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silksalesbe.sharepoint.com/sites/WeAreSales-Projects/Gedeelde documenten/First Floor Careers/Working docs/"/>
    </mc:Choice>
  </mc:AlternateContent>
  <xr:revisionPtr revIDLastSave="26" documentId="8_{907AEEBE-DEA0-4F2E-B122-32ADC4432D8F}" xr6:coauthVersionLast="47" xr6:coauthVersionMax="47" xr10:uidLastSave="{A8F5031A-019D-4FFC-A0A9-0B2577C4A861}"/>
  <bookViews>
    <workbookView xWindow="-2205" yWindow="2160" windowWidth="21600" windowHeight="11055" activeTab="2" xr2:uid="{85EE3CE5-F2A9-499E-ACBE-93E88568F3B7}"/>
  </bookViews>
  <sheets>
    <sheet name="Company list" sheetId="1" r:id="rId1"/>
    <sheet name="Lookup" sheetId="2" r:id="rId2"/>
    <sheet name="Sheet1" sheetId="3" r:id="rId3"/>
  </sheets>
  <definedNames>
    <definedName name="ExternalData_1" localSheetId="1" hidden="1">Lookup!$A$1:$P$1285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87" i="3" l="1"/>
  <c r="F1187" i="3" a="1"/>
  <c r="F1186" i="3"/>
  <c r="F1186" i="3" a="1"/>
  <c r="F1185" i="3" a="1"/>
  <c r="F1185" i="3" s="1"/>
  <c r="F1184" i="3" a="1"/>
  <c r="F1184" i="3" s="1"/>
  <c r="F1183" i="3" a="1"/>
  <c r="F1183" i="3" s="1"/>
  <c r="F1182" i="3" a="1"/>
  <c r="F1182" i="3" s="1"/>
  <c r="F1181" i="3" a="1"/>
  <c r="F1181" i="3" s="1"/>
  <c r="F1180" i="3" a="1"/>
  <c r="F1180" i="3" s="1"/>
  <c r="F1179" i="3"/>
  <c r="F1179" i="3" a="1"/>
  <c r="F1178" i="3" a="1"/>
  <c r="F1178" i="3" s="1"/>
  <c r="F1177" i="3" a="1"/>
  <c r="F1177" i="3" s="1"/>
  <c r="F1176" i="3" a="1"/>
  <c r="F1176" i="3" s="1"/>
  <c r="F1175" i="3"/>
  <c r="F1175" i="3" a="1"/>
  <c r="F1174" i="3" a="1"/>
  <c r="F1174" i="3" s="1"/>
  <c r="F1173" i="3" a="1"/>
  <c r="F1173" i="3" s="1"/>
  <c r="F1172" i="3" a="1"/>
  <c r="F1172" i="3" s="1"/>
  <c r="F1171" i="3" a="1"/>
  <c r="F1171" i="3" s="1"/>
  <c r="F1170" i="3"/>
  <c r="F1170" i="3" a="1"/>
  <c r="F1169" i="3" a="1"/>
  <c r="F1169" i="3" s="1"/>
  <c r="F1168" i="3"/>
  <c r="F1168" i="3" a="1"/>
  <c r="F1167" i="3" a="1"/>
  <c r="F1167" i="3" s="1"/>
  <c r="F1166" i="3" a="1"/>
  <c r="F1166" i="3" s="1"/>
  <c r="F1165" i="3" a="1"/>
  <c r="F1165" i="3" s="1"/>
  <c r="F1164" i="3"/>
  <c r="F1164" i="3" a="1"/>
  <c r="F1163" i="3" a="1"/>
  <c r="F1163" i="3" s="1"/>
  <c r="F1162" i="3" a="1"/>
  <c r="F1162" i="3" s="1"/>
  <c r="F1161" i="3" a="1"/>
  <c r="F1161" i="3" s="1"/>
  <c r="F1160" i="3" a="1"/>
  <c r="F1160" i="3" s="1"/>
  <c r="F1159" i="3" a="1"/>
  <c r="F1159" i="3" s="1"/>
  <c r="F1158" i="3" a="1"/>
  <c r="F1158" i="3" s="1"/>
  <c r="F1157" i="3" a="1"/>
  <c r="F1157" i="3" s="1"/>
  <c r="F1156" i="3" a="1"/>
  <c r="F1156" i="3" s="1"/>
  <c r="F1155" i="3" a="1"/>
  <c r="F1155" i="3" s="1"/>
  <c r="F1154" i="3"/>
  <c r="F1154" i="3" a="1"/>
  <c r="F1153" i="3"/>
  <c r="F1153" i="3" a="1"/>
  <c r="F1152" i="3" a="1"/>
  <c r="F1152" i="3" s="1"/>
  <c r="F1151" i="3" a="1"/>
  <c r="F1151" i="3" s="1"/>
  <c r="F1150" i="3" a="1"/>
  <c r="F1150" i="3" s="1"/>
  <c r="F1149" i="3" a="1"/>
  <c r="F1149" i="3" s="1"/>
  <c r="F1148" i="3" a="1"/>
  <c r="F1148" i="3" s="1"/>
  <c r="F1147" i="3" a="1"/>
  <c r="F1147" i="3" s="1"/>
  <c r="F1146" i="3"/>
  <c r="F1146" i="3" a="1"/>
  <c r="F1145" i="3" a="1"/>
  <c r="F1145" i="3" s="1"/>
  <c r="F1144" i="3" a="1"/>
  <c r="F1144" i="3" s="1"/>
  <c r="F1143" i="3" a="1"/>
  <c r="F1143" i="3" s="1"/>
  <c r="F1142" i="3"/>
  <c r="F1142" i="3" a="1"/>
  <c r="F1141" i="3" a="1"/>
  <c r="F1141" i="3" s="1"/>
  <c r="F1140" i="3" a="1"/>
  <c r="F1140" i="3" s="1"/>
  <c r="F1139" i="3"/>
  <c r="F1139" i="3" a="1"/>
  <c r="F1138" i="3" a="1"/>
  <c r="F1138" i="3" s="1"/>
  <c r="F1137" i="3" a="1"/>
  <c r="F1137" i="3" s="1"/>
  <c r="F1136" i="3"/>
  <c r="F1136" i="3" a="1"/>
  <c r="F1135" i="3" a="1"/>
  <c r="F1135" i="3" s="1"/>
  <c r="F1134" i="3" a="1"/>
  <c r="F1134" i="3" s="1"/>
  <c r="F1133" i="3" a="1"/>
  <c r="F1133" i="3" s="1"/>
  <c r="F1132" i="3" a="1"/>
  <c r="F1132" i="3" s="1"/>
  <c r="F1131" i="3"/>
  <c r="F1131" i="3" a="1"/>
  <c r="F1130" i="3" a="1"/>
  <c r="F1130" i="3" s="1"/>
  <c r="F1129" i="3" a="1"/>
  <c r="F1129" i="3" s="1"/>
  <c r="F1128" i="3"/>
  <c r="F1128" i="3" a="1"/>
  <c r="F1127" i="3" a="1"/>
  <c r="F1127" i="3" s="1"/>
  <c r="F1126" i="3" a="1"/>
  <c r="F1126" i="3" s="1"/>
  <c r="F1125" i="3"/>
  <c r="F1125" i="3" a="1"/>
  <c r="F1124" i="3" a="1"/>
  <c r="F1124" i="3" s="1"/>
  <c r="F1123" i="3" a="1"/>
  <c r="F1123" i="3" s="1"/>
  <c r="F1122" i="3" a="1"/>
  <c r="F1122" i="3" s="1"/>
  <c r="F1121" i="3"/>
  <c r="F1121" i="3" a="1"/>
  <c r="F1120" i="3"/>
  <c r="F1120" i="3" a="1"/>
  <c r="F1119" i="3" a="1"/>
  <c r="F1119" i="3" s="1"/>
  <c r="F1118" i="3" a="1"/>
  <c r="F1118" i="3" s="1"/>
  <c r="F1117" i="3" a="1"/>
  <c r="F1117" i="3" s="1"/>
  <c r="F1116" i="3" a="1"/>
  <c r="F1116" i="3" s="1"/>
  <c r="F1115" i="3"/>
  <c r="F1115" i="3" a="1"/>
  <c r="F1114" i="3" a="1"/>
  <c r="F1114" i="3" s="1"/>
  <c r="F1113" i="3" a="1"/>
  <c r="F1113" i="3" s="1"/>
  <c r="F1112" i="3" a="1"/>
  <c r="F1112" i="3" s="1"/>
  <c r="F1111" i="3"/>
  <c r="F1111" i="3" a="1"/>
  <c r="F1110" i="3" a="1"/>
  <c r="F1110" i="3" s="1"/>
  <c r="F1109" i="3"/>
  <c r="F1109" i="3" a="1"/>
  <c r="F1108" i="3" a="1"/>
  <c r="F1108" i="3" s="1"/>
  <c r="F1107" i="3" a="1"/>
  <c r="F1107" i="3" s="1"/>
  <c r="F1106" i="3" a="1"/>
  <c r="F1106" i="3" s="1"/>
  <c r="F1105" i="3" a="1"/>
  <c r="F1105" i="3" s="1"/>
  <c r="F1104" i="3"/>
  <c r="F1104" i="3" a="1"/>
  <c r="F1103" i="3" a="1"/>
  <c r="F1103" i="3" s="1"/>
  <c r="F1102" i="3" a="1"/>
  <c r="F1102" i="3" s="1"/>
  <c r="F1101" i="3" a="1"/>
  <c r="F1101" i="3" s="1"/>
  <c r="F1100" i="3" a="1"/>
  <c r="F1100" i="3" s="1"/>
  <c r="F1099" i="3"/>
  <c r="F1099" i="3" a="1"/>
  <c r="F1098" i="3"/>
  <c r="F1098" i="3" a="1"/>
  <c r="F1097" i="3" a="1"/>
  <c r="F1097" i="3" s="1"/>
  <c r="F1096" i="3" a="1"/>
  <c r="F1096" i="3" s="1"/>
  <c r="F1095" i="3" a="1"/>
  <c r="F1095" i="3" s="1"/>
  <c r="F1094" i="3" a="1"/>
  <c r="F1094" i="3" s="1"/>
  <c r="F1093" i="3" a="1"/>
  <c r="F1093" i="3" s="1"/>
  <c r="F1092" i="3" a="1"/>
  <c r="F1092" i="3" s="1"/>
  <c r="F1091" i="3" a="1"/>
  <c r="F1091" i="3" s="1"/>
  <c r="F1090" i="3"/>
  <c r="F1090" i="3" a="1"/>
  <c r="F1089" i="3" a="1"/>
  <c r="F1089" i="3" s="1"/>
  <c r="F1088" i="3"/>
  <c r="F1088" i="3" a="1"/>
  <c r="F1087" i="3"/>
  <c r="F1087" i="3" a="1"/>
  <c r="F1086" i="3" a="1"/>
  <c r="F1086" i="3" s="1"/>
  <c r="F1085" i="3" a="1"/>
  <c r="F1085" i="3" s="1"/>
  <c r="F1084" i="3" a="1"/>
  <c r="F1084" i="3" s="1"/>
  <c r="F1083" i="3" a="1"/>
  <c r="F1083" i="3" s="1"/>
  <c r="F1082" i="3" a="1"/>
  <c r="F1082" i="3" s="1"/>
  <c r="F1081" i="3"/>
  <c r="F1081" i="3" a="1"/>
  <c r="F1080" i="3" a="1"/>
  <c r="F1080" i="3" s="1"/>
  <c r="F1079" i="3" a="1"/>
  <c r="F1079" i="3" s="1"/>
  <c r="F1078" i="3" a="1"/>
  <c r="F1078" i="3" s="1"/>
  <c r="F1077" i="3" a="1"/>
  <c r="F1077" i="3" s="1"/>
  <c r="F1076" i="3"/>
  <c r="F1076" i="3" a="1"/>
  <c r="F1075" i="3" a="1"/>
  <c r="F1075" i="3" s="1"/>
  <c r="F1074" i="3" a="1"/>
  <c r="F1074" i="3" s="1"/>
  <c r="F1073" i="3"/>
  <c r="F1073" i="3" a="1"/>
  <c r="F1072" i="3" a="1"/>
  <c r="F1072" i="3" s="1"/>
  <c r="F1071" i="3" a="1"/>
  <c r="F1071" i="3" s="1"/>
  <c r="F1070" i="3" a="1"/>
  <c r="F1070" i="3" s="1"/>
  <c r="F1069" i="3" a="1"/>
  <c r="F1069" i="3" s="1"/>
  <c r="F1068" i="3" a="1"/>
  <c r="F1068" i="3" s="1"/>
  <c r="F1067" i="3"/>
  <c r="F1067" i="3" a="1"/>
  <c r="F1066" i="3" a="1"/>
  <c r="F1066" i="3" s="1"/>
  <c r="F1065" i="3"/>
  <c r="F1065" i="3" a="1"/>
  <c r="F1064" i="3" a="1"/>
  <c r="F1064" i="3" s="1"/>
  <c r="F1063" i="3" a="1"/>
  <c r="F1063" i="3" s="1"/>
  <c r="F1062" i="3" a="1"/>
  <c r="F1062" i="3" s="1"/>
  <c r="F1061" i="3" a="1"/>
  <c r="F1061" i="3" s="1"/>
  <c r="F1060" i="3" a="1"/>
  <c r="F1060" i="3" s="1"/>
  <c r="F1059" i="3" a="1"/>
  <c r="F1059" i="3" s="1"/>
  <c r="F1058" i="3" a="1"/>
  <c r="F1058" i="3" s="1"/>
  <c r="F1057" i="3" a="1"/>
  <c r="F1057" i="3" s="1"/>
  <c r="F1056" i="3" a="1"/>
  <c r="F1056" i="3" s="1"/>
  <c r="F1055" i="3" a="1"/>
  <c r="F1055" i="3" s="1"/>
  <c r="F1054" i="3"/>
  <c r="F1054" i="3" a="1"/>
  <c r="F1053" i="3" a="1"/>
  <c r="F1053" i="3" s="1"/>
  <c r="F1052" i="3" a="1"/>
  <c r="F1052" i="3" s="1"/>
  <c r="F1051" i="3" a="1"/>
  <c r="F1051" i="3" s="1"/>
  <c r="F1050" i="3" a="1"/>
  <c r="F1050" i="3" s="1"/>
  <c r="F1049" i="3" a="1"/>
  <c r="F1049" i="3" s="1"/>
  <c r="F1048" i="3" a="1"/>
  <c r="F1048" i="3" s="1"/>
  <c r="F1047" i="3"/>
  <c r="F1047" i="3" a="1"/>
  <c r="F1046" i="3" a="1"/>
  <c r="F1046" i="3" s="1"/>
  <c r="F1045" i="3" a="1"/>
  <c r="F1045" i="3" s="1"/>
  <c r="F1044" i="3" a="1"/>
  <c r="F1044" i="3" s="1"/>
  <c r="F1043" i="3"/>
  <c r="F1043" i="3" a="1"/>
  <c r="F1042" i="3" a="1"/>
  <c r="F1042" i="3" s="1"/>
  <c r="F1041" i="3" a="1"/>
  <c r="F1041" i="3" s="1"/>
  <c r="F1040" i="3" a="1"/>
  <c r="F1040" i="3" s="1"/>
  <c r="F1039" i="3" a="1"/>
  <c r="F1039" i="3" s="1"/>
  <c r="F1038" i="3" a="1"/>
  <c r="F1038" i="3" s="1"/>
  <c r="F1037" i="3" a="1"/>
  <c r="F1037" i="3" s="1"/>
  <c r="F1036" i="3"/>
  <c r="F1036" i="3" a="1"/>
  <c r="F1035" i="3" a="1"/>
  <c r="F1035" i="3" s="1"/>
  <c r="F1034" i="3" a="1"/>
  <c r="F1034" i="3" s="1"/>
  <c r="F1033" i="3" a="1"/>
  <c r="F1033" i="3" s="1"/>
  <c r="F1032" i="3"/>
  <c r="F1032" i="3" a="1"/>
  <c r="F1031" i="3" a="1"/>
  <c r="F1031" i="3" s="1"/>
  <c r="F1030" i="3" a="1"/>
  <c r="F1030" i="3" s="1"/>
  <c r="F1029" i="3" a="1"/>
  <c r="F1029" i="3" s="1"/>
  <c r="F1028" i="3" a="1"/>
  <c r="F1028" i="3" s="1"/>
  <c r="F1027" i="3"/>
  <c r="F1027" i="3" a="1"/>
  <c r="F1026" i="3"/>
  <c r="F1026" i="3" a="1"/>
  <c r="F1025" i="3" a="1"/>
  <c r="F1025" i="3" s="1"/>
  <c r="F1024" i="3"/>
  <c r="F1024" i="3" a="1"/>
  <c r="F1023" i="3" a="1"/>
  <c r="F1023" i="3" s="1"/>
  <c r="F1022" i="3"/>
  <c r="F1022" i="3" a="1"/>
  <c r="F1021" i="3"/>
  <c r="F1021" i="3" a="1"/>
  <c r="F1020" i="3" a="1"/>
  <c r="F1020" i="3" s="1"/>
  <c r="F1019" i="3" a="1"/>
  <c r="F1019" i="3" s="1"/>
  <c r="F1018" i="3" a="1"/>
  <c r="F1018" i="3" s="1"/>
  <c r="F1017" i="3" a="1"/>
  <c r="F1017" i="3" s="1"/>
  <c r="F1016" i="3" a="1"/>
  <c r="F1016" i="3" s="1"/>
  <c r="F1015" i="3" a="1"/>
  <c r="F1015" i="3" s="1"/>
  <c r="F1014" i="3"/>
  <c r="F1014" i="3" a="1"/>
  <c r="F1013" i="3" a="1"/>
  <c r="F1013" i="3" s="1"/>
  <c r="F1012" i="3" a="1"/>
  <c r="F1012" i="3" s="1"/>
  <c r="F1011" i="3" a="1"/>
  <c r="F1011" i="3" s="1"/>
  <c r="F1010" i="3"/>
  <c r="F1010" i="3" a="1"/>
  <c r="F1009" i="3" a="1"/>
  <c r="F1009" i="3" s="1"/>
  <c r="F1008" i="3" a="1"/>
  <c r="F1008" i="3" s="1"/>
  <c r="F1007" i="3" a="1"/>
  <c r="F1007" i="3" s="1"/>
  <c r="F1006" i="3" a="1"/>
  <c r="F1006" i="3" s="1"/>
  <c r="F1005" i="3" a="1"/>
  <c r="F1005" i="3" s="1"/>
  <c r="F1004" i="3" a="1"/>
  <c r="F1004" i="3" s="1"/>
  <c r="F1003" i="3" a="1"/>
  <c r="F1003" i="3" s="1"/>
  <c r="F1002" i="3"/>
  <c r="F1002" i="3" a="1"/>
  <c r="F1001" i="3"/>
  <c r="F1001" i="3" a="1"/>
  <c r="F1000" i="3" a="1"/>
  <c r="F1000" i="3" s="1"/>
  <c r="F999" i="3"/>
  <c r="F999" i="3" a="1"/>
  <c r="F998" i="3" a="1"/>
  <c r="F998" i="3" s="1"/>
  <c r="F997" i="3" a="1"/>
  <c r="F997" i="3" s="1"/>
  <c r="F996" i="3"/>
  <c r="F996" i="3" a="1"/>
  <c r="F995" i="3" a="1"/>
  <c r="F995" i="3" s="1"/>
  <c r="F994" i="3" a="1"/>
  <c r="F994" i="3" s="1"/>
  <c r="F993" i="3" a="1"/>
  <c r="F993" i="3" s="1"/>
  <c r="F992" i="3" a="1"/>
  <c r="F992" i="3" s="1"/>
  <c r="F991" i="3" a="1"/>
  <c r="F991" i="3" s="1"/>
  <c r="F990" i="3" a="1"/>
  <c r="F990" i="3" s="1"/>
  <c r="F989" i="3" a="1"/>
  <c r="F989" i="3" s="1"/>
  <c r="F988" i="3"/>
  <c r="F988" i="3" a="1"/>
  <c r="F987" i="3" a="1"/>
  <c r="F987" i="3" s="1"/>
  <c r="F986" i="3" a="1"/>
  <c r="F986" i="3" s="1"/>
  <c r="F985" i="3"/>
  <c r="F985" i="3" a="1"/>
  <c r="F984" i="3" a="1"/>
  <c r="F984" i="3" s="1"/>
  <c r="F983" i="3"/>
  <c r="F983" i="3" a="1"/>
  <c r="F982" i="3" a="1"/>
  <c r="F982" i="3" s="1"/>
  <c r="F981" i="3" a="1"/>
  <c r="F981" i="3" s="1"/>
  <c r="F980" i="3" a="1"/>
  <c r="F980" i="3" s="1"/>
  <c r="F979" i="3"/>
  <c r="F979" i="3" a="1"/>
  <c r="F978" i="3" a="1"/>
  <c r="F978" i="3" s="1"/>
  <c r="F977" i="3"/>
  <c r="F977" i="3" a="1"/>
  <c r="F976" i="3" a="1"/>
  <c r="F976" i="3" s="1"/>
  <c r="F975" i="3" a="1"/>
  <c r="F975" i="3" s="1"/>
  <c r="F974" i="3" a="1"/>
  <c r="F974" i="3" s="1"/>
  <c r="F973" i="3" a="1"/>
  <c r="F973" i="3" s="1"/>
  <c r="F972" i="3" a="1"/>
  <c r="F972" i="3" s="1"/>
  <c r="F971" i="3"/>
  <c r="F971" i="3" a="1"/>
  <c r="F970" i="3" a="1"/>
  <c r="F970" i="3" s="1"/>
  <c r="F969" i="3" a="1"/>
  <c r="F969" i="3" s="1"/>
  <c r="F968" i="3" a="1"/>
  <c r="F968" i="3" s="1"/>
  <c r="F967" i="3" a="1"/>
  <c r="F967" i="3" s="1"/>
  <c r="F966" i="3"/>
  <c r="F966" i="3" a="1"/>
  <c r="F965" i="3" a="1"/>
  <c r="F965" i="3" s="1"/>
  <c r="F964" i="3" a="1"/>
  <c r="F964" i="3" s="1"/>
  <c r="F963" i="3" a="1"/>
  <c r="F963" i="3" s="1"/>
  <c r="F962" i="3" a="1"/>
  <c r="F962" i="3" s="1"/>
  <c r="F961" i="3" a="1"/>
  <c r="F961" i="3" s="1"/>
  <c r="F960" i="3" a="1"/>
  <c r="F960" i="3" s="1"/>
  <c r="F959" i="3" a="1"/>
  <c r="F959" i="3" s="1"/>
  <c r="F958" i="3"/>
  <c r="F958" i="3" a="1"/>
  <c r="F957" i="3" a="1"/>
  <c r="F957" i="3" s="1"/>
  <c r="F956" i="3" a="1"/>
  <c r="F956" i="3" s="1"/>
  <c r="F955" i="3"/>
  <c r="F955" i="3" a="1"/>
  <c r="F954" i="3" a="1"/>
  <c r="F954" i="3" s="1"/>
  <c r="F953" i="3" a="1"/>
  <c r="F953" i="3" s="1"/>
  <c r="F952" i="3"/>
  <c r="F952" i="3" a="1"/>
  <c r="F951" i="3" a="1"/>
  <c r="F951" i="3" s="1"/>
  <c r="F950" i="3"/>
  <c r="F950" i="3" a="1"/>
  <c r="F949" i="3" a="1"/>
  <c r="F949" i="3" s="1"/>
  <c r="F948" i="3" a="1"/>
  <c r="F948" i="3" s="1"/>
  <c r="F947" i="3" a="1"/>
  <c r="F947" i="3" s="1"/>
  <c r="F946" i="3" a="1"/>
  <c r="F946" i="3" s="1"/>
  <c r="F945" i="3" a="1"/>
  <c r="F945" i="3" s="1"/>
  <c r="F944" i="3"/>
  <c r="F944" i="3" a="1"/>
  <c r="F943" i="3" a="1"/>
  <c r="F943" i="3" s="1"/>
  <c r="F942" i="3" a="1"/>
  <c r="F942" i="3" s="1"/>
  <c r="F941" i="3"/>
  <c r="F941" i="3" a="1"/>
  <c r="F940" i="3" a="1"/>
  <c r="F940" i="3" s="1"/>
  <c r="F939" i="3" a="1"/>
  <c r="F939" i="3" s="1"/>
  <c r="F938" i="3"/>
  <c r="F938" i="3" a="1"/>
  <c r="F937" i="3"/>
  <c r="F937" i="3" a="1"/>
  <c r="F936" i="3"/>
  <c r="F936" i="3" a="1"/>
  <c r="F935" i="3" a="1"/>
  <c r="F935" i="3" s="1"/>
  <c r="F934" i="3" a="1"/>
  <c r="F934" i="3" s="1"/>
  <c r="F933" i="3"/>
  <c r="F933" i="3" a="1"/>
  <c r="F932" i="3" a="1"/>
  <c r="F932" i="3" s="1"/>
  <c r="F931" i="3" a="1"/>
  <c r="F931" i="3" s="1"/>
  <c r="F930" i="3" a="1"/>
  <c r="F930" i="3" s="1"/>
  <c r="F929" i="3" a="1"/>
  <c r="F929" i="3" s="1"/>
  <c r="F928" i="3" a="1"/>
  <c r="F928" i="3" s="1"/>
  <c r="F927" i="3" a="1"/>
  <c r="F927" i="3" s="1"/>
  <c r="F926" i="3" a="1"/>
  <c r="F926" i="3" s="1"/>
  <c r="F925" i="3"/>
  <c r="F925" i="3" a="1"/>
  <c r="F924" i="3" a="1"/>
  <c r="F924" i="3" s="1"/>
  <c r="F923" i="3"/>
  <c r="F923" i="3" a="1"/>
  <c r="F922" i="3"/>
  <c r="F922" i="3" a="1"/>
  <c r="F921" i="3" a="1"/>
  <c r="F921" i="3" s="1"/>
  <c r="F920" i="3" a="1"/>
  <c r="F920" i="3" s="1"/>
  <c r="F919" i="3" a="1"/>
  <c r="F919" i="3" s="1"/>
  <c r="F918" i="3" a="1"/>
  <c r="F918" i="3" s="1"/>
  <c r="F917" i="3" a="1"/>
  <c r="F917" i="3" s="1"/>
  <c r="F916" i="3" a="1"/>
  <c r="F916" i="3" s="1"/>
  <c r="F915" i="3" a="1"/>
  <c r="F915" i="3" s="1"/>
  <c r="F914" i="3" a="1"/>
  <c r="F914" i="3" s="1"/>
  <c r="F913" i="3"/>
  <c r="F913" i="3" a="1"/>
  <c r="F912" i="3"/>
  <c r="F912" i="3" a="1"/>
  <c r="F911" i="3"/>
  <c r="F911" i="3" a="1"/>
  <c r="F910" i="3" a="1"/>
  <c r="F910" i="3" s="1"/>
  <c r="F909" i="3" a="1"/>
  <c r="F909" i="3" s="1"/>
  <c r="F908" i="3"/>
  <c r="F908" i="3" a="1"/>
  <c r="F907" i="3" a="1"/>
  <c r="F907" i="3" s="1"/>
  <c r="F906" i="3" a="1"/>
  <c r="F906" i="3" s="1"/>
  <c r="F905" i="3" a="1"/>
  <c r="F905" i="3" s="1"/>
  <c r="F904" i="3" a="1"/>
  <c r="F904" i="3" s="1"/>
  <c r="F903" i="3" a="1"/>
  <c r="F903" i="3" s="1"/>
  <c r="F902" i="3" a="1"/>
  <c r="F902" i="3" s="1"/>
  <c r="F901" i="3" a="1"/>
  <c r="F901" i="3" s="1"/>
  <c r="F900" i="3"/>
  <c r="F900" i="3" a="1"/>
  <c r="F899" i="3" a="1"/>
  <c r="F899" i="3" s="1"/>
  <c r="F898" i="3" a="1"/>
  <c r="F898" i="3" s="1"/>
  <c r="F897" i="3" a="1"/>
  <c r="F897" i="3" s="1"/>
  <c r="F896" i="3" a="1"/>
  <c r="F896" i="3" s="1"/>
  <c r="F895" i="3"/>
  <c r="F895" i="3" a="1"/>
  <c r="F894" i="3"/>
  <c r="F894" i="3" a="1"/>
  <c r="F893" i="3" a="1"/>
  <c r="F893" i="3" s="1"/>
  <c r="F892" i="3" a="1"/>
  <c r="F892" i="3" s="1"/>
  <c r="F891" i="3" a="1"/>
  <c r="F891" i="3" s="1"/>
  <c r="F890" i="3" a="1"/>
  <c r="F890" i="3" s="1"/>
  <c r="F889" i="3"/>
  <c r="F889" i="3" a="1"/>
  <c r="F888" i="3" a="1"/>
  <c r="F888" i="3" s="1"/>
  <c r="F887" i="3" a="1"/>
  <c r="F887" i="3" s="1"/>
  <c r="F886" i="3"/>
  <c r="F886" i="3" a="1"/>
  <c r="F885" i="3" a="1"/>
  <c r="F885" i="3" s="1"/>
  <c r="F884" i="3" a="1"/>
  <c r="F884" i="3" s="1"/>
  <c r="F883" i="3" a="1"/>
  <c r="F883" i="3" s="1"/>
  <c r="F882" i="3" a="1"/>
  <c r="F882" i="3" s="1"/>
  <c r="F881" i="3" a="1"/>
  <c r="F881" i="3" s="1"/>
  <c r="F880" i="3" a="1"/>
  <c r="F880" i="3" s="1"/>
  <c r="F879" i="3" a="1"/>
  <c r="F879" i="3" s="1"/>
  <c r="F878" i="3"/>
  <c r="F878" i="3" a="1"/>
  <c r="F877" i="3" a="1"/>
  <c r="F877" i="3" s="1"/>
  <c r="F876" i="3" a="1"/>
  <c r="F876" i="3" s="1"/>
  <c r="F875" i="3" a="1"/>
  <c r="F875" i="3" s="1"/>
  <c r="F874" i="3" a="1"/>
  <c r="F874" i="3" s="1"/>
  <c r="F873" i="3"/>
  <c r="F873" i="3" a="1"/>
  <c r="F872" i="3"/>
  <c r="F872" i="3" a="1"/>
  <c r="F871" i="3" a="1"/>
  <c r="F871" i="3" s="1"/>
  <c r="F870" i="3" a="1"/>
  <c r="F870" i="3" s="1"/>
  <c r="F869" i="3"/>
  <c r="F869" i="3" a="1"/>
  <c r="F868" i="3" a="1"/>
  <c r="F868" i="3" s="1"/>
  <c r="F867" i="3"/>
  <c r="F867" i="3" a="1"/>
  <c r="F866" i="3" a="1"/>
  <c r="F866" i="3" s="1"/>
  <c r="F865" i="3" a="1"/>
  <c r="F865" i="3" s="1"/>
  <c r="I864" i="3"/>
  <c r="F864" i="3"/>
  <c r="F864" i="3" a="1"/>
  <c r="I863" i="3"/>
  <c r="F863" i="3" a="1"/>
  <c r="F863" i="3" s="1"/>
  <c r="F862" i="3"/>
  <c r="F862" i="3" a="1"/>
  <c r="F861" i="3" a="1"/>
  <c r="F861" i="3" s="1"/>
  <c r="F860" i="3"/>
  <c r="F860" i="3" a="1"/>
  <c r="I859" i="3"/>
  <c r="F859" i="3"/>
  <c r="F859" i="3" a="1"/>
  <c r="F858" i="3" a="1"/>
  <c r="F858" i="3" s="1"/>
  <c r="I857" i="3"/>
  <c r="F857" i="3" a="1"/>
  <c r="F857" i="3" s="1"/>
  <c r="F856" i="3" a="1"/>
  <c r="F856" i="3" s="1"/>
  <c r="I855" i="3"/>
  <c r="I854" i="3"/>
  <c r="F854" i="3" a="1"/>
  <c r="F854" i="3" s="1"/>
  <c r="I853" i="3"/>
  <c r="F853" i="3"/>
  <c r="F853" i="3" a="1"/>
  <c r="I852" i="3"/>
  <c r="F852" i="3" a="1"/>
  <c r="F852" i="3" s="1"/>
  <c r="I851" i="3"/>
  <c r="F851" i="3" a="1"/>
  <c r="F851" i="3" s="1"/>
  <c r="I850" i="3"/>
  <c r="F850" i="3" a="1"/>
  <c r="F850" i="3" s="1"/>
  <c r="F849" i="3"/>
  <c r="F849" i="3" a="1"/>
  <c r="I848" i="3"/>
  <c r="F848" i="3"/>
  <c r="F848" i="3" a="1"/>
  <c r="I847" i="3"/>
  <c r="F847" i="3" a="1"/>
  <c r="F847" i="3" s="1"/>
  <c r="I846" i="3"/>
  <c r="F846" i="3" a="1"/>
  <c r="F846" i="3" s="1"/>
  <c r="F845" i="3" a="1"/>
  <c r="F845" i="3" s="1"/>
  <c r="F844" i="3"/>
  <c r="F844" i="3" a="1"/>
  <c r="I843" i="3"/>
  <c r="F843" i="3"/>
  <c r="F843" i="3" a="1"/>
  <c r="I842" i="3"/>
  <c r="F842" i="3" a="1"/>
  <c r="F842" i="3" s="1"/>
  <c r="I841" i="3"/>
  <c r="F841" i="3"/>
  <c r="F841" i="3" a="1"/>
  <c r="I840" i="3"/>
  <c r="F840" i="3"/>
  <c r="F840" i="3" a="1"/>
  <c r="F839" i="3" a="1"/>
  <c r="F839" i="3" s="1"/>
  <c r="I838" i="3"/>
  <c r="F838" i="3" a="1"/>
  <c r="F838" i="3" s="1"/>
  <c r="F837" i="3" a="1"/>
  <c r="F837" i="3" s="1"/>
  <c r="F836" i="3"/>
  <c r="F836" i="3" a="1"/>
  <c r="F834" i="3" a="1"/>
  <c r="F834" i="3" s="1"/>
  <c r="F833" i="3"/>
  <c r="F833" i="3" a="1"/>
  <c r="I832" i="3"/>
  <c r="F832" i="3" a="1"/>
  <c r="F832" i="3" s="1"/>
  <c r="F831" i="3" a="1"/>
  <c r="F831" i="3" s="1"/>
  <c r="F830" i="3" a="1"/>
  <c r="F830" i="3" s="1"/>
  <c r="F829" i="3"/>
  <c r="F829" i="3" a="1"/>
  <c r="F828" i="3" a="1"/>
  <c r="F828" i="3" s="1"/>
  <c r="I827" i="3"/>
  <c r="F827" i="3" a="1"/>
  <c r="F827" i="3" s="1"/>
  <c r="I826" i="3"/>
  <c r="F826" i="3" a="1"/>
  <c r="F826" i="3" s="1"/>
  <c r="I825" i="3"/>
  <c r="F825" i="3" a="1"/>
  <c r="F825" i="3" s="1"/>
  <c r="I824" i="3"/>
  <c r="F824" i="3"/>
  <c r="F824" i="3" a="1"/>
  <c r="I823" i="3"/>
  <c r="F823" i="3"/>
  <c r="F823" i="3" a="1"/>
  <c r="F821" i="3"/>
  <c r="F821" i="3" a="1"/>
  <c r="I820" i="3"/>
  <c r="F820" i="3"/>
  <c r="F820" i="3" a="1"/>
  <c r="I819" i="3"/>
  <c r="F819" i="3" a="1"/>
  <c r="F819" i="3" s="1"/>
  <c r="F818" i="3" a="1"/>
  <c r="F818" i="3" s="1"/>
  <c r="F817" i="3" a="1"/>
  <c r="F817" i="3" s="1"/>
  <c r="I816" i="3"/>
  <c r="F815" i="3" a="1"/>
  <c r="F815" i="3" s="1"/>
  <c r="F814" i="3"/>
  <c r="F814" i="3" a="1"/>
  <c r="I813" i="3"/>
  <c r="I812" i="3"/>
  <c r="F812" i="3" a="1"/>
  <c r="F812" i="3" s="1"/>
  <c r="F811" i="3" a="1"/>
  <c r="F811" i="3" s="1"/>
  <c r="F810" i="3" a="1"/>
  <c r="F810" i="3" s="1"/>
  <c r="F809" i="3"/>
  <c r="F809" i="3" a="1"/>
  <c r="F808" i="3" a="1"/>
  <c r="F808" i="3" s="1"/>
  <c r="I806" i="3"/>
  <c r="F806" i="3" a="1"/>
  <c r="F806" i="3" s="1"/>
  <c r="F805" i="3" a="1"/>
  <c r="F805" i="3" s="1"/>
  <c r="F804" i="3" a="1"/>
  <c r="F804" i="3" s="1"/>
  <c r="F803" i="3" a="1"/>
  <c r="F803" i="3" s="1"/>
  <c r="F802" i="3" a="1"/>
  <c r="F802" i="3" s="1"/>
  <c r="F801" i="3" a="1"/>
  <c r="F801" i="3" s="1"/>
  <c r="I800" i="3"/>
  <c r="F800" i="3"/>
  <c r="F800" i="3" a="1"/>
  <c r="F799" i="3" a="1"/>
  <c r="F799" i="3" s="1"/>
  <c r="F798" i="3"/>
  <c r="F798" i="3" a="1"/>
  <c r="F797" i="3" a="1"/>
  <c r="F797" i="3" s="1"/>
  <c r="F796" i="3"/>
  <c r="F796" i="3" a="1"/>
  <c r="F795" i="3" a="1"/>
  <c r="F795" i="3" s="1"/>
  <c r="F794" i="3"/>
  <c r="F794" i="3" a="1"/>
  <c r="F793" i="3" a="1"/>
  <c r="F793" i="3" s="1"/>
  <c r="F792" i="3" a="1"/>
  <c r="F792" i="3" s="1"/>
  <c r="F791" i="3" a="1"/>
  <c r="F791" i="3" s="1"/>
  <c r="F790" i="3" a="1"/>
  <c r="F790" i="3" s="1"/>
  <c r="F789" i="3" a="1"/>
  <c r="F789" i="3" s="1"/>
  <c r="F787" i="3" a="1"/>
  <c r="F787" i="3" s="1"/>
  <c r="F786" i="3"/>
  <c r="F786" i="3" a="1"/>
  <c r="F785" i="3" a="1"/>
  <c r="F785" i="3" s="1"/>
  <c r="F784" i="3"/>
  <c r="F784" i="3" a="1"/>
  <c r="F783" i="3" a="1"/>
  <c r="F783" i="3" s="1"/>
  <c r="F782" i="3" a="1"/>
  <c r="F782" i="3" s="1"/>
  <c r="F781" i="3"/>
  <c r="F781" i="3" a="1"/>
  <c r="F780" i="3" a="1"/>
  <c r="F780" i="3" s="1"/>
  <c r="F779" i="3"/>
  <c r="F779" i="3" a="1"/>
  <c r="F778" i="3" a="1"/>
  <c r="F778" i="3" s="1"/>
  <c r="F777" i="3" a="1"/>
  <c r="F777" i="3" s="1"/>
  <c r="F776" i="3" a="1"/>
  <c r="F776" i="3" s="1"/>
  <c r="F775" i="3"/>
  <c r="F775" i="3" a="1"/>
  <c r="F774" i="3" a="1"/>
  <c r="F774" i="3" s="1"/>
  <c r="F773" i="3"/>
  <c r="F773" i="3" a="1"/>
  <c r="F772" i="3" a="1"/>
  <c r="F772" i="3" s="1"/>
  <c r="F771" i="3" a="1"/>
  <c r="F771" i="3" s="1"/>
  <c r="F770" i="3" a="1"/>
  <c r="F770" i="3" s="1"/>
  <c r="F769" i="3" a="1"/>
  <c r="F769" i="3" s="1"/>
  <c r="F768" i="3" a="1"/>
  <c r="F768" i="3" s="1"/>
  <c r="F767" i="3"/>
  <c r="F767" i="3" a="1"/>
  <c r="F766" i="3" a="1"/>
  <c r="F766" i="3" s="1"/>
  <c r="F765" i="3" a="1"/>
  <c r="F765" i="3" s="1"/>
  <c r="F764" i="3"/>
  <c r="F764" i="3" a="1"/>
  <c r="F763" i="3" a="1"/>
  <c r="F763" i="3" s="1"/>
  <c r="F762" i="3"/>
  <c r="F762" i="3" a="1"/>
  <c r="F761" i="3" a="1"/>
  <c r="F761" i="3" s="1"/>
  <c r="F760" i="3" a="1"/>
  <c r="F760" i="3" s="1"/>
  <c r="F759" i="3" a="1"/>
  <c r="F759" i="3" s="1"/>
  <c r="F758" i="3"/>
  <c r="F758" i="3" a="1"/>
  <c r="F757" i="3" a="1"/>
  <c r="F757" i="3" s="1"/>
  <c r="F756" i="3" a="1"/>
  <c r="F756" i="3" s="1"/>
  <c r="F755" i="3" a="1"/>
  <c r="F755" i="3" s="1"/>
  <c r="F754" i="3" a="1"/>
  <c r="F754" i="3" s="1"/>
  <c r="F753" i="3"/>
  <c r="F753" i="3" a="1"/>
  <c r="F752" i="3" a="1"/>
  <c r="F752" i="3" s="1"/>
  <c r="F751" i="3"/>
  <c r="F751" i="3" a="1"/>
  <c r="F750" i="3" a="1"/>
  <c r="F750" i="3" s="1"/>
  <c r="F749" i="3" a="1"/>
  <c r="F749" i="3" s="1"/>
  <c r="F748" i="3" a="1"/>
  <c r="F748" i="3" s="1"/>
  <c r="F747" i="3"/>
  <c r="F747" i="3" a="1"/>
  <c r="F746" i="3" a="1"/>
  <c r="F746" i="3" s="1"/>
  <c r="F745" i="3" a="1"/>
  <c r="F745" i="3" s="1"/>
  <c r="F744" i="3"/>
  <c r="F744" i="3" a="1"/>
  <c r="F743" i="3" a="1"/>
  <c r="F743" i="3" s="1"/>
  <c r="F742" i="3"/>
  <c r="F742" i="3" a="1"/>
  <c r="F741" i="3" a="1"/>
  <c r="F741" i="3" s="1"/>
  <c r="F740" i="3"/>
  <c r="F740" i="3" a="1"/>
  <c r="F739" i="3" a="1"/>
  <c r="F739" i="3" s="1"/>
  <c r="F738" i="3" a="1"/>
  <c r="F738" i="3" s="1"/>
  <c r="F737" i="3" a="1"/>
  <c r="F737" i="3" s="1"/>
  <c r="F736" i="3" a="1"/>
  <c r="F736" i="3" s="1"/>
  <c r="F735" i="3" a="1"/>
  <c r="F735" i="3" s="1"/>
  <c r="F734" i="3" a="1"/>
  <c r="F734" i="3" s="1"/>
  <c r="F733" i="3" a="1"/>
  <c r="F733" i="3" s="1"/>
  <c r="F732" i="3" a="1"/>
  <c r="F732" i="3" s="1"/>
  <c r="F731" i="3"/>
  <c r="F731" i="3" a="1"/>
  <c r="F730" i="3" a="1"/>
  <c r="F730" i="3" s="1"/>
  <c r="F729" i="3"/>
  <c r="F729" i="3" a="1"/>
  <c r="F728" i="3" a="1"/>
  <c r="F728" i="3" s="1"/>
  <c r="F727" i="3" a="1"/>
  <c r="F727" i="3" s="1"/>
  <c r="F726" i="3" a="1"/>
  <c r="F726" i="3" s="1"/>
  <c r="F724" i="3" a="1"/>
  <c r="F724" i="3" s="1"/>
  <c r="F723" i="3"/>
  <c r="F723" i="3" a="1"/>
  <c r="F722" i="3" a="1"/>
  <c r="F722" i="3" s="1"/>
  <c r="F721" i="3" a="1"/>
  <c r="F721" i="3" s="1"/>
  <c r="F720" i="3" a="1"/>
  <c r="F720" i="3" s="1"/>
  <c r="F719" i="3"/>
  <c r="F719" i="3" a="1"/>
  <c r="F718" i="3" a="1"/>
  <c r="F718" i="3" s="1"/>
  <c r="I717" i="3"/>
  <c r="F717" i="3" a="1"/>
  <c r="F717" i="3" s="1"/>
  <c r="F716" i="3" a="1"/>
  <c r="F716" i="3" s="1"/>
  <c r="F715" i="3" a="1"/>
  <c r="F715" i="3" s="1"/>
  <c r="F714" i="3" a="1"/>
  <c r="F714" i="3" s="1"/>
  <c r="F713" i="3" a="1"/>
  <c r="F713" i="3" s="1"/>
  <c r="F712" i="3" a="1"/>
  <c r="F712" i="3" s="1"/>
  <c r="F711" i="3" a="1"/>
  <c r="F711" i="3" s="1"/>
  <c r="F710" i="3"/>
  <c r="F710" i="3" a="1"/>
  <c r="F709" i="3" a="1"/>
  <c r="F709" i="3" s="1"/>
  <c r="F708" i="3" a="1"/>
  <c r="F708" i="3" s="1"/>
  <c r="F707" i="3" a="1"/>
  <c r="F707" i="3" s="1"/>
  <c r="F706" i="3" a="1"/>
  <c r="F706" i="3" s="1"/>
  <c r="F705" i="3" a="1"/>
  <c r="F705" i="3" s="1"/>
  <c r="F704" i="3" a="1"/>
  <c r="F704" i="3" s="1"/>
  <c r="F703" i="3"/>
  <c r="F703" i="3" a="1"/>
  <c r="F702" i="3" a="1"/>
  <c r="F702" i="3" s="1"/>
  <c r="F701" i="3" a="1"/>
  <c r="F701" i="3" s="1"/>
  <c r="F700" i="3" a="1"/>
  <c r="F700" i="3" s="1"/>
  <c r="F699" i="3"/>
  <c r="F699" i="3" a="1"/>
  <c r="F698" i="3" a="1"/>
  <c r="F698" i="3" s="1"/>
  <c r="F697" i="3" a="1"/>
  <c r="F697" i="3" s="1"/>
  <c r="F696" i="3" a="1"/>
  <c r="F696" i="3" s="1"/>
  <c r="F695" i="3" a="1"/>
  <c r="F695" i="3" s="1"/>
  <c r="F694" i="3" a="1"/>
  <c r="F694" i="3" s="1"/>
  <c r="F693" i="3" a="1"/>
  <c r="F693" i="3" s="1"/>
  <c r="F692" i="3" a="1"/>
  <c r="F692" i="3" s="1"/>
  <c r="F691" i="3" a="1"/>
  <c r="F691" i="3" s="1"/>
  <c r="F690" i="3" a="1"/>
  <c r="F690" i="3" s="1"/>
  <c r="F689" i="3" a="1"/>
  <c r="F689" i="3" s="1"/>
  <c r="F688" i="3"/>
  <c r="F688" i="3" a="1"/>
  <c r="F687" i="3" a="1"/>
  <c r="F687" i="3" s="1"/>
  <c r="F686" i="3" a="1"/>
  <c r="F686" i="3" s="1"/>
  <c r="F685" i="3" a="1"/>
  <c r="F685" i="3" s="1"/>
  <c r="F684" i="3" a="1"/>
  <c r="F684" i="3" s="1"/>
  <c r="F683" i="3"/>
  <c r="F683" i="3" a="1"/>
  <c r="F682" i="3" a="1"/>
  <c r="F682" i="3" s="1"/>
  <c r="F681" i="3"/>
  <c r="F681" i="3" a="1"/>
  <c r="F680" i="3" a="1"/>
  <c r="F680" i="3" s="1"/>
  <c r="F679" i="3" a="1"/>
  <c r="F679" i="3" s="1"/>
  <c r="F678" i="3"/>
  <c r="F678" i="3" a="1"/>
  <c r="F677" i="3"/>
  <c r="F677" i="3" a="1"/>
  <c r="F676" i="3" a="1"/>
  <c r="F676" i="3" s="1"/>
  <c r="F675" i="3" a="1"/>
  <c r="F675" i="3" s="1"/>
  <c r="F674" i="3"/>
  <c r="F674" i="3" a="1"/>
  <c r="F673" i="3" a="1"/>
  <c r="F673" i="3" s="1"/>
  <c r="F672" i="3" a="1"/>
  <c r="F672" i="3" s="1"/>
  <c r="F671" i="3" a="1"/>
  <c r="F671" i="3" s="1"/>
  <c r="F670" i="3" a="1"/>
  <c r="F670" i="3" s="1"/>
  <c r="F669" i="3"/>
  <c r="F669" i="3" a="1"/>
  <c r="F668" i="3" a="1"/>
  <c r="F668" i="3" s="1"/>
  <c r="F667" i="3" a="1"/>
  <c r="F667" i="3" s="1"/>
  <c r="F666" i="3"/>
  <c r="F666" i="3" a="1"/>
  <c r="F665" i="3" a="1"/>
  <c r="F665" i="3" s="1"/>
  <c r="F664" i="3" a="1"/>
  <c r="F664" i="3" s="1"/>
  <c r="F663" i="3" a="1"/>
  <c r="F663" i="3" s="1"/>
  <c r="F662" i="3" a="1"/>
  <c r="F662" i="3" s="1"/>
  <c r="F661" i="3" a="1"/>
  <c r="F661" i="3" s="1"/>
  <c r="F660" i="3"/>
  <c r="F660" i="3" a="1"/>
  <c r="F659" i="3" a="1"/>
  <c r="F659" i="3" s="1"/>
  <c r="F658" i="3" a="1"/>
  <c r="F658" i="3" s="1"/>
  <c r="F657" i="3" a="1"/>
  <c r="F657" i="3" s="1"/>
  <c r="I656" i="3"/>
  <c r="F656" i="3"/>
  <c r="F656" i="3" a="1"/>
  <c r="F655" i="3" a="1"/>
  <c r="F655" i="3" s="1"/>
  <c r="F654" i="3"/>
  <c r="F654" i="3" a="1"/>
  <c r="F653" i="3"/>
  <c r="F653" i="3" a="1"/>
  <c r="F652" i="3"/>
  <c r="F652" i="3" a="1"/>
  <c r="F651" i="3" a="1"/>
  <c r="F651" i="3" s="1"/>
  <c r="F650" i="3" a="1"/>
  <c r="F650" i="3" s="1"/>
  <c r="F649" i="3"/>
  <c r="F649" i="3" a="1"/>
  <c r="F648" i="3" a="1"/>
  <c r="F648" i="3" s="1"/>
  <c r="F647" i="3" a="1"/>
  <c r="F647" i="3" s="1"/>
  <c r="F646" i="3"/>
  <c r="F646" i="3" a="1"/>
  <c r="F645" i="3" a="1"/>
  <c r="F645" i="3" s="1"/>
  <c r="F644" i="3" a="1"/>
  <c r="F644" i="3" s="1"/>
  <c r="F643" i="3"/>
  <c r="F643" i="3" a="1"/>
  <c r="F642" i="3" a="1"/>
  <c r="F642" i="3" s="1"/>
  <c r="F641" i="3"/>
  <c r="F641" i="3" a="1"/>
  <c r="F640" i="3" a="1"/>
  <c r="F640" i="3" s="1"/>
  <c r="F639" i="3" a="1"/>
  <c r="F639" i="3" s="1"/>
  <c r="F638" i="3" a="1"/>
  <c r="F638" i="3" s="1"/>
  <c r="F637" i="3" a="1"/>
  <c r="F637" i="3" s="1"/>
  <c r="F636" i="3"/>
  <c r="F636" i="3" a="1"/>
  <c r="F635" i="3" a="1"/>
  <c r="F635" i="3" s="1"/>
  <c r="F634" i="3" a="1"/>
  <c r="F634" i="3" s="1"/>
  <c r="F633" i="3" a="1"/>
  <c r="F633" i="3" s="1"/>
  <c r="F632" i="3"/>
  <c r="F632" i="3" a="1"/>
  <c r="F631" i="3"/>
  <c r="F631" i="3" a="1"/>
  <c r="F630" i="3"/>
  <c r="F630" i="3" a="1"/>
  <c r="F629" i="3" a="1"/>
  <c r="F629" i="3" s="1"/>
  <c r="F628" i="3" a="1"/>
  <c r="F628" i="3" s="1"/>
  <c r="F627" i="3" a="1"/>
  <c r="F627" i="3" s="1"/>
  <c r="F626" i="3" a="1"/>
  <c r="F626" i="3" s="1"/>
  <c r="F625" i="3" a="1"/>
  <c r="F625" i="3" s="1"/>
  <c r="F624" i="3" a="1"/>
  <c r="F624" i="3" s="1"/>
  <c r="F623" i="3" a="1"/>
  <c r="F623" i="3" s="1"/>
  <c r="F622" i="3" a="1"/>
  <c r="F622" i="3" s="1"/>
  <c r="F621" i="3"/>
  <c r="F621" i="3" a="1"/>
  <c r="F620" i="3" a="1"/>
  <c r="F620" i="3" s="1"/>
  <c r="F619" i="3"/>
  <c r="F619" i="3" a="1"/>
  <c r="F618" i="3" a="1"/>
  <c r="F618" i="3" s="1"/>
  <c r="F617" i="3" a="1"/>
  <c r="F617" i="3" s="1"/>
  <c r="F616" i="3" a="1"/>
  <c r="F616" i="3" s="1"/>
  <c r="F615" i="3" a="1"/>
  <c r="F615" i="3" s="1"/>
  <c r="F614" i="3" a="1"/>
  <c r="F614" i="3" s="1"/>
  <c r="F613" i="3" a="1"/>
  <c r="F613" i="3" s="1"/>
  <c r="F612" i="3" a="1"/>
  <c r="F612" i="3" s="1"/>
  <c r="F611" i="3" a="1"/>
  <c r="F611" i="3" s="1"/>
  <c r="F610" i="3"/>
  <c r="F610" i="3" a="1"/>
  <c r="F609" i="3" a="1"/>
  <c r="F609" i="3" s="1"/>
  <c r="F608" i="3"/>
  <c r="F608" i="3" a="1"/>
  <c r="F607" i="3"/>
  <c r="F607" i="3" a="1"/>
  <c r="F606" i="3" a="1"/>
  <c r="F606" i="3" s="1"/>
  <c r="F605" i="3" a="1"/>
  <c r="F605" i="3" s="1"/>
  <c r="F604" i="3" a="1"/>
  <c r="F604" i="3" s="1"/>
  <c r="F603" i="3" a="1"/>
  <c r="F603" i="3" s="1"/>
  <c r="F602" i="3" a="1"/>
  <c r="F602" i="3" s="1"/>
  <c r="F601" i="3" a="1"/>
  <c r="F601" i="3" s="1"/>
  <c r="F600" i="3" a="1"/>
  <c r="F600" i="3" s="1"/>
  <c r="F599" i="3"/>
  <c r="F599" i="3" a="1"/>
  <c r="F598" i="3" a="1"/>
  <c r="F598" i="3" s="1"/>
  <c r="F597" i="3"/>
  <c r="F597" i="3" a="1"/>
  <c r="F596" i="3" a="1"/>
  <c r="F596" i="3" s="1"/>
  <c r="F595" i="3" a="1"/>
  <c r="F595" i="3" s="1"/>
  <c r="F594" i="3" a="1"/>
  <c r="F594" i="3" s="1"/>
  <c r="F593" i="3" a="1"/>
  <c r="F593" i="3" s="1"/>
  <c r="F592" i="3"/>
  <c r="F592" i="3" a="1"/>
  <c r="F591" i="3" a="1"/>
  <c r="F591" i="3" s="1"/>
  <c r="F590" i="3" a="1"/>
  <c r="F590" i="3" s="1"/>
  <c r="F589" i="3" a="1"/>
  <c r="F589" i="3" s="1"/>
  <c r="F588" i="3"/>
  <c r="F588" i="3" a="1"/>
  <c r="F587" i="3"/>
  <c r="F587" i="3" a="1"/>
  <c r="F586" i="3"/>
  <c r="F586" i="3" a="1"/>
  <c r="F585" i="3" a="1"/>
  <c r="F585" i="3" s="1"/>
  <c r="F584" i="3"/>
  <c r="F584" i="3" a="1"/>
  <c r="F583" i="3" a="1"/>
  <c r="F583" i="3" s="1"/>
  <c r="F582" i="3" a="1"/>
  <c r="F582" i="3" s="1"/>
  <c r="F581" i="3"/>
  <c r="F581" i="3" a="1"/>
  <c r="F580" i="3" a="1"/>
  <c r="F580" i="3" s="1"/>
  <c r="F579" i="3"/>
  <c r="F579" i="3" a="1"/>
  <c r="F578" i="3" a="1"/>
  <c r="F578" i="3" s="1"/>
  <c r="F577" i="3"/>
  <c r="F577" i="3" a="1"/>
  <c r="F576" i="3" a="1"/>
  <c r="F576" i="3" s="1"/>
  <c r="F575" i="3"/>
  <c r="F575" i="3" a="1"/>
  <c r="F574" i="3" a="1"/>
  <c r="F574" i="3" s="1"/>
  <c r="F573" i="3"/>
  <c r="F573" i="3" a="1"/>
  <c r="F572" i="3" a="1"/>
  <c r="F572" i="3" s="1"/>
  <c r="F571" i="3" a="1"/>
  <c r="F571" i="3" s="1"/>
  <c r="F570" i="3" a="1"/>
  <c r="F570" i="3" s="1"/>
  <c r="F569" i="3" a="1"/>
  <c r="F569" i="3" s="1"/>
  <c r="F568" i="3"/>
  <c r="F568" i="3" a="1"/>
  <c r="F567" i="3" a="1"/>
  <c r="F567" i="3" s="1"/>
  <c r="F566" i="3"/>
  <c r="F566" i="3" a="1"/>
  <c r="F565" i="3" a="1"/>
  <c r="F565" i="3" s="1"/>
  <c r="F564" i="3"/>
  <c r="F564" i="3" a="1"/>
  <c r="F563" i="3" a="1"/>
  <c r="F563" i="3" s="1"/>
  <c r="F562" i="3" a="1"/>
  <c r="F562" i="3" s="1"/>
  <c r="F561" i="3"/>
  <c r="F561" i="3" a="1"/>
  <c r="F560" i="3" a="1"/>
  <c r="F560" i="3" s="1"/>
  <c r="F559" i="3" a="1"/>
  <c r="F559" i="3" s="1"/>
  <c r="F558" i="3"/>
  <c r="F558" i="3" a="1"/>
  <c r="F557" i="3" a="1"/>
  <c r="F557" i="3" s="1"/>
  <c r="F556" i="3" a="1"/>
  <c r="F556" i="3" s="1"/>
  <c r="F555" i="3"/>
  <c r="F555" i="3" a="1"/>
  <c r="F554" i="3" a="1"/>
  <c r="F554" i="3" s="1"/>
  <c r="F553" i="3"/>
  <c r="F553" i="3" a="1"/>
  <c r="F552" i="3" a="1"/>
  <c r="F552" i="3" s="1"/>
  <c r="F551" i="3" a="1"/>
  <c r="F551" i="3" s="1"/>
  <c r="F550" i="3" a="1"/>
  <c r="F550" i="3" s="1"/>
  <c r="F549" i="3" a="1"/>
  <c r="F549" i="3" s="1"/>
  <c r="F548" i="3" a="1"/>
  <c r="F548" i="3" s="1"/>
  <c r="F547" i="3" a="1"/>
  <c r="F547" i="3" s="1"/>
  <c r="F546" i="3" a="1"/>
  <c r="F546" i="3" s="1"/>
  <c r="F545" i="3" a="1"/>
  <c r="F545" i="3" s="1"/>
  <c r="F544" i="3"/>
  <c r="F544" i="3" a="1"/>
  <c r="F543" i="3" a="1"/>
  <c r="F543" i="3" s="1"/>
  <c r="F542" i="3"/>
  <c r="F542" i="3" a="1"/>
  <c r="F541" i="3" a="1"/>
  <c r="F541" i="3" s="1"/>
  <c r="F540" i="3"/>
  <c r="F540" i="3" a="1"/>
  <c r="F539" i="3" a="1"/>
  <c r="F539" i="3" s="1"/>
  <c r="F538" i="3"/>
  <c r="F538" i="3" a="1"/>
  <c r="F537" i="3" a="1"/>
  <c r="F537" i="3" s="1"/>
  <c r="F536" i="3" a="1"/>
  <c r="F536" i="3" s="1"/>
  <c r="F535" i="3" a="1"/>
  <c r="F535" i="3" s="1"/>
  <c r="F534" i="3" a="1"/>
  <c r="F534" i="3" s="1"/>
  <c r="F533" i="3"/>
  <c r="F533" i="3" a="1"/>
  <c r="F532" i="3"/>
  <c r="F532" i="3" a="1"/>
  <c r="F531" i="3"/>
  <c r="F531" i="3" a="1"/>
  <c r="F530" i="3" a="1"/>
  <c r="F530" i="3" s="1"/>
  <c r="F529" i="3" a="1"/>
  <c r="F529" i="3" s="1"/>
  <c r="F528" i="3"/>
  <c r="F528" i="3" a="1"/>
  <c r="F527" i="3" a="1"/>
  <c r="F527" i="3" s="1"/>
  <c r="F526" i="3" a="1"/>
  <c r="F526" i="3" s="1"/>
  <c r="F525" i="3" a="1"/>
  <c r="F525" i="3" s="1"/>
  <c r="F524" i="3" a="1"/>
  <c r="F524" i="3" s="1"/>
  <c r="F523" i="3" a="1"/>
  <c r="F523" i="3" s="1"/>
  <c r="F522" i="3"/>
  <c r="F522" i="3" a="1"/>
  <c r="F521" i="3" a="1"/>
  <c r="F521" i="3" s="1"/>
  <c r="F520" i="3"/>
  <c r="F520" i="3" a="1"/>
  <c r="F519" i="3"/>
  <c r="F519" i="3" a="1"/>
  <c r="F518" i="3" a="1"/>
  <c r="F518" i="3" s="1"/>
  <c r="F517" i="3" a="1"/>
  <c r="F517" i="3" s="1"/>
  <c r="F516" i="3" a="1"/>
  <c r="F516" i="3" s="1"/>
  <c r="F515" i="3"/>
  <c r="F515" i="3" a="1"/>
  <c r="F514" i="3" a="1"/>
  <c r="F514" i="3" s="1"/>
  <c r="F513" i="3" a="1"/>
  <c r="F513" i="3" s="1"/>
  <c r="F512" i="3" a="1"/>
  <c r="F512" i="3" s="1"/>
  <c r="F511" i="3"/>
  <c r="F511" i="3" a="1"/>
  <c r="F510" i="3" a="1"/>
  <c r="F510" i="3" s="1"/>
  <c r="F509" i="3"/>
  <c r="F509" i="3" a="1"/>
  <c r="F508" i="3" a="1"/>
  <c r="F508" i="3" s="1"/>
  <c r="F507" i="3" a="1"/>
  <c r="F507" i="3" s="1"/>
  <c r="F506" i="3" a="1"/>
  <c r="F506" i="3" s="1"/>
  <c r="I505" i="3"/>
  <c r="F505" i="3" a="1"/>
  <c r="F505" i="3" s="1"/>
  <c r="F504" i="3"/>
  <c r="F504" i="3" a="1"/>
  <c r="F503" i="3" a="1"/>
  <c r="F503" i="3" s="1"/>
  <c r="F502" i="3"/>
  <c r="F502" i="3" a="1"/>
  <c r="F501" i="3" a="1"/>
  <c r="F501" i="3" s="1"/>
  <c r="F500" i="3" a="1"/>
  <c r="F500" i="3" s="1"/>
  <c r="F499" i="3" a="1"/>
  <c r="F499" i="3" s="1"/>
  <c r="I498" i="3"/>
  <c r="F497" i="3" a="1"/>
  <c r="F497" i="3" s="1"/>
  <c r="F496" i="3"/>
  <c r="F496" i="3" a="1"/>
  <c r="F495" i="3" a="1"/>
  <c r="F495" i="3" s="1"/>
  <c r="F494" i="3"/>
  <c r="F494" i="3" a="1"/>
  <c r="F493" i="3" a="1"/>
  <c r="F493" i="3" s="1"/>
  <c r="F492" i="3" a="1"/>
  <c r="F492" i="3" s="1"/>
  <c r="F491" i="3" a="1"/>
  <c r="F491" i="3" s="1"/>
  <c r="F490" i="3" a="1"/>
  <c r="F490" i="3" s="1"/>
  <c r="F489" i="3"/>
  <c r="F489" i="3" a="1"/>
  <c r="F488" i="3" a="1"/>
  <c r="F488" i="3" s="1"/>
  <c r="F487" i="3"/>
  <c r="F487" i="3" a="1"/>
  <c r="F486" i="3" a="1"/>
  <c r="F486" i="3" s="1"/>
  <c r="F485" i="3" a="1"/>
  <c r="F485" i="3" s="1"/>
  <c r="F484" i="3" a="1"/>
  <c r="F484" i="3" s="1"/>
  <c r="F483" i="3" a="1"/>
  <c r="F483" i="3" s="1"/>
  <c r="F482" i="3"/>
  <c r="F482" i="3" a="1"/>
  <c r="F481" i="3" a="1"/>
  <c r="F481" i="3" s="1"/>
  <c r="F480" i="3"/>
  <c r="F480" i="3" a="1"/>
  <c r="F479" i="3" a="1"/>
  <c r="F479" i="3" s="1"/>
  <c r="F478" i="3"/>
  <c r="F478" i="3" a="1"/>
  <c r="F477" i="3" a="1"/>
  <c r="F477" i="3" s="1"/>
  <c r="F476" i="3"/>
  <c r="F476" i="3" a="1"/>
  <c r="F475" i="3" a="1"/>
  <c r="F475" i="3" s="1"/>
  <c r="F474" i="3" a="1"/>
  <c r="F474" i="3" s="1"/>
  <c r="F473" i="3" a="1"/>
  <c r="F473" i="3" s="1"/>
  <c r="F472" i="3" a="1"/>
  <c r="F472" i="3" s="1"/>
  <c r="F471" i="3" a="1"/>
  <c r="F471" i="3" s="1"/>
  <c r="F470" i="3"/>
  <c r="F470" i="3" a="1"/>
  <c r="F469" i="3" a="1"/>
  <c r="F469" i="3" s="1"/>
  <c r="F468" i="3" a="1"/>
  <c r="F468" i="3" s="1"/>
  <c r="I467" i="3"/>
  <c r="F467" i="3" a="1"/>
  <c r="F467" i="3" s="1"/>
  <c r="F466" i="3" a="1"/>
  <c r="F466" i="3" s="1"/>
  <c r="F465" i="3" a="1"/>
  <c r="F465" i="3" s="1"/>
  <c r="F464" i="3"/>
  <c r="F464" i="3" a="1"/>
  <c r="F463" i="3" a="1"/>
  <c r="F463" i="3" s="1"/>
  <c r="F462" i="3" a="1"/>
  <c r="F462" i="3" s="1"/>
  <c r="F461" i="3" a="1"/>
  <c r="F461" i="3" s="1"/>
  <c r="F460" i="3"/>
  <c r="F460" i="3" a="1"/>
  <c r="F459" i="3" a="1"/>
  <c r="F459" i="3" s="1"/>
  <c r="F458" i="3"/>
  <c r="F458" i="3" a="1"/>
  <c r="F457" i="3" a="1"/>
  <c r="F457" i="3" s="1"/>
  <c r="F456" i="3" a="1"/>
  <c r="F456" i="3" s="1"/>
  <c r="F455" i="3" a="1"/>
  <c r="F455" i="3" s="1"/>
  <c r="F454" i="3" a="1"/>
  <c r="F454" i="3" s="1"/>
  <c r="F453" i="3" a="1"/>
  <c r="F453" i="3" s="1"/>
  <c r="F452" i="3" a="1"/>
  <c r="F452" i="3" s="1"/>
  <c r="F451" i="3"/>
  <c r="F451" i="3" a="1"/>
  <c r="F450" i="3" a="1"/>
  <c r="F450" i="3" s="1"/>
  <c r="F449" i="3" a="1"/>
  <c r="F449" i="3" s="1"/>
  <c r="I448" i="3"/>
  <c r="F448" i="3" a="1"/>
  <c r="F448" i="3" s="1"/>
  <c r="I447" i="3"/>
  <c r="F447" i="3" a="1"/>
  <c r="F447" i="3" s="1"/>
  <c r="F446" i="3" a="1"/>
  <c r="F446" i="3" s="1"/>
  <c r="I445" i="3"/>
  <c r="F444" i="3"/>
  <c r="F444" i="3" a="1"/>
  <c r="F443" i="3" a="1"/>
  <c r="F443" i="3" s="1"/>
  <c r="F442" i="3" a="1"/>
  <c r="F442" i="3" s="1"/>
  <c r="F441" i="3" a="1"/>
  <c r="F441" i="3" s="1"/>
  <c r="F440" i="3"/>
  <c r="F440" i="3" a="1"/>
  <c r="F439" i="3" a="1"/>
  <c r="F439" i="3" s="1"/>
  <c r="F438" i="3"/>
  <c r="F438" i="3" a="1"/>
  <c r="F437" i="3" a="1"/>
  <c r="F437" i="3" s="1"/>
  <c r="F435" i="3" a="1"/>
  <c r="F435" i="3" s="1"/>
  <c r="F433" i="3"/>
  <c r="F433" i="3" a="1"/>
  <c r="F432" i="3" a="1"/>
  <c r="F432" i="3" s="1"/>
  <c r="I431" i="3"/>
  <c r="F431" i="3" a="1"/>
  <c r="F431" i="3" s="1"/>
  <c r="F430" i="3"/>
  <c r="F430" i="3" a="1"/>
  <c r="F429" i="3" a="1"/>
  <c r="F429" i="3" s="1"/>
  <c r="F428" i="3" a="1"/>
  <c r="F428" i="3" s="1"/>
  <c r="F427" i="3" a="1"/>
  <c r="F427" i="3" s="1"/>
  <c r="F426" i="3" a="1"/>
  <c r="F426" i="3" s="1"/>
  <c r="F425" i="3" a="1"/>
  <c r="F425" i="3" s="1"/>
  <c r="F424" i="3"/>
  <c r="F424" i="3" a="1"/>
  <c r="F423" i="3" a="1"/>
  <c r="F423" i="3" s="1"/>
  <c r="F422" i="3" a="1"/>
  <c r="F422" i="3" s="1"/>
  <c r="F421" i="3" a="1"/>
  <c r="F421" i="3" s="1"/>
  <c r="F420" i="3" a="1"/>
  <c r="F420" i="3" s="1"/>
  <c r="F419" i="3" a="1"/>
  <c r="F419" i="3" s="1"/>
  <c r="I418" i="3"/>
  <c r="F416" i="3"/>
  <c r="F416" i="3" a="1"/>
  <c r="F415" i="3" a="1"/>
  <c r="F415" i="3" s="1"/>
  <c r="F409" i="3" a="1"/>
  <c r="F409" i="3" s="1"/>
  <c r="I406" i="3"/>
  <c r="F406" i="3" a="1"/>
  <c r="F406" i="3" s="1"/>
  <c r="I403" i="3"/>
  <c r="F403" i="3" a="1"/>
  <c r="F403" i="3" s="1"/>
  <c r="I366" i="3"/>
  <c r="F356" i="3" a="1"/>
  <c r="F356" i="3" s="1"/>
  <c r="I321" i="3"/>
  <c r="I262" i="3"/>
  <c r="F257" i="3" a="1"/>
  <c r="F257" i="3" s="1"/>
  <c r="F256" i="3" a="1"/>
  <c r="F256" i="3" s="1"/>
  <c r="F255" i="3" a="1"/>
  <c r="F255" i="3" s="1"/>
  <c r="F254" i="3" a="1"/>
  <c r="F254" i="3" s="1"/>
  <c r="F253" i="3"/>
  <c r="F253" i="3" a="1"/>
  <c r="F252" i="3" a="1"/>
  <c r="F252" i="3" s="1"/>
  <c r="F251" i="3" a="1"/>
  <c r="F251" i="3" s="1"/>
  <c r="F250" i="3"/>
  <c r="F250" i="3" a="1"/>
  <c r="F249" i="3" a="1"/>
  <c r="F249" i="3" s="1"/>
  <c r="F248" i="3" a="1"/>
  <c r="F248" i="3" s="1"/>
  <c r="F245" i="3" a="1"/>
  <c r="F245" i="3" s="1"/>
  <c r="I244" i="3"/>
  <c r="F244" i="3"/>
  <c r="F244" i="3" a="1"/>
  <c r="I243" i="3"/>
  <c r="F243" i="3"/>
  <c r="F243" i="3" a="1"/>
  <c r="F242" i="3" a="1"/>
  <c r="F242" i="3" s="1"/>
  <c r="I241" i="3"/>
  <c r="F241" i="3" a="1"/>
  <c r="F241" i="3" s="1"/>
  <c r="I240" i="3"/>
  <c r="F240" i="3" a="1"/>
  <c r="F240" i="3" s="1"/>
  <c r="I239" i="3"/>
  <c r="F239" i="3" a="1"/>
  <c r="F239" i="3" s="1"/>
  <c r="F238" i="3"/>
  <c r="F238" i="3" a="1"/>
  <c r="F237" i="3" a="1"/>
  <c r="F237" i="3" s="1"/>
  <c r="F236" i="3"/>
  <c r="F236" i="3" a="1"/>
  <c r="F235" i="3" a="1"/>
  <c r="F235" i="3" s="1"/>
  <c r="F234" i="3"/>
  <c r="F234" i="3" a="1"/>
  <c r="F233" i="3" a="1"/>
  <c r="F233" i="3" s="1"/>
  <c r="F232" i="3"/>
  <c r="F232" i="3" a="1"/>
  <c r="F231" i="3" a="1"/>
  <c r="F231" i="3" s="1"/>
  <c r="F230" i="3"/>
  <c r="F230" i="3" a="1"/>
  <c r="F228" i="3" a="1"/>
  <c r="F228" i="3" s="1"/>
  <c r="F226" i="3" a="1"/>
  <c r="F226" i="3" s="1"/>
  <c r="F225" i="3"/>
  <c r="F225" i="3" a="1"/>
  <c r="F224" i="3" a="1"/>
  <c r="F224" i="3" s="1"/>
  <c r="F223" i="3"/>
  <c r="F223" i="3" a="1"/>
  <c r="F222" i="3" a="1"/>
  <c r="F222" i="3" s="1"/>
  <c r="F221" i="3" a="1"/>
  <c r="F221" i="3" s="1"/>
  <c r="F220" i="3"/>
  <c r="F220" i="3" a="1"/>
  <c r="F219" i="3" a="1"/>
  <c r="F219" i="3" s="1"/>
  <c r="I218" i="3"/>
  <c r="F218" i="3" a="1"/>
  <c r="F218" i="3" s="1"/>
  <c r="F217" i="3"/>
  <c r="F217" i="3" a="1"/>
  <c r="F216" i="3"/>
  <c r="F216" i="3" a="1"/>
  <c r="F215" i="3" a="1"/>
  <c r="F215" i="3" s="1"/>
  <c r="F214" i="3" a="1"/>
  <c r="F214" i="3" s="1"/>
  <c r="F213" i="3" a="1"/>
  <c r="F213" i="3" s="1"/>
  <c r="F211" i="3" a="1"/>
  <c r="F211" i="3" s="1"/>
  <c r="F210" i="3"/>
  <c r="F210" i="3" a="1"/>
  <c r="F209" i="3" a="1"/>
  <c r="F209" i="3" s="1"/>
  <c r="I208" i="3"/>
  <c r="F208" i="3" a="1"/>
  <c r="F208" i="3" s="1"/>
  <c r="F207" i="3" a="1"/>
  <c r="F207" i="3" s="1"/>
  <c r="F206" i="3"/>
  <c r="F206" i="3" a="1"/>
  <c r="F205" i="3" a="1"/>
  <c r="F205" i="3" s="1"/>
  <c r="I204" i="3"/>
  <c r="F204" i="3" a="1"/>
  <c r="F204" i="3" s="1"/>
  <c r="F203" i="3" a="1"/>
  <c r="F203" i="3" s="1"/>
  <c r="F202" i="3" a="1"/>
  <c r="F202" i="3" s="1"/>
  <c r="F201" i="3" a="1"/>
  <c r="F201" i="3" s="1"/>
  <c r="F200" i="3" a="1"/>
  <c r="F200" i="3" s="1"/>
  <c r="F199" i="3" a="1"/>
  <c r="F199" i="3" s="1"/>
  <c r="F198" i="3" a="1"/>
  <c r="F198" i="3" s="1"/>
  <c r="F197" i="3" a="1"/>
  <c r="F197" i="3" s="1"/>
  <c r="F196" i="3" a="1"/>
  <c r="F196" i="3" s="1"/>
  <c r="F194" i="3"/>
  <c r="F194" i="3" a="1"/>
  <c r="F192" i="3"/>
  <c r="F192" i="3" a="1"/>
  <c r="F191" i="3" a="1"/>
  <c r="F191" i="3" s="1"/>
  <c r="I190" i="3"/>
  <c r="F189" i="3"/>
  <c r="F189" i="3" a="1"/>
  <c r="F187" i="3"/>
  <c r="F187" i="3" a="1"/>
  <c r="F186" i="3" a="1"/>
  <c r="F186" i="3" s="1"/>
  <c r="F185" i="3" a="1"/>
  <c r="F185" i="3" s="1"/>
  <c r="I184" i="3"/>
  <c r="F184" i="3" a="1"/>
  <c r="F184" i="3" s="1"/>
  <c r="F183" i="3" a="1"/>
  <c r="F183" i="3" s="1"/>
  <c r="F182" i="3" a="1"/>
  <c r="F182" i="3" s="1"/>
  <c r="I181" i="3"/>
  <c r="F181" i="3" a="1"/>
  <c r="F181" i="3" s="1"/>
  <c r="I180" i="3"/>
  <c r="F180" i="3" a="1"/>
  <c r="F180" i="3" s="1"/>
  <c r="I177" i="3"/>
  <c r="F177" i="3"/>
  <c r="F177" i="3" a="1"/>
  <c r="F176" i="3"/>
  <c r="F176" i="3" a="1"/>
  <c r="F175" i="3" a="1"/>
  <c r="F175" i="3" s="1"/>
  <c r="F174" i="3" a="1"/>
  <c r="F174" i="3" s="1"/>
  <c r="I173" i="3"/>
  <c r="F173" i="3" a="1"/>
  <c r="F173" i="3" s="1"/>
  <c r="I172" i="3"/>
  <c r="F171" i="3" a="1"/>
  <c r="F171" i="3" s="1"/>
  <c r="I170" i="3"/>
  <c r="F170" i="3" a="1"/>
  <c r="F170" i="3" s="1"/>
  <c r="F169" i="3"/>
  <c r="F169" i="3" a="1"/>
  <c r="F168" i="3" a="1"/>
  <c r="F168" i="3" s="1"/>
  <c r="F167" i="3" a="1"/>
  <c r="F167" i="3" s="1"/>
  <c r="F165" i="3" a="1"/>
  <c r="F165" i="3" s="1"/>
  <c r="F164" i="3" a="1"/>
  <c r="F164" i="3" s="1"/>
  <c r="I163" i="3"/>
  <c r="F163" i="3" a="1"/>
  <c r="F163" i="3" s="1"/>
  <c r="F162" i="3" a="1"/>
  <c r="F162" i="3" s="1"/>
  <c r="F161" i="3" a="1"/>
  <c r="F161" i="3" s="1"/>
  <c r="F160" i="3" a="1"/>
  <c r="F160" i="3" s="1"/>
  <c r="F159" i="3" a="1"/>
  <c r="F159" i="3" s="1"/>
  <c r="F158" i="3" a="1"/>
  <c r="F158" i="3" s="1"/>
  <c r="I157" i="3"/>
  <c r="F157" i="3" a="1"/>
  <c r="F157" i="3" s="1"/>
  <c r="F156" i="3" a="1"/>
  <c r="F156" i="3" s="1"/>
  <c r="I155" i="3"/>
  <c r="I154" i="3"/>
  <c r="F154" i="3" a="1"/>
  <c r="F154" i="3" s="1"/>
  <c r="I151" i="3"/>
  <c r="F151" i="3" a="1"/>
  <c r="F151" i="3" s="1"/>
  <c r="I150" i="3"/>
  <c r="I149" i="3"/>
  <c r="F149" i="3" a="1"/>
  <c r="F149" i="3" s="1"/>
  <c r="I148" i="3"/>
  <c r="F148" i="3" a="1"/>
  <c r="F148" i="3" s="1"/>
  <c r="I147" i="3"/>
  <c r="F145" i="3" a="1"/>
  <c r="F145" i="3" s="1"/>
  <c r="F144" i="3" a="1"/>
  <c r="F144" i="3" s="1"/>
  <c r="F136" i="3"/>
  <c r="F136" i="3" a="1"/>
  <c r="I135" i="3"/>
  <c r="F134" i="3" a="1"/>
  <c r="F134" i="3" s="1"/>
  <c r="I132" i="3"/>
  <c r="F132" i="3" a="1"/>
  <c r="F132" i="3" s="1"/>
  <c r="I131" i="3"/>
  <c r="F130" i="3"/>
  <c r="F130" i="3" a="1"/>
  <c r="F129" i="3" a="1"/>
  <c r="F129" i="3" s="1"/>
  <c r="F128" i="3" a="1"/>
  <c r="F128" i="3" s="1"/>
  <c r="F127" i="3"/>
  <c r="F127" i="3" a="1"/>
  <c r="F126" i="3" a="1"/>
  <c r="F126" i="3" s="1"/>
  <c r="F125" i="3"/>
  <c r="F125" i="3" a="1"/>
  <c r="F124" i="3" a="1"/>
  <c r="F124" i="3" s="1"/>
  <c r="F122" i="3" a="1"/>
  <c r="F122" i="3" s="1"/>
  <c r="F121" i="3" a="1"/>
  <c r="F121" i="3" s="1"/>
  <c r="F120" i="3" a="1"/>
  <c r="F120" i="3" s="1"/>
  <c r="F119" i="3" a="1"/>
  <c r="F119" i="3" s="1"/>
  <c r="F118" i="3"/>
  <c r="F118" i="3" a="1"/>
  <c r="F117" i="3" a="1"/>
  <c r="F117" i="3" s="1"/>
  <c r="F116" i="3"/>
  <c r="F116" i="3" a="1"/>
  <c r="F115" i="3" a="1"/>
  <c r="F115" i="3" s="1"/>
  <c r="F114" i="3" a="1"/>
  <c r="F114" i="3" s="1"/>
  <c r="F113" i="3"/>
  <c r="F113" i="3" a="1"/>
  <c r="F111" i="3" a="1"/>
  <c r="F111" i="3" s="1"/>
  <c r="F110" i="3" a="1"/>
  <c r="F110" i="3" s="1"/>
  <c r="F109" i="3" a="1"/>
  <c r="F109" i="3" s="1"/>
  <c r="F108" i="3" a="1"/>
  <c r="F108" i="3" s="1"/>
  <c r="I107" i="3"/>
  <c r="F107" i="3"/>
  <c r="F107" i="3" a="1"/>
  <c r="F106" i="3"/>
  <c r="F106" i="3" a="1"/>
  <c r="F103" i="3" a="1"/>
  <c r="F103" i="3" s="1"/>
  <c r="I102" i="3"/>
  <c r="F101" i="3" a="1"/>
  <c r="F101" i="3" s="1"/>
  <c r="F100" i="3" a="1"/>
  <c r="F100" i="3" s="1"/>
  <c r="F99" i="3"/>
  <c r="F99" i="3" a="1"/>
  <c r="F98" i="3" a="1"/>
  <c r="F98" i="3" s="1"/>
  <c r="F97" i="3" a="1"/>
  <c r="F97" i="3" s="1"/>
  <c r="F96" i="3"/>
  <c r="F96" i="3" a="1"/>
  <c r="F95" i="3" a="1"/>
  <c r="F95" i="3" s="1"/>
  <c r="F94" i="3" a="1"/>
  <c r="F94" i="3" s="1"/>
  <c r="F93" i="3" a="1"/>
  <c r="F93" i="3" s="1"/>
  <c r="I92" i="3"/>
  <c r="F92" i="3" a="1"/>
  <c r="F92" i="3" s="1"/>
  <c r="I91" i="3"/>
  <c r="F91" i="3"/>
  <c r="F91" i="3" a="1"/>
  <c r="I90" i="3"/>
  <c r="F90" i="3"/>
  <c r="F90" i="3" a="1"/>
  <c r="F89" i="3" a="1"/>
  <c r="F89" i="3" s="1"/>
  <c r="F88" i="3"/>
  <c r="F88" i="3" a="1"/>
  <c r="I87" i="3"/>
  <c r="F87" i="3" a="1"/>
  <c r="F87" i="3" s="1"/>
  <c r="F86" i="3" a="1"/>
  <c r="F86" i="3" s="1"/>
  <c r="I85" i="3"/>
  <c r="F85" i="3" a="1"/>
  <c r="F85" i="3" s="1"/>
  <c r="F84" i="3" a="1"/>
  <c r="F84" i="3" s="1"/>
  <c r="I83" i="3"/>
  <c r="I82" i="3"/>
  <c r="F82" i="3" a="1"/>
  <c r="F82" i="3" s="1"/>
  <c r="I81" i="3"/>
  <c r="F81" i="3" a="1"/>
  <c r="F81" i="3" s="1"/>
  <c r="I80" i="3"/>
  <c r="I79" i="3"/>
  <c r="F79" i="3"/>
  <c r="F79" i="3" a="1"/>
  <c r="I78" i="3"/>
  <c r="F78" i="3" a="1"/>
  <c r="F78" i="3" s="1"/>
  <c r="F77" i="3"/>
  <c r="F77" i="3" a="1"/>
  <c r="I74" i="3"/>
  <c r="F74" i="3"/>
  <c r="F74" i="3" a="1"/>
  <c r="F73" i="3" a="1"/>
  <c r="F73" i="3" s="1"/>
  <c r="I72" i="3"/>
  <c r="F71" i="3" a="1"/>
  <c r="F71" i="3" s="1"/>
  <c r="F70" i="3" a="1"/>
  <c r="F70" i="3" s="1"/>
  <c r="F69" i="3"/>
  <c r="F69" i="3" a="1"/>
  <c r="F68" i="3"/>
  <c r="F68" i="3" a="1"/>
  <c r="I66" i="3"/>
  <c r="F66" i="3"/>
  <c r="F66" i="3" a="1"/>
  <c r="F65" i="3" a="1"/>
  <c r="F65" i="3" s="1"/>
  <c r="I62" i="3"/>
  <c r="F62" i="3"/>
  <c r="F62" i="3" a="1"/>
  <c r="F61" i="3" a="1"/>
  <c r="F61" i="3" s="1"/>
  <c r="F60" i="3"/>
  <c r="F60" i="3" a="1"/>
  <c r="F59" i="3" a="1"/>
  <c r="F59" i="3" s="1"/>
  <c r="I58" i="3"/>
  <c r="F58" i="3" a="1"/>
  <c r="F58" i="3" s="1"/>
  <c r="I57" i="3"/>
  <c r="F57" i="3" a="1"/>
  <c r="F57" i="3" s="1"/>
  <c r="F56" i="3" a="1"/>
  <c r="F56" i="3" s="1"/>
  <c r="F55" i="3" a="1"/>
  <c r="F55" i="3" s="1"/>
  <c r="F54" i="3"/>
  <c r="F54" i="3" a="1"/>
  <c r="I53" i="3"/>
  <c r="F53" i="3" a="1"/>
  <c r="F53" i="3" s="1"/>
  <c r="I52" i="3"/>
  <c r="F52" i="3" a="1"/>
  <c r="F52" i="3" s="1"/>
  <c r="F51" i="3" a="1"/>
  <c r="F51" i="3" s="1"/>
  <c r="F50" i="3"/>
  <c r="F50" i="3" a="1"/>
  <c r="F49" i="3" a="1"/>
  <c r="F49" i="3" s="1"/>
  <c r="F48" i="3" a="1"/>
  <c r="F48" i="3" s="1"/>
  <c r="I47" i="3"/>
  <c r="F47" i="3" a="1"/>
  <c r="F47" i="3" s="1"/>
  <c r="F46" i="3"/>
  <c r="F46" i="3" a="1"/>
  <c r="F45" i="3" a="1"/>
  <c r="F45" i="3" s="1"/>
  <c r="F44" i="3" a="1"/>
  <c r="F44" i="3" s="1"/>
  <c r="F43" i="3" a="1"/>
  <c r="F43" i="3" s="1"/>
  <c r="F42" i="3" a="1"/>
  <c r="F42" i="3" s="1"/>
  <c r="F41" i="3" a="1"/>
  <c r="F41" i="3" s="1"/>
  <c r="I40" i="3"/>
  <c r="F40" i="3" a="1"/>
  <c r="F40" i="3" s="1"/>
  <c r="F39" i="3" a="1"/>
  <c r="F39" i="3" s="1"/>
  <c r="F38" i="3"/>
  <c r="F38" i="3" a="1"/>
  <c r="F37" i="3" a="1"/>
  <c r="F37" i="3" s="1"/>
  <c r="F36" i="3" a="1"/>
  <c r="F36" i="3" s="1"/>
  <c r="I35" i="3"/>
  <c r="F35" i="3"/>
  <c r="F35" i="3" a="1"/>
  <c r="F34" i="3" a="1"/>
  <c r="F34" i="3" s="1"/>
  <c r="F33" i="3" a="1"/>
  <c r="F33" i="3" s="1"/>
  <c r="F32" i="3" a="1"/>
  <c r="F32" i="3" s="1"/>
  <c r="F30" i="3" a="1"/>
  <c r="F30" i="3" s="1"/>
  <c r="F28" i="3" a="1"/>
  <c r="F28" i="3" s="1"/>
  <c r="F27" i="3" a="1"/>
  <c r="F27" i="3" s="1"/>
  <c r="I26" i="3"/>
  <c r="F26" i="3" a="1"/>
  <c r="F26" i="3" s="1"/>
  <c r="I25" i="3"/>
  <c r="F25" i="3" a="1"/>
  <c r="F25" i="3" s="1"/>
  <c r="I24" i="3"/>
  <c r="F24" i="3" a="1"/>
  <c r="F24" i="3" s="1"/>
  <c r="I23" i="3"/>
  <c r="F21" i="3" a="1"/>
  <c r="F21" i="3" s="1"/>
  <c r="F20" i="3" a="1"/>
  <c r="F20" i="3" s="1"/>
  <c r="F18" i="3" a="1"/>
  <c r="F18" i="3" s="1"/>
  <c r="F17" i="3" a="1"/>
  <c r="F17" i="3" s="1"/>
  <c r="F15" i="3" a="1"/>
  <c r="F15" i="3" s="1"/>
  <c r="F14" i="3" a="1"/>
  <c r="F14" i="3" s="1"/>
  <c r="F13" i="3" a="1"/>
  <c r="F13" i="3" s="1"/>
  <c r="I11" i="3"/>
  <c r="I9" i="3"/>
  <c r="F9" i="3" a="1"/>
  <c r="F9" i="3" s="1"/>
  <c r="F5" i="3"/>
  <c r="F5" i="3" a="1"/>
  <c r="F4" i="3" a="1"/>
  <c r="F4" i="3" s="1"/>
  <c r="F3" i="3" a="1"/>
  <c r="F3" i="3" s="1"/>
  <c r="S3" i="1" l="1"/>
  <c r="Q3" i="1"/>
  <c r="Q5" i="1"/>
  <c r="Q12" i="1"/>
  <c r="Q15" i="1"/>
  <c r="Q17" i="1"/>
  <c r="Q18" i="1"/>
  <c r="Q21" i="1"/>
  <c r="Q26" i="1"/>
  <c r="Q38" i="1"/>
  <c r="Q40" i="1"/>
  <c r="Q43" i="1"/>
  <c r="Q47" i="1"/>
  <c r="Q48" i="1"/>
  <c r="Q49" i="1"/>
  <c r="Q51" i="1"/>
  <c r="Q52" i="1"/>
  <c r="Q53" i="1"/>
  <c r="Q59" i="1"/>
  <c r="Q64" i="1"/>
  <c r="Q67" i="1"/>
  <c r="Q69" i="1"/>
  <c r="Q70" i="1"/>
  <c r="Q71" i="1"/>
  <c r="Q73" i="1"/>
  <c r="Q75" i="1"/>
  <c r="Q78" i="1"/>
  <c r="Q81" i="1"/>
  <c r="Q82" i="1"/>
  <c r="Q88" i="1"/>
  <c r="Q95" i="1"/>
  <c r="Q96" i="1"/>
  <c r="Q105" i="1"/>
  <c r="Q107" i="1"/>
  <c r="Q112" i="1"/>
  <c r="Q113" i="1"/>
  <c r="Q115" i="1"/>
  <c r="Q116" i="1"/>
  <c r="Q117" i="1"/>
  <c r="Q118" i="1"/>
  <c r="Q121" i="1"/>
  <c r="Q122" i="1"/>
  <c r="Q125" i="1"/>
  <c r="Q126" i="1"/>
  <c r="Q127" i="1"/>
  <c r="Q128" i="1"/>
  <c r="Q129" i="1"/>
  <c r="Q130" i="1"/>
  <c r="Q131" i="1"/>
  <c r="Q133" i="1"/>
  <c r="Q136" i="1"/>
  <c r="Q137" i="1"/>
  <c r="Q139" i="1"/>
  <c r="Q140" i="1"/>
  <c r="Q4" i="1"/>
  <c r="Q30" i="1"/>
  <c r="Q31" i="1"/>
  <c r="Q33" i="1"/>
  <c r="Q66" i="1"/>
  <c r="Q68" i="1"/>
  <c r="Q83" i="1"/>
  <c r="Q90" i="1"/>
  <c r="Q108" i="1"/>
  <c r="Q109" i="1"/>
  <c r="Q111" i="1"/>
  <c r="Q210" i="1"/>
  <c r="Q211" i="1"/>
  <c r="Q172" i="1"/>
  <c r="Q173" i="1"/>
  <c r="Q157" i="1"/>
  <c r="Q10" i="1"/>
  <c r="Q156" i="1"/>
  <c r="Q217" i="1"/>
  <c r="Q174" i="1"/>
  <c r="Q119" i="1"/>
  <c r="Q176" i="1"/>
  <c r="Q20" i="1"/>
  <c r="Q159" i="1"/>
  <c r="Q286" i="1"/>
  <c r="Q23" i="1"/>
  <c r="Q24" i="1"/>
  <c r="Q120" i="1"/>
  <c r="Q230" i="1"/>
  <c r="Q123" i="1"/>
  <c r="Q124" i="1"/>
  <c r="Q160" i="1"/>
  <c r="Q178" i="1"/>
  <c r="Q240" i="1"/>
  <c r="Q241" i="1"/>
  <c r="Q179" i="1"/>
  <c r="Q180" i="1"/>
  <c r="Q158" i="1"/>
  <c r="Q34" i="1"/>
  <c r="Q35" i="1"/>
  <c r="Q162" i="1"/>
  <c r="Q181" i="1"/>
  <c r="Q175" i="1"/>
  <c r="Q161" i="1"/>
  <c r="Q182" i="1"/>
  <c r="Q257" i="1"/>
  <c r="Q168" i="1"/>
  <c r="Q46" i="1"/>
  <c r="Q183" i="1"/>
  <c r="Q184" i="1"/>
  <c r="Q163" i="1"/>
  <c r="Q259" i="1"/>
  <c r="Q164" i="1"/>
  <c r="Q55" i="1"/>
  <c r="Q56" i="1"/>
  <c r="Q265" i="1"/>
  <c r="Q132" i="1"/>
  <c r="Q185" i="1"/>
  <c r="Q186" i="1"/>
  <c r="Q187" i="1"/>
  <c r="Q134" i="1"/>
  <c r="Q188" i="1"/>
  <c r="Q166" i="1"/>
  <c r="Q135" i="1"/>
  <c r="Q197" i="1"/>
  <c r="Q198" i="1"/>
  <c r="Q165" i="1"/>
  <c r="Q167" i="1"/>
  <c r="Q138" i="1"/>
  <c r="Q285" i="1"/>
  <c r="Q189" i="1"/>
  <c r="Q86" i="1"/>
  <c r="Q141" i="1"/>
  <c r="Q142" i="1"/>
  <c r="Q190" i="1"/>
  <c r="Q191" i="1"/>
  <c r="Q192" i="1"/>
  <c r="Q91" i="1"/>
  <c r="Q295" i="1"/>
  <c r="Q297" i="1"/>
  <c r="Q169" i="1"/>
  <c r="Q170" i="1"/>
  <c r="Q177" i="1"/>
  <c r="Q299" i="1"/>
  <c r="Q100" i="1"/>
  <c r="Q300" i="1"/>
  <c r="Q104" i="1"/>
  <c r="Q143" i="1"/>
  <c r="Q106" i="1"/>
  <c r="Q171" i="1"/>
  <c r="Q193" i="1"/>
  <c r="Q194" i="1"/>
  <c r="Q195" i="1"/>
  <c r="Q214" i="1"/>
  <c r="Q150" i="1"/>
  <c r="Q2" i="1"/>
  <c r="Q212" i="1"/>
  <c r="Q151" i="1"/>
  <c r="Q6" i="1"/>
  <c r="Q7" i="1"/>
  <c r="Q8" i="1"/>
  <c r="Q213" i="1"/>
  <c r="Q9" i="1"/>
  <c r="Q215" i="1"/>
  <c r="Q216" i="1"/>
  <c r="Q11" i="1"/>
  <c r="Q13" i="1"/>
  <c r="Q218" i="1"/>
  <c r="Q14" i="1"/>
  <c r="Q16" i="1"/>
  <c r="Q219" i="1"/>
  <c r="Q19" i="1"/>
  <c r="Q220" i="1"/>
  <c r="Q221" i="1"/>
  <c r="Q22" i="1"/>
  <c r="Q264" i="1"/>
  <c r="Q222" i="1"/>
  <c r="Q223" i="1"/>
  <c r="Q224" i="1"/>
  <c r="Q225" i="1"/>
  <c r="Q226" i="1"/>
  <c r="Q227" i="1"/>
  <c r="Q228" i="1"/>
  <c r="Q229" i="1"/>
  <c r="Q25" i="1"/>
  <c r="Q231" i="1"/>
  <c r="Q232" i="1"/>
  <c r="Q27" i="1"/>
  <c r="Q233" i="1"/>
  <c r="Q234" i="1"/>
  <c r="Q236" i="1"/>
  <c r="Q28" i="1"/>
  <c r="Q237" i="1"/>
  <c r="Q238" i="1"/>
  <c r="Q29" i="1"/>
  <c r="Q239" i="1"/>
  <c r="Q32" i="1"/>
  <c r="Q242" i="1"/>
  <c r="Q243" i="1"/>
  <c r="Q244" i="1"/>
  <c r="Q245" i="1"/>
  <c r="Q246" i="1"/>
  <c r="Q247" i="1"/>
  <c r="Q152" i="1"/>
  <c r="Q36" i="1"/>
  <c r="Q249" i="1"/>
  <c r="Q37" i="1"/>
  <c r="Q250" i="1"/>
  <c r="Q248" i="1"/>
  <c r="Q251" i="1"/>
  <c r="Q39" i="1"/>
  <c r="Q252" i="1"/>
  <c r="Q253" i="1"/>
  <c r="Q153" i="1"/>
  <c r="Q254" i="1"/>
  <c r="Q41" i="1"/>
  <c r="Q42" i="1"/>
  <c r="Q154" i="1"/>
  <c r="Q255" i="1"/>
  <c r="Q256" i="1"/>
  <c r="Q155" i="1"/>
  <c r="Q44" i="1"/>
  <c r="Q45" i="1"/>
  <c r="Q313" i="1"/>
  <c r="Q258" i="1"/>
  <c r="Q50" i="1"/>
  <c r="Q261" i="1"/>
  <c r="Q54" i="1"/>
  <c r="Q262" i="1"/>
  <c r="Q263" i="1"/>
  <c r="Q57" i="1"/>
  <c r="Q58" i="1"/>
  <c r="Q266" i="1"/>
  <c r="Q267" i="1"/>
  <c r="Q60" i="1"/>
  <c r="Q268" i="1"/>
  <c r="Q61" i="1"/>
  <c r="Q62" i="1"/>
  <c r="Q63" i="1"/>
  <c r="Q269" i="1"/>
  <c r="Q270" i="1"/>
  <c r="Q271" i="1"/>
  <c r="Q65" i="1"/>
  <c r="Q272" i="1"/>
  <c r="Q273" i="1"/>
  <c r="Q274" i="1"/>
  <c r="Q275" i="1"/>
  <c r="Q276" i="1"/>
  <c r="Q277" i="1"/>
  <c r="Q278" i="1"/>
  <c r="Q279" i="1"/>
  <c r="Q280" i="1"/>
  <c r="Q282" i="1"/>
  <c r="Q315" i="1"/>
  <c r="Q200" i="1"/>
  <c r="Q281" i="1"/>
  <c r="Q199" i="1"/>
  <c r="Q72" i="1"/>
  <c r="Q74" i="1"/>
  <c r="Q283" i="1"/>
  <c r="Q284" i="1"/>
  <c r="Q76" i="1"/>
  <c r="Q77" i="1"/>
  <c r="Q201" i="1"/>
  <c r="Q79" i="1"/>
  <c r="Q80" i="1"/>
  <c r="Q287" i="1"/>
  <c r="Q202" i="1"/>
  <c r="Q288" i="1"/>
  <c r="Q84" i="1"/>
  <c r="Q203" i="1"/>
  <c r="Q289" i="1"/>
  <c r="Q85" i="1"/>
  <c r="Q290" i="1"/>
  <c r="Q291" i="1"/>
  <c r="Q87" i="1"/>
  <c r="Q292" i="1"/>
  <c r="Q293" i="1"/>
  <c r="Q294" i="1"/>
  <c r="Q89" i="1"/>
  <c r="Q204" i="1"/>
  <c r="Q205" i="1"/>
  <c r="Q92" i="1"/>
  <c r="Q206" i="1"/>
  <c r="Q93" i="1"/>
  <c r="Q94" i="1"/>
  <c r="Q296" i="1"/>
  <c r="Q298" i="1"/>
  <c r="Q207" i="1"/>
  <c r="Q208" i="1"/>
  <c r="Q97" i="1"/>
  <c r="Q98" i="1"/>
  <c r="Q235" i="1"/>
  <c r="Q99" i="1"/>
  <c r="Q209" i="1"/>
  <c r="Q101" i="1"/>
  <c r="Q301" i="1"/>
  <c r="Q302" i="1"/>
  <c r="Q102" i="1"/>
  <c r="Q103" i="1"/>
  <c r="Q303" i="1"/>
  <c r="Q304" i="1"/>
  <c r="Q307" i="1"/>
  <c r="Q308" i="1"/>
  <c r="Q305" i="1"/>
  <c r="Q306" i="1"/>
  <c r="Q110" i="1"/>
  <c r="Q309" i="1"/>
  <c r="Q310" i="1"/>
  <c r="Q311" i="1"/>
  <c r="Q312" i="1"/>
  <c r="Q314" i="1"/>
  <c r="Q260" i="1"/>
  <c r="Q316" i="1"/>
  <c r="Q317" i="1"/>
  <c r="Q114" i="1"/>
  <c r="T3" i="1"/>
  <c r="T5" i="1"/>
  <c r="T12" i="1"/>
  <c r="T15" i="1"/>
  <c r="T17" i="1"/>
  <c r="T18" i="1"/>
  <c r="T21" i="1"/>
  <c r="T26" i="1"/>
  <c r="T38" i="1"/>
  <c r="T40" i="1"/>
  <c r="T43" i="1"/>
  <c r="T47" i="1"/>
  <c r="T48" i="1"/>
  <c r="T49" i="1"/>
  <c r="T51" i="1"/>
  <c r="T52" i="1"/>
  <c r="T53" i="1"/>
  <c r="T59" i="1"/>
  <c r="T64" i="1"/>
  <c r="T67" i="1"/>
  <c r="T69" i="1"/>
  <c r="T70" i="1"/>
  <c r="T71" i="1"/>
  <c r="T73" i="1"/>
  <c r="T75" i="1"/>
  <c r="T78" i="1"/>
  <c r="T81" i="1"/>
  <c r="T82" i="1"/>
  <c r="T88" i="1"/>
  <c r="T95" i="1"/>
  <c r="T96" i="1"/>
  <c r="T105" i="1"/>
  <c r="T107" i="1"/>
  <c r="T112" i="1"/>
  <c r="T113" i="1"/>
  <c r="T115" i="1"/>
  <c r="T116" i="1"/>
  <c r="T117" i="1"/>
  <c r="T118" i="1"/>
  <c r="T121" i="1"/>
  <c r="T122" i="1"/>
  <c r="T125" i="1"/>
  <c r="T126" i="1"/>
  <c r="T127" i="1"/>
  <c r="T128" i="1"/>
  <c r="T129" i="1"/>
  <c r="T130" i="1"/>
  <c r="T131" i="1"/>
  <c r="T133" i="1"/>
  <c r="T136" i="1"/>
  <c r="T137" i="1"/>
  <c r="T139" i="1"/>
  <c r="T140" i="1"/>
  <c r="T4" i="1"/>
  <c r="T30" i="1"/>
  <c r="T31" i="1"/>
  <c r="T33" i="1"/>
  <c r="T66" i="1"/>
  <c r="T68" i="1"/>
  <c r="T83" i="1"/>
  <c r="T90" i="1"/>
  <c r="T108" i="1"/>
  <c r="T109" i="1"/>
  <c r="T111" i="1"/>
  <c r="T210" i="1"/>
  <c r="T211" i="1"/>
  <c r="T172" i="1"/>
  <c r="T173" i="1"/>
  <c r="T157" i="1"/>
  <c r="T10" i="1"/>
  <c r="T156" i="1"/>
  <c r="T217" i="1"/>
  <c r="T174" i="1"/>
  <c r="T119" i="1"/>
  <c r="T176" i="1"/>
  <c r="T20" i="1"/>
  <c r="T144" i="1"/>
  <c r="T159" i="1"/>
  <c r="T286" i="1"/>
  <c r="T23" i="1"/>
  <c r="T24" i="1"/>
  <c r="T120" i="1"/>
  <c r="T230" i="1"/>
  <c r="T123" i="1"/>
  <c r="T124" i="1"/>
  <c r="T160" i="1"/>
  <c r="T178" i="1"/>
  <c r="T240" i="1"/>
  <c r="T241" i="1"/>
  <c r="T179" i="1"/>
  <c r="T180" i="1"/>
  <c r="T158" i="1"/>
  <c r="T34" i="1"/>
  <c r="T35" i="1"/>
  <c r="T162" i="1"/>
  <c r="T181" i="1"/>
  <c r="T175" i="1"/>
  <c r="T161" i="1"/>
  <c r="T182" i="1"/>
  <c r="T257" i="1"/>
  <c r="T168" i="1"/>
  <c r="T46" i="1"/>
  <c r="T183" i="1"/>
  <c r="T184" i="1"/>
  <c r="T163" i="1"/>
  <c r="T259" i="1"/>
  <c r="T164" i="1"/>
  <c r="T55" i="1"/>
  <c r="T56" i="1"/>
  <c r="T265" i="1"/>
  <c r="T132" i="1"/>
  <c r="T185" i="1"/>
  <c r="T147" i="1"/>
  <c r="T186" i="1"/>
  <c r="T187" i="1"/>
  <c r="T134" i="1"/>
  <c r="T188" i="1"/>
  <c r="T166" i="1"/>
  <c r="T135" i="1"/>
  <c r="T197" i="1"/>
  <c r="T198" i="1"/>
  <c r="T165" i="1"/>
  <c r="T167" i="1"/>
  <c r="T138" i="1"/>
  <c r="T285" i="1"/>
  <c r="T189" i="1"/>
  <c r="T86" i="1"/>
  <c r="T141" i="1"/>
  <c r="T142" i="1"/>
  <c r="T190" i="1"/>
  <c r="T191" i="1"/>
  <c r="T192" i="1"/>
  <c r="T91" i="1"/>
  <c r="T295" i="1"/>
  <c r="T297" i="1"/>
  <c r="T169" i="1"/>
  <c r="T170" i="1"/>
  <c r="T177" i="1"/>
  <c r="T299" i="1"/>
  <c r="T100" i="1"/>
  <c r="T300" i="1"/>
  <c r="T104" i="1"/>
  <c r="T143" i="1"/>
  <c r="T106" i="1"/>
  <c r="T171" i="1"/>
  <c r="T193" i="1"/>
  <c r="T194" i="1"/>
  <c r="T195" i="1"/>
  <c r="T214" i="1"/>
  <c r="T150" i="1"/>
  <c r="T2" i="1"/>
  <c r="T212" i="1"/>
  <c r="T151" i="1"/>
  <c r="T6" i="1"/>
  <c r="T7" i="1"/>
  <c r="T8" i="1"/>
  <c r="T213" i="1"/>
  <c r="T9" i="1"/>
  <c r="T215" i="1"/>
  <c r="T216" i="1"/>
  <c r="T11" i="1"/>
  <c r="T13" i="1"/>
  <c r="T218" i="1"/>
  <c r="T14" i="1"/>
  <c r="T16" i="1"/>
  <c r="T219" i="1"/>
  <c r="T19" i="1"/>
  <c r="T220" i="1"/>
  <c r="T221" i="1"/>
  <c r="T22" i="1"/>
  <c r="T264" i="1"/>
  <c r="T222" i="1"/>
  <c r="T223" i="1"/>
  <c r="T224" i="1"/>
  <c r="T225" i="1"/>
  <c r="T226" i="1"/>
  <c r="T227" i="1"/>
  <c r="T228" i="1"/>
  <c r="T229" i="1"/>
  <c r="T25" i="1"/>
  <c r="T231" i="1"/>
  <c r="T232" i="1"/>
  <c r="T27" i="1"/>
  <c r="T233" i="1"/>
  <c r="T234" i="1"/>
  <c r="T236" i="1"/>
  <c r="T28" i="1"/>
  <c r="T237" i="1"/>
  <c r="T238" i="1"/>
  <c r="T29" i="1"/>
  <c r="T239" i="1"/>
  <c r="T32" i="1"/>
  <c r="T242" i="1"/>
  <c r="T243" i="1"/>
  <c r="T244" i="1"/>
  <c r="T245" i="1"/>
  <c r="T246" i="1"/>
  <c r="T247" i="1"/>
  <c r="T152" i="1"/>
  <c r="T36" i="1"/>
  <c r="T249" i="1"/>
  <c r="T37" i="1"/>
  <c r="T250" i="1"/>
  <c r="T248" i="1"/>
  <c r="T251" i="1"/>
  <c r="T39" i="1"/>
  <c r="T252" i="1"/>
  <c r="T253" i="1"/>
  <c r="T145" i="1"/>
  <c r="T153" i="1"/>
  <c r="T254" i="1"/>
  <c r="T41" i="1"/>
  <c r="T42" i="1"/>
  <c r="T154" i="1"/>
  <c r="T255" i="1"/>
  <c r="T256" i="1"/>
  <c r="T155" i="1"/>
  <c r="T44" i="1"/>
  <c r="T45" i="1"/>
  <c r="T313" i="1"/>
  <c r="T146" i="1"/>
  <c r="T258" i="1"/>
  <c r="T50" i="1"/>
  <c r="T261" i="1"/>
  <c r="T54" i="1"/>
  <c r="T262" i="1"/>
  <c r="T263" i="1"/>
  <c r="T57" i="1"/>
  <c r="T58" i="1"/>
  <c r="T266" i="1"/>
  <c r="T267" i="1"/>
  <c r="T60" i="1"/>
  <c r="T268" i="1"/>
  <c r="T61" i="1"/>
  <c r="T196" i="1"/>
  <c r="T62" i="1"/>
  <c r="T63" i="1"/>
  <c r="T269" i="1"/>
  <c r="T270" i="1"/>
  <c r="T271" i="1"/>
  <c r="T65" i="1"/>
  <c r="T272" i="1"/>
  <c r="T273" i="1"/>
  <c r="T274" i="1"/>
  <c r="T275" i="1"/>
  <c r="T276" i="1"/>
  <c r="T277" i="1"/>
  <c r="T278" i="1"/>
  <c r="T279" i="1"/>
  <c r="T280" i="1"/>
  <c r="T282" i="1"/>
  <c r="T315" i="1"/>
  <c r="T200" i="1"/>
  <c r="T281" i="1"/>
  <c r="T199" i="1"/>
  <c r="T72" i="1"/>
  <c r="T148" i="1"/>
  <c r="T74" i="1"/>
  <c r="T283" i="1"/>
  <c r="T284" i="1"/>
  <c r="T76" i="1"/>
  <c r="T77" i="1"/>
  <c r="T201" i="1"/>
  <c r="T79" i="1"/>
  <c r="T80" i="1"/>
  <c r="T287" i="1"/>
  <c r="T202" i="1"/>
  <c r="T288" i="1"/>
  <c r="T84" i="1"/>
  <c r="T203" i="1"/>
  <c r="T289" i="1"/>
  <c r="T85" i="1"/>
  <c r="T290" i="1"/>
  <c r="T291" i="1"/>
  <c r="T87" i="1"/>
  <c r="T292" i="1"/>
  <c r="T293" i="1"/>
  <c r="T294" i="1"/>
  <c r="T89" i="1"/>
  <c r="T204" i="1"/>
  <c r="T149" i="1"/>
  <c r="T205" i="1"/>
  <c r="T92" i="1"/>
  <c r="T206" i="1"/>
  <c r="T93" i="1"/>
  <c r="T94" i="1"/>
  <c r="T296" i="1"/>
  <c r="T298" i="1"/>
  <c r="T207" i="1"/>
  <c r="T208" i="1"/>
  <c r="T97" i="1"/>
  <c r="T98" i="1"/>
  <c r="T235" i="1"/>
  <c r="T99" i="1"/>
  <c r="T209" i="1"/>
  <c r="T101" i="1"/>
  <c r="T301" i="1"/>
  <c r="T302" i="1"/>
  <c r="T102" i="1"/>
  <c r="T103" i="1"/>
  <c r="T303" i="1"/>
  <c r="T304" i="1"/>
  <c r="T307" i="1"/>
  <c r="T308" i="1"/>
  <c r="T305" i="1"/>
  <c r="T306" i="1"/>
  <c r="T110" i="1"/>
  <c r="T309" i="1"/>
  <c r="T310" i="1"/>
  <c r="T311" i="1"/>
  <c r="T312" i="1"/>
  <c r="T314" i="1"/>
  <c r="T260" i="1"/>
  <c r="T316" i="1"/>
  <c r="T317" i="1"/>
  <c r="T114" i="1"/>
  <c r="S5" i="1"/>
  <c r="S12" i="1"/>
  <c r="S15" i="1"/>
  <c r="S17" i="1"/>
  <c r="S18" i="1"/>
  <c r="S21" i="1"/>
  <c r="S26" i="1"/>
  <c r="S38" i="1"/>
  <c r="S40" i="1"/>
  <c r="S43" i="1"/>
  <c r="S47" i="1"/>
  <c r="S48" i="1"/>
  <c r="S49" i="1"/>
  <c r="S51" i="1"/>
  <c r="S52" i="1"/>
  <c r="S53" i="1"/>
  <c r="S59" i="1"/>
  <c r="S64" i="1"/>
  <c r="S67" i="1"/>
  <c r="S69" i="1"/>
  <c r="S70" i="1"/>
  <c r="S71" i="1"/>
  <c r="S73" i="1"/>
  <c r="S75" i="1"/>
  <c r="S78" i="1"/>
  <c r="S81" i="1"/>
  <c r="S82" i="1"/>
  <c r="S88" i="1"/>
  <c r="S95" i="1"/>
  <c r="S96" i="1"/>
  <c r="S105" i="1"/>
  <c r="S107" i="1"/>
  <c r="S112" i="1"/>
  <c r="S113" i="1"/>
  <c r="S115" i="1"/>
  <c r="S116" i="1"/>
  <c r="S117" i="1"/>
  <c r="S118" i="1"/>
  <c r="S121" i="1"/>
  <c r="S122" i="1"/>
  <c r="S125" i="1"/>
  <c r="S126" i="1"/>
  <c r="S127" i="1"/>
  <c r="S128" i="1"/>
  <c r="S129" i="1"/>
  <c r="S130" i="1"/>
  <c r="S131" i="1"/>
  <c r="S133" i="1"/>
  <c r="S136" i="1"/>
  <c r="S137" i="1"/>
  <c r="S139" i="1"/>
  <c r="S140" i="1"/>
  <c r="S4" i="1"/>
  <c r="S30" i="1"/>
  <c r="S31" i="1"/>
  <c r="S33" i="1"/>
  <c r="S66" i="1"/>
  <c r="S68" i="1"/>
  <c r="S83" i="1"/>
  <c r="S90" i="1"/>
  <c r="S108" i="1"/>
  <c r="S109" i="1"/>
  <c r="S111" i="1"/>
  <c r="S210" i="1"/>
  <c r="S211" i="1"/>
  <c r="S172" i="1"/>
  <c r="S173" i="1"/>
  <c r="S157" i="1"/>
  <c r="S10" i="1"/>
  <c r="S156" i="1"/>
  <c r="S217" i="1"/>
  <c r="S174" i="1"/>
  <c r="S119" i="1"/>
  <c r="S176" i="1"/>
  <c r="S20" i="1"/>
  <c r="S144" i="1"/>
  <c r="S159" i="1"/>
  <c r="S286" i="1"/>
  <c r="S23" i="1"/>
  <c r="S24" i="1"/>
  <c r="S120" i="1"/>
  <c r="S230" i="1"/>
  <c r="S123" i="1"/>
  <c r="S124" i="1"/>
  <c r="S160" i="1"/>
  <c r="S178" i="1"/>
  <c r="S240" i="1"/>
  <c r="S241" i="1"/>
  <c r="S179" i="1"/>
  <c r="S180" i="1"/>
  <c r="S158" i="1"/>
  <c r="S34" i="1"/>
  <c r="S35" i="1"/>
  <c r="S162" i="1"/>
  <c r="S181" i="1"/>
  <c r="S175" i="1"/>
  <c r="S161" i="1"/>
  <c r="S182" i="1"/>
  <c r="S257" i="1"/>
  <c r="S168" i="1"/>
  <c r="S46" i="1"/>
  <c r="S183" i="1"/>
  <c r="S184" i="1"/>
  <c r="S163" i="1"/>
  <c r="S259" i="1"/>
  <c r="S164" i="1"/>
  <c r="S55" i="1"/>
  <c r="S56" i="1"/>
  <c r="S265" i="1"/>
  <c r="S132" i="1"/>
  <c r="S185" i="1"/>
  <c r="S147" i="1"/>
  <c r="S186" i="1"/>
  <c r="S187" i="1"/>
  <c r="S134" i="1"/>
  <c r="S188" i="1"/>
  <c r="S166" i="1"/>
  <c r="S135" i="1"/>
  <c r="S197" i="1"/>
  <c r="S198" i="1"/>
  <c r="S165" i="1"/>
  <c r="S167" i="1"/>
  <c r="S138" i="1"/>
  <c r="S285" i="1"/>
  <c r="S189" i="1"/>
  <c r="S86" i="1"/>
  <c r="S141" i="1"/>
  <c r="S142" i="1"/>
  <c r="S190" i="1"/>
  <c r="S191" i="1"/>
  <c r="S192" i="1"/>
  <c r="S91" i="1"/>
  <c r="S295" i="1"/>
  <c r="S297" i="1"/>
  <c r="S169" i="1"/>
  <c r="S170" i="1"/>
  <c r="S177" i="1"/>
  <c r="S299" i="1"/>
  <c r="S100" i="1"/>
  <c r="S300" i="1"/>
  <c r="S104" i="1"/>
  <c r="S143" i="1"/>
  <c r="S106" i="1"/>
  <c r="S171" i="1"/>
  <c r="S193" i="1"/>
  <c r="S194" i="1"/>
  <c r="S195" i="1"/>
  <c r="S214" i="1"/>
  <c r="S150" i="1"/>
  <c r="S2" i="1"/>
  <c r="S212" i="1"/>
  <c r="S151" i="1"/>
  <c r="S6" i="1"/>
  <c r="S7" i="1"/>
  <c r="S8" i="1"/>
  <c r="S213" i="1"/>
  <c r="S9" i="1"/>
  <c r="S215" i="1"/>
  <c r="S216" i="1"/>
  <c r="S11" i="1"/>
  <c r="S13" i="1"/>
  <c r="S218" i="1"/>
  <c r="S14" i="1"/>
  <c r="S16" i="1"/>
  <c r="S219" i="1"/>
  <c r="S19" i="1"/>
  <c r="S220" i="1"/>
  <c r="S221" i="1"/>
  <c r="S22" i="1"/>
  <c r="S264" i="1"/>
  <c r="S222" i="1"/>
  <c r="S223" i="1"/>
  <c r="S224" i="1"/>
  <c r="S225" i="1"/>
  <c r="S226" i="1"/>
  <c r="S227" i="1"/>
  <c r="S228" i="1"/>
  <c r="S229" i="1"/>
  <c r="S25" i="1"/>
  <c r="S231" i="1"/>
  <c r="S232" i="1"/>
  <c r="S27" i="1"/>
  <c r="S233" i="1"/>
  <c r="S234" i="1"/>
  <c r="S236" i="1"/>
  <c r="S28" i="1"/>
  <c r="S237" i="1"/>
  <c r="S238" i="1"/>
  <c r="S29" i="1"/>
  <c r="S239" i="1"/>
  <c r="S32" i="1"/>
  <c r="S242" i="1"/>
  <c r="S243" i="1"/>
  <c r="S244" i="1"/>
  <c r="S245" i="1"/>
  <c r="S246" i="1"/>
  <c r="S247" i="1"/>
  <c r="S152" i="1"/>
  <c r="S36" i="1"/>
  <c r="S249" i="1"/>
  <c r="S37" i="1"/>
  <c r="S250" i="1"/>
  <c r="S248" i="1"/>
  <c r="S251" i="1"/>
  <c r="S39" i="1"/>
  <c r="S252" i="1"/>
  <c r="S253" i="1"/>
  <c r="S145" i="1"/>
  <c r="S153" i="1"/>
  <c r="S254" i="1"/>
  <c r="S41" i="1"/>
  <c r="S42" i="1"/>
  <c r="S154" i="1"/>
  <c r="S255" i="1"/>
  <c r="S256" i="1"/>
  <c r="S155" i="1"/>
  <c r="S44" i="1"/>
  <c r="S45" i="1"/>
  <c r="S313" i="1"/>
  <c r="S146" i="1"/>
  <c r="S258" i="1"/>
  <c r="S50" i="1"/>
  <c r="S261" i="1"/>
  <c r="S54" i="1"/>
  <c r="S262" i="1"/>
  <c r="S263" i="1"/>
  <c r="S57" i="1"/>
  <c r="S58" i="1"/>
  <c r="S266" i="1"/>
  <c r="S267" i="1"/>
  <c r="S60" i="1"/>
  <c r="S268" i="1"/>
  <c r="S61" i="1"/>
  <c r="S196" i="1"/>
  <c r="S62" i="1"/>
  <c r="S63" i="1"/>
  <c r="S269" i="1"/>
  <c r="S270" i="1"/>
  <c r="S271" i="1"/>
  <c r="S65" i="1"/>
  <c r="S272" i="1"/>
  <c r="S273" i="1"/>
  <c r="S274" i="1"/>
  <c r="S275" i="1"/>
  <c r="S276" i="1"/>
  <c r="S277" i="1"/>
  <c r="S278" i="1"/>
  <c r="S279" i="1"/>
  <c r="S280" i="1"/>
  <c r="S282" i="1"/>
  <c r="S315" i="1"/>
  <c r="S200" i="1"/>
  <c r="S281" i="1"/>
  <c r="S199" i="1"/>
  <c r="S72" i="1"/>
  <c r="S148" i="1"/>
  <c r="S74" i="1"/>
  <c r="S283" i="1"/>
  <c r="S284" i="1"/>
  <c r="S76" i="1"/>
  <c r="S77" i="1"/>
  <c r="S201" i="1"/>
  <c r="S79" i="1"/>
  <c r="S80" i="1"/>
  <c r="S287" i="1"/>
  <c r="S202" i="1"/>
  <c r="S288" i="1"/>
  <c r="S84" i="1"/>
  <c r="S203" i="1"/>
  <c r="S289" i="1"/>
  <c r="S85" i="1"/>
  <c r="S290" i="1"/>
  <c r="S291" i="1"/>
  <c r="S87" i="1"/>
  <c r="S292" i="1"/>
  <c r="S293" i="1"/>
  <c r="S294" i="1"/>
  <c r="S89" i="1"/>
  <c r="S204" i="1"/>
  <c r="S149" i="1"/>
  <c r="S205" i="1"/>
  <c r="S92" i="1"/>
  <c r="S206" i="1"/>
  <c r="S93" i="1"/>
  <c r="S94" i="1"/>
  <c r="S296" i="1"/>
  <c r="S298" i="1"/>
  <c r="S207" i="1"/>
  <c r="S208" i="1"/>
  <c r="S97" i="1"/>
  <c r="S98" i="1"/>
  <c r="S235" i="1"/>
  <c r="S99" i="1"/>
  <c r="S209" i="1"/>
  <c r="S101" i="1"/>
  <c r="S301" i="1"/>
  <c r="S302" i="1"/>
  <c r="S102" i="1"/>
  <c r="S103" i="1"/>
  <c r="S303" i="1"/>
  <c r="S304" i="1"/>
  <c r="S307" i="1"/>
  <c r="S308" i="1"/>
  <c r="S305" i="1"/>
  <c r="S306" i="1"/>
  <c r="S110" i="1"/>
  <c r="S309" i="1"/>
  <c r="S310" i="1"/>
  <c r="S311" i="1"/>
  <c r="S312" i="1"/>
  <c r="S314" i="1"/>
  <c r="S260" i="1"/>
  <c r="S316" i="1"/>
  <c r="S317" i="1"/>
  <c r="S114" i="1"/>
  <c r="R3" i="1"/>
  <c r="R5" i="1"/>
  <c r="R12" i="1"/>
  <c r="R15" i="1"/>
  <c r="R17" i="1"/>
  <c r="R18" i="1"/>
  <c r="R21" i="1"/>
  <c r="R26" i="1"/>
  <c r="R38" i="1"/>
  <c r="R40" i="1"/>
  <c r="R43" i="1"/>
  <c r="R47" i="1"/>
  <c r="R48" i="1"/>
  <c r="R49" i="1"/>
  <c r="R51" i="1"/>
  <c r="R52" i="1"/>
  <c r="R53" i="1"/>
  <c r="R59" i="1"/>
  <c r="R64" i="1"/>
  <c r="R67" i="1"/>
  <c r="R69" i="1"/>
  <c r="R70" i="1"/>
  <c r="R71" i="1"/>
  <c r="R73" i="1"/>
  <c r="R75" i="1"/>
  <c r="R78" i="1"/>
  <c r="R81" i="1"/>
  <c r="R82" i="1"/>
  <c r="R88" i="1"/>
  <c r="R95" i="1"/>
  <c r="R96" i="1"/>
  <c r="R105" i="1"/>
  <c r="R107" i="1"/>
  <c r="R112" i="1"/>
  <c r="R113" i="1"/>
  <c r="R115" i="1"/>
  <c r="R116" i="1"/>
  <c r="R117" i="1"/>
  <c r="R118" i="1"/>
  <c r="R121" i="1"/>
  <c r="R122" i="1"/>
  <c r="R125" i="1"/>
  <c r="R126" i="1"/>
  <c r="R127" i="1"/>
  <c r="R128" i="1"/>
  <c r="R129" i="1"/>
  <c r="R130" i="1"/>
  <c r="R131" i="1"/>
  <c r="R133" i="1"/>
  <c r="R136" i="1"/>
  <c r="R137" i="1"/>
  <c r="R139" i="1"/>
  <c r="R140" i="1"/>
  <c r="R4" i="1"/>
  <c r="R30" i="1"/>
  <c r="R31" i="1"/>
  <c r="R33" i="1"/>
  <c r="R66" i="1"/>
  <c r="R68" i="1"/>
  <c r="R83" i="1"/>
  <c r="R90" i="1"/>
  <c r="R108" i="1"/>
  <c r="R109" i="1"/>
  <c r="R111" i="1"/>
  <c r="R210" i="1"/>
  <c r="R211" i="1"/>
  <c r="R172" i="1"/>
  <c r="R173" i="1"/>
  <c r="R157" i="1"/>
  <c r="R10" i="1"/>
  <c r="R156" i="1"/>
  <c r="R217" i="1"/>
  <c r="R174" i="1"/>
  <c r="R119" i="1"/>
  <c r="R176" i="1"/>
  <c r="R20" i="1"/>
  <c r="R144" i="1"/>
  <c r="R159" i="1"/>
  <c r="R286" i="1"/>
  <c r="R23" i="1"/>
  <c r="R24" i="1"/>
  <c r="R120" i="1"/>
  <c r="R230" i="1"/>
  <c r="R123" i="1"/>
  <c r="R124" i="1"/>
  <c r="R160" i="1"/>
  <c r="R178" i="1"/>
  <c r="R240" i="1"/>
  <c r="R241" i="1"/>
  <c r="R179" i="1"/>
  <c r="R180" i="1"/>
  <c r="R158" i="1"/>
  <c r="R34" i="1"/>
  <c r="R35" i="1"/>
  <c r="R162" i="1"/>
  <c r="R181" i="1"/>
  <c r="R175" i="1"/>
  <c r="R161" i="1"/>
  <c r="R182" i="1"/>
  <c r="R257" i="1"/>
  <c r="R168" i="1"/>
  <c r="R46" i="1"/>
  <c r="R183" i="1"/>
  <c r="R184" i="1"/>
  <c r="R163" i="1"/>
  <c r="R259" i="1"/>
  <c r="R164" i="1"/>
  <c r="R55" i="1"/>
  <c r="R56" i="1"/>
  <c r="R265" i="1"/>
  <c r="R132" i="1"/>
  <c r="R185" i="1"/>
  <c r="R147" i="1"/>
  <c r="R186" i="1"/>
  <c r="R187" i="1"/>
  <c r="R134" i="1"/>
  <c r="R188" i="1"/>
  <c r="R166" i="1"/>
  <c r="R135" i="1"/>
  <c r="R197" i="1"/>
  <c r="R198" i="1"/>
  <c r="R165" i="1"/>
  <c r="R167" i="1"/>
  <c r="R138" i="1"/>
  <c r="R285" i="1"/>
  <c r="R189" i="1"/>
  <c r="R86" i="1"/>
  <c r="R141" i="1"/>
  <c r="R142" i="1"/>
  <c r="R190" i="1"/>
  <c r="R191" i="1"/>
  <c r="R192" i="1"/>
  <c r="R91" i="1"/>
  <c r="R295" i="1"/>
  <c r="R297" i="1"/>
  <c r="R169" i="1"/>
  <c r="R170" i="1"/>
  <c r="R177" i="1"/>
  <c r="R299" i="1"/>
  <c r="R100" i="1"/>
  <c r="R300" i="1"/>
  <c r="R104" i="1"/>
  <c r="R143" i="1"/>
  <c r="R106" i="1"/>
  <c r="R171" i="1"/>
  <c r="R193" i="1"/>
  <c r="R194" i="1"/>
  <c r="R195" i="1"/>
  <c r="R214" i="1"/>
  <c r="R150" i="1"/>
  <c r="R2" i="1"/>
  <c r="R212" i="1"/>
  <c r="R151" i="1"/>
  <c r="R6" i="1"/>
  <c r="R7" i="1"/>
  <c r="R8" i="1"/>
  <c r="R213" i="1"/>
  <c r="R9" i="1"/>
  <c r="R215" i="1"/>
  <c r="R216" i="1"/>
  <c r="R11" i="1"/>
  <c r="R13" i="1"/>
  <c r="R218" i="1"/>
  <c r="R14" i="1"/>
  <c r="R16" i="1"/>
  <c r="R219" i="1"/>
  <c r="R19" i="1"/>
  <c r="R220" i="1"/>
  <c r="R221" i="1"/>
  <c r="R22" i="1"/>
  <c r="R264" i="1"/>
  <c r="R222" i="1"/>
  <c r="R223" i="1"/>
  <c r="R224" i="1"/>
  <c r="R225" i="1"/>
  <c r="R226" i="1"/>
  <c r="R227" i="1"/>
  <c r="R228" i="1"/>
  <c r="R229" i="1"/>
  <c r="R25" i="1"/>
  <c r="R231" i="1"/>
  <c r="R232" i="1"/>
  <c r="R27" i="1"/>
  <c r="R233" i="1"/>
  <c r="R234" i="1"/>
  <c r="R236" i="1"/>
  <c r="R28" i="1"/>
  <c r="R237" i="1"/>
  <c r="R238" i="1"/>
  <c r="R29" i="1"/>
  <c r="R239" i="1"/>
  <c r="R32" i="1"/>
  <c r="R242" i="1"/>
  <c r="R243" i="1"/>
  <c r="R244" i="1"/>
  <c r="R245" i="1"/>
  <c r="R246" i="1"/>
  <c r="R247" i="1"/>
  <c r="R152" i="1"/>
  <c r="R36" i="1"/>
  <c r="R249" i="1"/>
  <c r="R37" i="1"/>
  <c r="R250" i="1"/>
  <c r="R248" i="1"/>
  <c r="R251" i="1"/>
  <c r="R39" i="1"/>
  <c r="R252" i="1"/>
  <c r="R253" i="1"/>
  <c r="R145" i="1"/>
  <c r="R153" i="1"/>
  <c r="R254" i="1"/>
  <c r="R41" i="1"/>
  <c r="R42" i="1"/>
  <c r="R154" i="1"/>
  <c r="R255" i="1"/>
  <c r="R256" i="1"/>
  <c r="R155" i="1"/>
  <c r="R44" i="1"/>
  <c r="R45" i="1"/>
  <c r="R313" i="1"/>
  <c r="R146" i="1"/>
  <c r="R258" i="1"/>
  <c r="R50" i="1"/>
  <c r="R261" i="1"/>
  <c r="R54" i="1"/>
  <c r="R262" i="1"/>
  <c r="R263" i="1"/>
  <c r="R57" i="1"/>
  <c r="R58" i="1"/>
  <c r="R266" i="1"/>
  <c r="R267" i="1"/>
  <c r="R60" i="1"/>
  <c r="R268" i="1"/>
  <c r="R61" i="1"/>
  <c r="R196" i="1"/>
  <c r="R62" i="1"/>
  <c r="R63" i="1"/>
  <c r="R269" i="1"/>
  <c r="R270" i="1"/>
  <c r="R271" i="1"/>
  <c r="R65" i="1"/>
  <c r="R272" i="1"/>
  <c r="R273" i="1"/>
  <c r="R274" i="1"/>
  <c r="R275" i="1"/>
  <c r="R276" i="1"/>
  <c r="R277" i="1"/>
  <c r="R278" i="1"/>
  <c r="R279" i="1"/>
  <c r="R280" i="1"/>
  <c r="R282" i="1"/>
  <c r="R315" i="1"/>
  <c r="R200" i="1"/>
  <c r="R281" i="1"/>
  <c r="R199" i="1"/>
  <c r="R72" i="1"/>
  <c r="R148" i="1"/>
  <c r="R74" i="1"/>
  <c r="R283" i="1"/>
  <c r="R284" i="1"/>
  <c r="R76" i="1"/>
  <c r="R77" i="1"/>
  <c r="R201" i="1"/>
  <c r="R79" i="1"/>
  <c r="R80" i="1"/>
  <c r="R287" i="1"/>
  <c r="R202" i="1"/>
  <c r="R288" i="1"/>
  <c r="R84" i="1"/>
  <c r="R203" i="1"/>
  <c r="R289" i="1"/>
  <c r="R85" i="1"/>
  <c r="R290" i="1"/>
  <c r="R291" i="1"/>
  <c r="R87" i="1"/>
  <c r="R292" i="1"/>
  <c r="R293" i="1"/>
  <c r="R294" i="1"/>
  <c r="R89" i="1"/>
  <c r="R204" i="1"/>
  <c r="R149" i="1"/>
  <c r="R205" i="1"/>
  <c r="R92" i="1"/>
  <c r="R206" i="1"/>
  <c r="R93" i="1"/>
  <c r="R94" i="1"/>
  <c r="R296" i="1"/>
  <c r="R298" i="1"/>
  <c r="R207" i="1"/>
  <c r="R208" i="1"/>
  <c r="R97" i="1"/>
  <c r="R98" i="1"/>
  <c r="R235" i="1"/>
  <c r="R99" i="1"/>
  <c r="R209" i="1"/>
  <c r="R101" i="1"/>
  <c r="R301" i="1"/>
  <c r="R302" i="1"/>
  <c r="R102" i="1"/>
  <c r="R103" i="1"/>
  <c r="R303" i="1"/>
  <c r="R304" i="1"/>
  <c r="R307" i="1"/>
  <c r="R308" i="1"/>
  <c r="R305" i="1"/>
  <c r="R306" i="1"/>
  <c r="R110" i="1"/>
  <c r="R309" i="1"/>
  <c r="R310" i="1"/>
  <c r="R311" i="1"/>
  <c r="R312" i="1"/>
  <c r="R314" i="1"/>
  <c r="R260" i="1"/>
  <c r="R316" i="1"/>
  <c r="R317" i="1"/>
  <c r="R1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tc={33B52453-04A8-44D0-8A8A-BB467EE85CE4}</author>
  </authors>
  <commentList>
    <comment ref="F1" authorId="0" shapeId="0" xr:uid="{33B52453-04A8-44D0-8A8A-BB467EE85CE4}">
      <text>
        <t>[Threaded comment]
Your version of Excel allows you to read this threaded comment; however, any edits to it will get removed if the file is opened in a newer version of Excel. Learn more: https://go.microsoft.com/fwlink/?linkid=870924
Comment:
    GRAAG BREVO AANDUIDEN ALS BEDRIJF OOK IN BREVO ZIT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Karen Van der Aa</author>
  </authors>
  <commentList>
    <comment ref="B8" authorId="0" shapeId="0" xr:uid="{BE748F86-A378-4D6E-907E-2793F4A8ECA7}">
      <text>
        <r>
          <rPr>
            <b/>
            <sz val="9"/>
            <color indexed="81"/>
            <rFont val="Tahoma"/>
            <family val="2"/>
          </rPr>
          <t>Karen Van der Aa:</t>
        </r>
        <r>
          <rPr>
            <sz val="9"/>
            <color indexed="81"/>
            <rFont val="Tahoma"/>
            <family val="2"/>
          </rPr>
          <t xml:space="preserve">
joyce uitdienst + zijn ondertussen eig eerder concurrenten, doe maar niet</t>
        </r>
      </text>
    </comment>
    <comment ref="B10" authorId="0" shapeId="0" xr:uid="{CEFB7709-B39B-461E-9DD8-9DC70A97C677}">
      <text>
        <r>
          <rPr>
            <b/>
            <sz val="9"/>
            <color indexed="81"/>
            <rFont val="Tahoma"/>
            <family val="2"/>
          </rPr>
          <t>Karen Van der Aa:</t>
        </r>
        <r>
          <rPr>
            <sz val="9"/>
            <color indexed="81"/>
            <rFont val="Tahoma"/>
            <family val="2"/>
          </rPr>
          <t xml:space="preserve">
verloren klant, melissa als consultant geplaatst (oude garde), deel van Cronos en Uptime Cluster,</t>
        </r>
      </text>
    </comment>
    <comment ref="B105" authorId="0" shapeId="0" xr:uid="{F78BFE9A-FBB9-4C76-86B3-9F8C2E60C0B1}">
      <text>
        <r>
          <rPr>
            <b/>
            <sz val="9"/>
            <color indexed="81"/>
            <rFont val="Tahoma"/>
            <family val="2"/>
          </rPr>
          <t>Karen Van der Aa:</t>
        </r>
        <r>
          <rPr>
            <sz val="9"/>
            <color indexed="81"/>
            <rFont val="Tahoma"/>
            <family val="2"/>
          </rPr>
          <t xml:space="preserve">
zelfde groep als e-pact: uptime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CC7BAD-10AD-40B3-B584-98031656DBE8}" keepAlive="1" name="Query - Bizzy" description="Connection to the 'Bizzy' query in the workbook." type="5" refreshedVersion="0" background="1">
    <dbPr connection="Provider=Microsoft.Mashup.OleDb.1;Data Source=$Workbook$;Location=Bizzy;Extended Properties=&quot;&quot;" command="SELECT * FROM [Bizzy]"/>
  </connection>
  <connection id="2" xr16:uid="{A3AE6C32-BB81-4523-BA2F-4CB5CDABE5B9}" keepAlive="1" name="Query - LG" description="Connection to the 'LG' query in the workbook." type="5" refreshedVersion="0" background="1">
    <dbPr connection="Provider=Microsoft.Mashup.OleDb.1;Data Source=$Workbook$;Location=LG;Extended Properties=&quot;&quot;" command="SELECT * FROM [LG]"/>
  </connection>
  <connection id="3" xr16:uid="{580479CE-1E12-4AB2-B14E-873234E0D128}" keepAlive="1" name="Query - LH" description="Connection to the 'LH' query in the workbook." type="5" refreshedVersion="0" background="1">
    <dbPr connection="Provider=Microsoft.Mashup.OleDb.1;Data Source=$Workbook$;Location=LH;Extended Properties=&quot;&quot;" command="SELECT * FROM [LH]"/>
  </connection>
  <connection id="4" xr16:uid="{AAC89110-822F-4B4F-8E1E-CEC8078CF58C}" keepAlive="1" name="Query - Lookup" description="Connection to the 'Lookup' query in the workbook." type="5" refreshedVersion="8" background="1" saveData="1">
    <dbPr connection="Provider=Microsoft.Mashup.OleDb.1;Data Source=$Workbook$;Location=Lookup;Extended Properties=&quot;&quot;" command="SELECT * FROM [Lookup]"/>
  </connection>
  <connection id="5" xr16:uid="{10ED2864-BDE0-4434-BA63-D97B5A3E51C1}" keepAlive="1" name="Query - SN" description="Connection to the 'SN' query in the workbook." type="5" refreshedVersion="0" background="1">
    <dbPr connection="Provider=Microsoft.Mashup.OleDb.1;Data Source=$Workbook$;Location=SN;Extended Properties=&quot;&quot;" command="SELECT * FROM [SN]"/>
  </connection>
  <connection id="6" xr16:uid="{84437B37-DB3C-4587-A47F-616693295502}" keepAlive="1" name="Query - TK" description="Connection to the 'TK' query in the workbook." type="5" refreshedVersion="0" background="1">
    <dbPr connection="Provider=Microsoft.Mashup.OleDb.1;Data Source=$Workbook$;Location=TK;Extended Properties=&quot;&quot;" command="SELECT * FROM [TK]"/>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<sst xmlns="http://schemas.openxmlformats.org/spreadsheetml/2006/main" count="15876" uniqueCount="7452">
  <si>
    <t>UID</t>
  </si>
  <si>
    <t>Naam</t>
  </si>
  <si>
    <t>Basisnaam</t>
  </si>
  <si>
    <t>SOURCE: carerix</t>
  </si>
  <si>
    <t>BREVO</t>
  </si>
  <si>
    <t>SALESNAV BASISLIJST</t>
  </si>
  <si>
    <t>TEXTKERNEL</t>
  </si>
  <si>
    <t>Linkedin Groeiers</t>
  </si>
  <si>
    <t>LIJST HANNE</t>
  </si>
  <si>
    <t>BIZZY CONSULTANTS</t>
  </si>
  <si>
    <t>BIZZY HIRING</t>
  </si>
  <si>
    <t>BIZZY GROEIERS</t>
  </si>
  <si>
    <t>PROSPECTIELIJST FF</t>
  </si>
  <si>
    <t>Email</t>
  </si>
  <si>
    <t>Phone</t>
  </si>
  <si>
    <t>Website</t>
  </si>
  <si>
    <t>Company size</t>
  </si>
  <si>
    <t>Locatie</t>
  </si>
  <si>
    <t>Industrie</t>
  </si>
  <si>
    <t>LH1</t>
  </si>
  <si>
    <t>Accenture Group</t>
  </si>
  <si>
    <t>accenturegroup</t>
  </si>
  <si>
    <t/>
  </si>
  <si>
    <t>BR539</t>
  </si>
  <si>
    <t>acerta</t>
  </si>
  <si>
    <t>Brevo</t>
  </si>
  <si>
    <t>BR272</t>
  </si>
  <si>
    <t>Agilitas</t>
  </si>
  <si>
    <t>agilitas</t>
  </si>
  <si>
    <t>BR134</t>
  </si>
  <si>
    <t>Ahlers</t>
  </si>
  <si>
    <t>ahlers</t>
  </si>
  <si>
    <t>LH3</t>
  </si>
  <si>
    <t>Air Liquide Industries Belgium</t>
  </si>
  <si>
    <t>airliquideindustries</t>
  </si>
  <si>
    <t>LH4</t>
  </si>
  <si>
    <t>Akka Belgium</t>
  </si>
  <si>
    <t>akka</t>
  </si>
  <si>
    <t>LH5</t>
  </si>
  <si>
    <t>Aliaxis Group</t>
  </si>
  <si>
    <t>aliaxisgroup</t>
  </si>
  <si>
    <t>LH7</t>
  </si>
  <si>
    <t>Alten Belgium</t>
  </si>
  <si>
    <t>alten</t>
  </si>
  <si>
    <t>LH8</t>
  </si>
  <si>
    <t>Altrad Services NV</t>
  </si>
  <si>
    <t>altradservices</t>
  </si>
  <si>
    <t>LH9</t>
  </si>
  <si>
    <t>Argenx</t>
  </si>
  <si>
    <t>argenx</t>
  </si>
  <si>
    <t>BR186</t>
  </si>
  <si>
    <t>Arvesta</t>
  </si>
  <si>
    <t>arvesta</t>
  </si>
  <si>
    <t>SalesNav</t>
  </si>
  <si>
    <t>LH11</t>
  </si>
  <si>
    <t>AS Adventure Service Center</t>
  </si>
  <si>
    <t>asadventureservicecenter</t>
  </si>
  <si>
    <t>LH12</t>
  </si>
  <si>
    <t>Atalian</t>
  </si>
  <si>
    <t>atalian</t>
  </si>
  <si>
    <t>BR229</t>
  </si>
  <si>
    <t>Attentia</t>
  </si>
  <si>
    <t>attentia</t>
  </si>
  <si>
    <t>LH13</t>
  </si>
  <si>
    <t>Aurubis Beerse</t>
  </si>
  <si>
    <t>aurubisbeerse</t>
  </si>
  <si>
    <t>BR456</t>
  </si>
  <si>
    <t>axxes</t>
  </si>
  <si>
    <t>BR355</t>
  </si>
  <si>
    <t>BAKKERIJAERNOUDT</t>
  </si>
  <si>
    <t>bakkerijaernoudt</t>
  </si>
  <si>
    <t>LH14</t>
  </si>
  <si>
    <t>Balta Industries</t>
  </si>
  <si>
    <t>baltaindustries</t>
  </si>
  <si>
    <t>LH15</t>
  </si>
  <si>
    <t>Bank Delen</t>
  </si>
  <si>
    <t>bankdelen</t>
  </si>
  <si>
    <t>BR442</t>
  </si>
  <si>
    <t>Besix Infra</t>
  </si>
  <si>
    <t>besixinfra</t>
  </si>
  <si>
    <t>LH17</t>
  </si>
  <si>
    <t>Biobest SA</t>
  </si>
  <si>
    <t>biobestsa</t>
  </si>
  <si>
    <t>LH18</t>
  </si>
  <si>
    <t>C&amp;A</t>
  </si>
  <si>
    <t>c&amp;a</t>
  </si>
  <si>
    <t>LH19</t>
  </si>
  <si>
    <t>Capgemini Belgium</t>
  </si>
  <si>
    <t>capgemini</t>
  </si>
  <si>
    <t>LH20</t>
  </si>
  <si>
    <t>Catalent Belgium Holding</t>
  </si>
  <si>
    <t>catalentholding</t>
  </si>
  <si>
    <t>BR564</t>
  </si>
  <si>
    <t>citymesh</t>
  </si>
  <si>
    <t>LH21</t>
  </si>
  <si>
    <t>Coca-Cola European Partners Belgium</t>
  </si>
  <si>
    <t>cocacolaeuropeanpartners</t>
  </si>
  <si>
    <t>LH23</t>
  </si>
  <si>
    <t>Danone BeLux</t>
  </si>
  <si>
    <t>danonebelux</t>
  </si>
  <si>
    <t>LH24</t>
  </si>
  <si>
    <t>Datwyler Pharma Packaging Belgium NV</t>
  </si>
  <si>
    <t>datwylerpharmapackaging</t>
  </si>
  <si>
    <t>BR418</t>
  </si>
  <si>
    <t>DCA bouwbedrijf</t>
  </si>
  <si>
    <t>dcabouwbedrijf</t>
  </si>
  <si>
    <t>BR281</t>
  </si>
  <si>
    <t>De Lijn</t>
  </si>
  <si>
    <t>delijn</t>
  </si>
  <si>
    <t>LH25</t>
  </si>
  <si>
    <t>Decathlon Belgium</t>
  </si>
  <si>
    <t>decathlon</t>
  </si>
  <si>
    <t>BR2</t>
  </si>
  <si>
    <t>Deloitte</t>
  </si>
  <si>
    <t>deloitte</t>
  </si>
  <si>
    <t>BG62</t>
  </si>
  <si>
    <t>DNIX</t>
  </si>
  <si>
    <t>dnix</t>
  </si>
  <si>
    <t>TK12</t>
  </si>
  <si>
    <t>DP World</t>
  </si>
  <si>
    <t>dpworld</t>
  </si>
  <si>
    <t>LH26</t>
  </si>
  <si>
    <t>EG</t>
  </si>
  <si>
    <t>eg</t>
  </si>
  <si>
    <t>LH27</t>
  </si>
  <si>
    <t>Equans BeLux</t>
  </si>
  <si>
    <t>equansbelux</t>
  </si>
  <si>
    <t>BR164</t>
  </si>
  <si>
    <t>Ethias</t>
  </si>
  <si>
    <t>ethias</t>
  </si>
  <si>
    <t>LH28</t>
  </si>
  <si>
    <t>Facilicom Service Group NV</t>
  </si>
  <si>
    <t>facilicomservicegroup</t>
  </si>
  <si>
    <t>BR156</t>
  </si>
  <si>
    <t>Febelco</t>
  </si>
  <si>
    <t>febelco</t>
  </si>
  <si>
    <t>LH29</t>
  </si>
  <si>
    <t>G4S Security Systems</t>
  </si>
  <si>
    <t>g4ssecuritysystems</t>
  </si>
  <si>
    <t>LH30</t>
  </si>
  <si>
    <t>Galapagos NV</t>
  </si>
  <si>
    <t>galapagos</t>
  </si>
  <si>
    <t>BR153</t>
  </si>
  <si>
    <t>H.Essers</t>
  </si>
  <si>
    <t>hessers</t>
  </si>
  <si>
    <t>LH31</t>
  </si>
  <si>
    <t>Heraeus Electro-Nite International</t>
  </si>
  <si>
    <t>heraeuselectroniteinternational</t>
  </si>
  <si>
    <t>LH32</t>
  </si>
  <si>
    <t>Heylen Group NV</t>
  </si>
  <si>
    <t>heylengroup</t>
  </si>
  <si>
    <t>LH33</t>
  </si>
  <si>
    <t>Hilti Belgium</t>
  </si>
  <si>
    <t>hilti</t>
  </si>
  <si>
    <t>BR264</t>
  </si>
  <si>
    <t>hubo</t>
  </si>
  <si>
    <t>BR184</t>
  </si>
  <si>
    <t>Imec</t>
  </si>
  <si>
    <t>imec</t>
  </si>
  <si>
    <t>BR207</t>
  </si>
  <si>
    <t>Ing</t>
  </si>
  <si>
    <t>ing</t>
  </si>
  <si>
    <t>LH37</t>
  </si>
  <si>
    <t>Ingersoll-Rand Industrial Technology</t>
  </si>
  <si>
    <t>ingersollrandindustrialtechnology</t>
  </si>
  <si>
    <t>BR332</t>
  </si>
  <si>
    <t>Intelect</t>
  </si>
  <si>
    <t>intelect</t>
  </si>
  <si>
    <t>BR342</t>
  </si>
  <si>
    <t>INTHEPOCKET</t>
  </si>
  <si>
    <t>inthepocket</t>
  </si>
  <si>
    <t>BR226</t>
  </si>
  <si>
    <t>iO</t>
  </si>
  <si>
    <t>io</t>
  </si>
  <si>
    <t>LH38</t>
  </si>
  <si>
    <t>Isabel</t>
  </si>
  <si>
    <t>isabel</t>
  </si>
  <si>
    <t>TK21</t>
  </si>
  <si>
    <t>ISS Facility Services</t>
  </si>
  <si>
    <t>issfacilityservices</t>
  </si>
  <si>
    <t>TK22</t>
  </si>
  <si>
    <t>Jan De Nul</t>
  </si>
  <si>
    <t>jandenul</t>
  </si>
  <si>
    <t>LH39</t>
  </si>
  <si>
    <t>Jessa Ziekenhuis VZW</t>
  </si>
  <si>
    <t>jessaziekenhuisvzw</t>
  </si>
  <si>
    <t>LH40</t>
  </si>
  <si>
    <t>Johnson Controls International</t>
  </si>
  <si>
    <t>johnsoncontrolsinternational</t>
  </si>
  <si>
    <t>BR279</t>
  </si>
  <si>
    <t>kaneka</t>
  </si>
  <si>
    <t>LH41</t>
  </si>
  <si>
    <t>Konings</t>
  </si>
  <si>
    <t>konings</t>
  </si>
  <si>
    <t>LH42</t>
  </si>
  <si>
    <t>LeeWrangler Belgium Services BV</t>
  </si>
  <si>
    <t>leewranglerservicesbv</t>
  </si>
  <si>
    <t>LH43</t>
  </si>
  <si>
    <t>Lineas NV</t>
  </si>
  <si>
    <t>lineas</t>
  </si>
  <si>
    <t>LH44</t>
  </si>
  <si>
    <t>LVMH Belgium</t>
  </si>
  <si>
    <t>lvmh</t>
  </si>
  <si>
    <t>BR74</t>
  </si>
  <si>
    <t>Maes Industries</t>
  </si>
  <si>
    <t>maesindustries</t>
  </si>
  <si>
    <t>LH45</t>
  </si>
  <si>
    <t>Melexis Technologies</t>
  </si>
  <si>
    <t>melexistechnologies</t>
  </si>
  <si>
    <t>BR518</t>
  </si>
  <si>
    <t>molnlycke</t>
  </si>
  <si>
    <t>BR549</t>
  </si>
  <si>
    <t>netwerkbelgium</t>
  </si>
  <si>
    <t>netwerk</t>
  </si>
  <si>
    <t>BR545</t>
  </si>
  <si>
    <t>nextensa</t>
  </si>
  <si>
    <t>BR100</t>
  </si>
  <si>
    <t>orfit</t>
  </si>
  <si>
    <t>BR141</t>
  </si>
  <si>
    <t>Partena</t>
  </si>
  <si>
    <t>partena</t>
  </si>
  <si>
    <t>BR552</t>
  </si>
  <si>
    <t>pauwelsconsulting</t>
  </si>
  <si>
    <t>LH46</t>
  </si>
  <si>
    <t>Pietercil Delby's</t>
  </si>
  <si>
    <t>pietercildelby's</t>
  </si>
  <si>
    <t>BR570</t>
  </si>
  <si>
    <t>planet-talent</t>
  </si>
  <si>
    <t>planettalent</t>
  </si>
  <si>
    <t>LH47</t>
  </si>
  <si>
    <t>Pluxee Group</t>
  </si>
  <si>
    <t>pluxeegroup</t>
  </si>
  <si>
    <t>BR387</t>
  </si>
  <si>
    <t>Process Automation Solutions</t>
  </si>
  <si>
    <t>processautomationsolutions</t>
  </si>
  <si>
    <t>LH49</t>
  </si>
  <si>
    <t>PSA Antwerp</t>
  </si>
  <si>
    <t>psaantwerp</t>
  </si>
  <si>
    <t>LH50</t>
  </si>
  <si>
    <t>PSS Belgium</t>
  </si>
  <si>
    <t>pss</t>
  </si>
  <si>
    <t>BR182</t>
  </si>
  <si>
    <t>PWC</t>
  </si>
  <si>
    <t>pwc</t>
  </si>
  <si>
    <t>LH51</t>
  </si>
  <si>
    <t>Ravago Coordination Center</t>
  </si>
  <si>
    <t>ravagocoordinationcenter</t>
  </si>
  <si>
    <t>LH52</t>
  </si>
  <si>
    <t>RealDolmen</t>
  </si>
  <si>
    <t>realdolmen</t>
  </si>
  <si>
    <t>BR333</t>
  </si>
  <si>
    <t>Recrewtment</t>
  </si>
  <si>
    <t>recrewtment</t>
  </si>
  <si>
    <t>BR346</t>
  </si>
  <si>
    <t>RECTICEL</t>
  </si>
  <si>
    <t>recticel</t>
  </si>
  <si>
    <t>BR519</t>
  </si>
  <si>
    <t>rodekruis</t>
  </si>
  <si>
    <t>LH54</t>
  </si>
  <si>
    <t>SBB Bedrijfsdiensten BV</t>
  </si>
  <si>
    <t>sbbbedrijfsdienstenbv</t>
  </si>
  <si>
    <t>LH55</t>
  </si>
  <si>
    <t>Scania Parts Logistics Unit 2250</t>
  </si>
  <si>
    <t>scaniapartslogisticsunit2250</t>
  </si>
  <si>
    <t>TK32</t>
  </si>
  <si>
    <t>Securex</t>
  </si>
  <si>
    <t>securex</t>
  </si>
  <si>
    <t>LH57</t>
  </si>
  <si>
    <t>Sipef nv</t>
  </si>
  <si>
    <t>sipef</t>
  </si>
  <si>
    <t>BR310</t>
  </si>
  <si>
    <t>Solutions 30</t>
  </si>
  <si>
    <t>solutions30</t>
  </si>
  <si>
    <t>LH58</t>
  </si>
  <si>
    <t>Sopra Steria Benelux</t>
  </si>
  <si>
    <t>soprasteriabenelux</t>
  </si>
  <si>
    <t>BR314</t>
  </si>
  <si>
    <t>springbokcoaching</t>
  </si>
  <si>
    <t>TK34</t>
  </si>
  <si>
    <t>STANDAARD BOEKHANDEL</t>
  </si>
  <si>
    <t>standaardboekhandel</t>
  </si>
  <si>
    <t>LH59</t>
  </si>
  <si>
    <t>Stellantis BeLux NV</t>
  </si>
  <si>
    <t>stellantisbelux</t>
  </si>
  <si>
    <t>LH60</t>
  </si>
  <si>
    <t>Stellar NV</t>
  </si>
  <si>
    <t>stellar</t>
  </si>
  <si>
    <t>LH61</t>
  </si>
  <si>
    <t>Stibbe</t>
  </si>
  <si>
    <t>stibbe</t>
  </si>
  <si>
    <t>BR325</t>
  </si>
  <si>
    <t>Strabag</t>
  </si>
  <si>
    <t>strabag</t>
  </si>
  <si>
    <t>BR525</t>
  </si>
  <si>
    <t>techwolf</t>
  </si>
  <si>
    <t>LH62</t>
  </si>
  <si>
    <t>Tessenderlo Group</t>
  </si>
  <si>
    <t>tessenderlogroup</t>
  </si>
  <si>
    <t>LH63</t>
  </si>
  <si>
    <t>The Boston Consulting Group</t>
  </si>
  <si>
    <t>thebostonconsultinggroup</t>
  </si>
  <si>
    <t>LH64</t>
  </si>
  <si>
    <t>THI Factory</t>
  </si>
  <si>
    <t>thifactory</t>
  </si>
  <si>
    <t>BG6</t>
  </si>
  <si>
    <t>TMC Science &amp; Technology</t>
  </si>
  <si>
    <t>tmcscience&amp;technology</t>
  </si>
  <si>
    <t>LH65</t>
  </si>
  <si>
    <t>TNT Express (Belgium)</t>
  </si>
  <si>
    <t>tntexpress()</t>
  </si>
  <si>
    <t>LH66</t>
  </si>
  <si>
    <t>Touring</t>
  </si>
  <si>
    <t>touring</t>
  </si>
  <si>
    <t>LH67</t>
  </si>
  <si>
    <t>Toyota Motor Europe</t>
  </si>
  <si>
    <t>toyotamotoreurope</t>
  </si>
  <si>
    <t>LH68</t>
  </si>
  <si>
    <t>Umicore NV</t>
  </si>
  <si>
    <t>umicore</t>
  </si>
  <si>
    <t>BR546</t>
  </si>
  <si>
    <t>unitedpetfood</t>
  </si>
  <si>
    <t>LH70</t>
  </si>
  <si>
    <t>VAB</t>
  </si>
  <si>
    <t>vab</t>
  </si>
  <si>
    <t>BR529</t>
  </si>
  <si>
    <t>vanhoecke</t>
  </si>
  <si>
    <t>BR178</t>
  </si>
  <si>
    <t>Vanhout</t>
  </si>
  <si>
    <t>vanhout</t>
  </si>
  <si>
    <t>BR538</t>
  </si>
  <si>
    <t>verhaert</t>
  </si>
  <si>
    <t>LH71</t>
  </si>
  <si>
    <t>VGD Belgie</t>
  </si>
  <si>
    <t>vgdbelgie</t>
  </si>
  <si>
    <t>BR318</t>
  </si>
  <si>
    <t>visma</t>
  </si>
  <si>
    <t>BR343</t>
  </si>
  <si>
    <t>VPKGROUP</t>
  </si>
  <si>
    <t>vpkgroup</t>
  </si>
  <si>
    <t>BR591</t>
  </si>
  <si>
    <t>whatscooking</t>
  </si>
  <si>
    <t>LH73</t>
  </si>
  <si>
    <t>ZEB</t>
  </si>
  <si>
    <t>zeb</t>
  </si>
  <si>
    <t>LG57</t>
  </si>
  <si>
    <t>Ae</t>
  </si>
  <si>
    <t>ae</t>
  </si>
  <si>
    <t>SN3</t>
  </si>
  <si>
    <t>Aertssen Group</t>
  </si>
  <si>
    <t>aertssengroup</t>
  </si>
  <si>
    <t>LG58</t>
  </si>
  <si>
    <t>Alken-Maes</t>
  </si>
  <si>
    <t>alkenmaes</t>
  </si>
  <si>
    <t>TK3</t>
  </si>
  <si>
    <t>Armonea</t>
  </si>
  <si>
    <t>armonea</t>
  </si>
  <si>
    <t>LG33</t>
  </si>
  <si>
    <t>Audika Belgium</t>
  </si>
  <si>
    <t>audika</t>
  </si>
  <si>
    <t>SN21</t>
  </si>
  <si>
    <t>Carrefour Belgium</t>
  </si>
  <si>
    <t>carrefour</t>
  </si>
  <si>
    <t>LG28</t>
  </si>
  <si>
    <t>Catalay</t>
  </si>
  <si>
    <t>catalay</t>
  </si>
  <si>
    <t>SN24</t>
  </si>
  <si>
    <t>Cegeka</t>
  </si>
  <si>
    <t>cegeka</t>
  </si>
  <si>
    <t>SN25</t>
  </si>
  <si>
    <t>Cheops Technology</t>
  </si>
  <si>
    <t>cheopstechnology</t>
  </si>
  <si>
    <t>TK8</t>
  </si>
  <si>
    <t>ChipSoft</t>
  </si>
  <si>
    <t>chipsoft</t>
  </si>
  <si>
    <t>SN26</t>
  </si>
  <si>
    <t>Christeyns</t>
  </si>
  <si>
    <t>christeyns</t>
  </si>
  <si>
    <t>TK9</t>
  </si>
  <si>
    <t>Cipal Schaubroeck NV</t>
  </si>
  <si>
    <t>cipalschaubroeck</t>
  </si>
  <si>
    <t>TK15</t>
  </si>
  <si>
    <t>ENERGYVISION</t>
  </si>
  <si>
    <t>energyvision</t>
  </si>
  <si>
    <t>SN42</t>
  </si>
  <si>
    <t>Etex</t>
  </si>
  <si>
    <t>etex</t>
  </si>
  <si>
    <t>LG29</t>
  </si>
  <si>
    <t>Finsiders</t>
  </si>
  <si>
    <t>finsiders</t>
  </si>
  <si>
    <t>LG47</t>
  </si>
  <si>
    <t>Hyphen Finance</t>
  </si>
  <si>
    <t>hyphenfinance</t>
  </si>
  <si>
    <t>LG50</t>
  </si>
  <si>
    <t>Jims</t>
  </si>
  <si>
    <t>jims</t>
  </si>
  <si>
    <t>SN62</t>
  </si>
  <si>
    <t>La Lorraine Bakery Group Nv</t>
  </si>
  <si>
    <t>lalorrainebakerygroup</t>
  </si>
  <si>
    <t>SN67</t>
  </si>
  <si>
    <t>Manuport Logistics</t>
  </si>
  <si>
    <t>manuportlogistics</t>
  </si>
  <si>
    <t>SN69</t>
  </si>
  <si>
    <t>Meat&amp;More</t>
  </si>
  <si>
    <t>meat&amp;more</t>
  </si>
  <si>
    <t>TK28</t>
  </si>
  <si>
    <t>Niko</t>
  </si>
  <si>
    <t>niko</t>
  </si>
  <si>
    <t>SN71</t>
  </si>
  <si>
    <t>Nikon Metrology</t>
  </si>
  <si>
    <t>nikonmetrology</t>
  </si>
  <si>
    <t>LG9</t>
  </si>
  <si>
    <t>Ntx</t>
  </si>
  <si>
    <t>ntx</t>
  </si>
  <si>
    <t>SN82</t>
  </si>
  <si>
    <t>Protime</t>
  </si>
  <si>
    <t>protime</t>
  </si>
  <si>
    <t>TK31</t>
  </si>
  <si>
    <t>SanoRice Belgium</t>
  </si>
  <si>
    <t>sanorice</t>
  </si>
  <si>
    <t>LH56</t>
  </si>
  <si>
    <t>SCR - Sibelco</t>
  </si>
  <si>
    <t>scrsibelco</t>
  </si>
  <si>
    <t>SN93</t>
  </si>
  <si>
    <t>Securitas Belgium</t>
  </si>
  <si>
    <t>securitas</t>
  </si>
  <si>
    <t>SN95</t>
  </si>
  <si>
    <t>Showpad</t>
  </si>
  <si>
    <t>showpad</t>
  </si>
  <si>
    <t>LH69</t>
  </si>
  <si>
    <t>Unisys Belgium</t>
  </si>
  <si>
    <t>unisys</t>
  </si>
  <si>
    <t>SN12</t>
  </si>
  <si>
    <t>Barry Callebaut Belgium N.V.</t>
  </si>
  <si>
    <t>barrycallebaut</t>
  </si>
  <si>
    <t>SN46</t>
  </si>
  <si>
    <t>Fnac Vanden Borre</t>
  </si>
  <si>
    <t>fnacvandenborre</t>
  </si>
  <si>
    <t>SN53</t>
  </si>
  <si>
    <t>Iko Waterproofing And Insulation Eu</t>
  </si>
  <si>
    <t>ikowaterproofingandinsulationeu</t>
  </si>
  <si>
    <t>LG71</t>
  </si>
  <si>
    <t>Loop Earplugs</t>
  </si>
  <si>
    <t>loopearplugs</t>
  </si>
  <si>
    <t>LG67</t>
  </si>
  <si>
    <t>Pkf Bofidi</t>
  </si>
  <si>
    <t>pkfbofidi</t>
  </si>
  <si>
    <t>LG72</t>
  </si>
  <si>
    <t>Square Group</t>
  </si>
  <si>
    <t>squaregroup</t>
  </si>
  <si>
    <t>LG2</t>
  </si>
  <si>
    <t>Abriso Jiffy</t>
  </si>
  <si>
    <t>abrisojiffy</t>
  </si>
  <si>
    <t>LG4</t>
  </si>
  <si>
    <t>Agomab</t>
  </si>
  <si>
    <t>agomab</t>
  </si>
  <si>
    <t>SN39</t>
  </si>
  <si>
    <t>Eco3</t>
  </si>
  <si>
    <t>eco3</t>
  </si>
  <si>
    <t>SN47</t>
  </si>
  <si>
    <t>Fujifilm Belgium Nv</t>
  </si>
  <si>
    <t>fujifilm</t>
  </si>
  <si>
    <t>SN49</t>
  </si>
  <si>
    <t>Gorilla - Energy Data Applications</t>
  </si>
  <si>
    <t>gorillaenergydataapplications</t>
  </si>
  <si>
    <t>LG46</t>
  </si>
  <si>
    <t>Henchman Part Of Lexisnexis</t>
  </si>
  <si>
    <t>henchmanpartoflexisnexis</t>
  </si>
  <si>
    <t>BC129</t>
  </si>
  <si>
    <t>AON BELGIUM</t>
  </si>
  <si>
    <t>aon</t>
  </si>
  <si>
    <t>BH63</t>
  </si>
  <si>
    <t>ALCON</t>
  </si>
  <si>
    <t>alcon</t>
  </si>
  <si>
    <t>BC28</t>
  </si>
  <si>
    <t>DEVOTEAM</t>
  </si>
  <si>
    <t>devoteam</t>
  </si>
  <si>
    <t>BG55</t>
  </si>
  <si>
    <t>BISCUITERIE THIJS</t>
  </si>
  <si>
    <t>biscuiteriethijs</t>
  </si>
  <si>
    <t>BC83</t>
  </si>
  <si>
    <t>Cisco Systems Belgium</t>
  </si>
  <si>
    <t>ciscosystems</t>
  </si>
  <si>
    <t>BH59</t>
  </si>
  <si>
    <t>GB Foods Belgium</t>
  </si>
  <si>
    <t>gbfoods</t>
  </si>
  <si>
    <t>BH164</t>
  </si>
  <si>
    <t>DSV AIR &amp; SEA</t>
  </si>
  <si>
    <t>dsvair&amp;sea</t>
  </si>
  <si>
    <t>BC61</t>
  </si>
  <si>
    <t>Impact Sales &amp; Marketing Belux</t>
  </si>
  <si>
    <t>impactsales&amp;marketingbelux</t>
  </si>
  <si>
    <t>BH103</t>
  </si>
  <si>
    <t>INEOS MANUFACTURING BELGIUM</t>
  </si>
  <si>
    <t>ineosmanufacturing</t>
  </si>
  <si>
    <t>BC32</t>
  </si>
  <si>
    <t>ORANGE CYBERDEFENSE BELGIUM</t>
  </si>
  <si>
    <t>orangecyberdefense</t>
  </si>
  <si>
    <t>BH34</t>
  </si>
  <si>
    <t>Milcobel</t>
  </si>
  <si>
    <t>milcobel</t>
  </si>
  <si>
    <t>BH181</t>
  </si>
  <si>
    <t>OTIS</t>
  </si>
  <si>
    <t>otis</t>
  </si>
  <si>
    <t>BG61</t>
  </si>
  <si>
    <t>HASINTO</t>
  </si>
  <si>
    <t>hasinto</t>
  </si>
  <si>
    <t>BH17</t>
  </si>
  <si>
    <t>SWISSPORT CARGO SERVICES BELGIUM</t>
  </si>
  <si>
    <t>swissportcargoservices</t>
  </si>
  <si>
    <t>BC130</t>
  </si>
  <si>
    <t>Tata Consultancy Services Belgium</t>
  </si>
  <si>
    <t>tataconsultancyservices</t>
  </si>
  <si>
    <t>BH162</t>
  </si>
  <si>
    <t>VERWATER TANK &amp; INDUSTRIAL SERVICES</t>
  </si>
  <si>
    <t>verwatertank&amp;industrialservices</t>
  </si>
  <si>
    <t>BH153</t>
  </si>
  <si>
    <t>Air Products</t>
  </si>
  <si>
    <t>airproducts</t>
  </si>
  <si>
    <t>BH160</t>
  </si>
  <si>
    <t>AKZO NOBEL PAINTS BELGIUM</t>
  </si>
  <si>
    <t>akzonobelpaints</t>
  </si>
  <si>
    <t>BC105</t>
  </si>
  <si>
    <t>ARHS Developments Belgium</t>
  </si>
  <si>
    <t>arhsdevelopments</t>
  </si>
  <si>
    <t>BH182</t>
  </si>
  <si>
    <t>Eviden Belgium</t>
  </si>
  <si>
    <t>eviden</t>
  </si>
  <si>
    <t>BC66</t>
  </si>
  <si>
    <t>AXI</t>
  </si>
  <si>
    <t>axi</t>
  </si>
  <si>
    <t>BH27</t>
  </si>
  <si>
    <t>Telenet Retail</t>
  </si>
  <si>
    <t>telenetretail</t>
  </si>
  <si>
    <t>BC36</t>
  </si>
  <si>
    <t>COMPUTER TASK GROUP BELGIUM</t>
  </si>
  <si>
    <t>computertaskgroup</t>
  </si>
  <si>
    <t>BH105</t>
  </si>
  <si>
    <t>Dematic</t>
  </si>
  <si>
    <t>dematic</t>
  </si>
  <si>
    <t>BH171</t>
  </si>
  <si>
    <t>DEME Environmental</t>
  </si>
  <si>
    <t>demeenvironmental</t>
  </si>
  <si>
    <t>BH179</t>
  </si>
  <si>
    <t>Essity Belgium</t>
  </si>
  <si>
    <t>essity</t>
  </si>
  <si>
    <t>BH81</t>
  </si>
  <si>
    <t>Goed Farma</t>
  </si>
  <si>
    <t>goedfarma</t>
  </si>
  <si>
    <t>BG111</t>
  </si>
  <si>
    <t>Honeywell</t>
  </si>
  <si>
    <t>honeywell</t>
  </si>
  <si>
    <t>BG22</t>
  </si>
  <si>
    <t>iCREDIT</t>
  </si>
  <si>
    <t>icredit</t>
  </si>
  <si>
    <t>BC80</t>
  </si>
  <si>
    <t>LANSWEEPER</t>
  </si>
  <si>
    <t>lansweeper</t>
  </si>
  <si>
    <t>BH112</t>
  </si>
  <si>
    <t>Lubrizol Advanced Materials Europe</t>
  </si>
  <si>
    <t>lubrizoladvancedmaterialseurope</t>
  </si>
  <si>
    <t>BH161</t>
  </si>
  <si>
    <t>MARS BELGIUM</t>
  </si>
  <si>
    <t>mars</t>
  </si>
  <si>
    <t>BG115</t>
  </si>
  <si>
    <t>MEDPACE BELGIUM</t>
  </si>
  <si>
    <t>medpace</t>
  </si>
  <si>
    <t>BH175</t>
  </si>
  <si>
    <t>PVH BRANDS BELGIUM</t>
  </si>
  <si>
    <t>pvhbrands</t>
  </si>
  <si>
    <t>BH65</t>
  </si>
  <si>
    <t>SIGNIFY BELGIUM</t>
  </si>
  <si>
    <t>signify</t>
  </si>
  <si>
    <t>BC96</t>
  </si>
  <si>
    <t>Silverfin</t>
  </si>
  <si>
    <t>silverfin</t>
  </si>
  <si>
    <t>BH14</t>
  </si>
  <si>
    <t>SOPREMA</t>
  </si>
  <si>
    <t>soprema</t>
  </si>
  <si>
    <t>BH92</t>
  </si>
  <si>
    <t>VIABUILD</t>
  </si>
  <si>
    <t>viabuild</t>
  </si>
  <si>
    <t>BH130</t>
  </si>
  <si>
    <t>VINÇOTTE</t>
  </si>
  <si>
    <t>vinçotte</t>
  </si>
  <si>
    <t>BG47</t>
  </si>
  <si>
    <t>Wibra België</t>
  </si>
  <si>
    <t>wibra</t>
  </si>
  <si>
    <t>SN63</t>
  </si>
  <si>
    <t>Lidl Belgium &amp; Luxemburg</t>
  </si>
  <si>
    <t>lidl&amp;luxemburg</t>
  </si>
  <si>
    <t>lidl.be</t>
  </si>
  <si>
    <t>SN77</t>
  </si>
  <si>
    <t>Omp</t>
  </si>
  <si>
    <t>omp</t>
  </si>
  <si>
    <t>SN78</t>
  </si>
  <si>
    <t>Ontex</t>
  </si>
  <si>
    <t>ontex</t>
  </si>
  <si>
    <t>LG10</t>
  </si>
  <si>
    <t>Peripass</t>
  </si>
  <si>
    <t>peripass</t>
  </si>
  <si>
    <t>SN79</t>
  </si>
  <si>
    <t>P&amp;V Panels</t>
  </si>
  <si>
    <t>p&amp;vpanels</t>
  </si>
  <si>
    <t>SN86</t>
  </si>
  <si>
    <t>Qbd Group</t>
  </si>
  <si>
    <t>qbdgroup</t>
  </si>
  <si>
    <t>SN87</t>
  </si>
  <si>
    <t>Robovision</t>
  </si>
  <si>
    <t>robovision</t>
  </si>
  <si>
    <t>LG74</t>
  </si>
  <si>
    <t>Sbe</t>
  </si>
  <si>
    <t>sbe</t>
  </si>
  <si>
    <t>SN98</t>
  </si>
  <si>
    <t>Spacewell | A Nemetschek Company</t>
  </si>
  <si>
    <t>spacewell|anemetschekcompany</t>
  </si>
  <si>
    <t>SN99</t>
  </si>
  <si>
    <t>Stefanini Emea</t>
  </si>
  <si>
    <t>stefaniniemea</t>
  </si>
  <si>
    <t>LG14</t>
  </si>
  <si>
    <t>Stellantis E-Transmissions</t>
  </si>
  <si>
    <t>stellantisetransmissions</t>
  </si>
  <si>
    <t>SN103</t>
  </si>
  <si>
    <t>Team.Blue</t>
  </si>
  <si>
    <t>teamblue</t>
  </si>
  <si>
    <t>SN106</t>
  </si>
  <si>
    <t>Tes</t>
  </si>
  <si>
    <t>tes</t>
  </si>
  <si>
    <t>LG17</t>
  </si>
  <si>
    <t>Tmc Belgium</t>
  </si>
  <si>
    <t>tmc</t>
  </si>
  <si>
    <t>LG1</t>
  </si>
  <si>
    <t>9Altitudes Belgium</t>
  </si>
  <si>
    <t>9altitudes</t>
  </si>
  <si>
    <t>LG3</t>
  </si>
  <si>
    <t>Actum Services</t>
  </si>
  <si>
    <t>actumservices</t>
  </si>
  <si>
    <t>SN2</t>
  </si>
  <si>
    <t>Adb Safegate</t>
  </si>
  <si>
    <t>adbsafegate</t>
  </si>
  <si>
    <t>SN4</t>
  </si>
  <si>
    <t>Alpro</t>
  </si>
  <si>
    <t>alpro</t>
  </si>
  <si>
    <t>LG55</t>
  </si>
  <si>
    <t>A&amp;M Group</t>
  </si>
  <si>
    <t>a&amp;mgroup</t>
  </si>
  <si>
    <t>LG30</t>
  </si>
  <si>
    <t>Antwerp Space Nv</t>
  </si>
  <si>
    <t>antwerpspace</t>
  </si>
  <si>
    <t>LG32</t>
  </si>
  <si>
    <t>Aprojects</t>
  </si>
  <si>
    <t>aprojects</t>
  </si>
  <si>
    <t>SN5</t>
  </si>
  <si>
    <t>Argenta</t>
  </si>
  <si>
    <t>argenta</t>
  </si>
  <si>
    <t>LG59</t>
  </si>
  <si>
    <t>Asist</t>
  </si>
  <si>
    <t>asist</t>
  </si>
  <si>
    <t>SN11</t>
  </si>
  <si>
    <t>Baloise Be</t>
  </si>
  <si>
    <t>baloisebe</t>
  </si>
  <si>
    <t>LG35</t>
  </si>
  <si>
    <t>Barbuss</t>
  </si>
  <si>
    <t>barbuss</t>
  </si>
  <si>
    <t>LG60</t>
  </si>
  <si>
    <t>Bccl</t>
  </si>
  <si>
    <t>bccl</t>
  </si>
  <si>
    <t>SN15</t>
  </si>
  <si>
    <t>Boortmalt</t>
  </si>
  <si>
    <t>boortmalt</t>
  </si>
  <si>
    <t>SN16</t>
  </si>
  <si>
    <t>Bridgestone Emea</t>
  </si>
  <si>
    <t>bridgestoneemea</t>
  </si>
  <si>
    <t>LG37</t>
  </si>
  <si>
    <t>Brightanalytics</t>
  </si>
  <si>
    <t>brightanalytics</t>
  </si>
  <si>
    <t>LG38</t>
  </si>
  <si>
    <t>Brightwolves</t>
  </si>
  <si>
    <t>brightwolves</t>
  </si>
  <si>
    <t>SN17</t>
  </si>
  <si>
    <t>Brussels Airlines</t>
  </si>
  <si>
    <t>brusselsairlines</t>
  </si>
  <si>
    <t>SN18</t>
  </si>
  <si>
    <t>Brussels Airport</t>
  </si>
  <si>
    <t>brusselsairport</t>
  </si>
  <si>
    <t>LG34</t>
  </si>
  <si>
    <t>Brustor</t>
  </si>
  <si>
    <t>brustor</t>
  </si>
  <si>
    <t>SN22</t>
  </si>
  <si>
    <t>Cartamundi</t>
  </si>
  <si>
    <t>cartamundi</t>
  </si>
  <si>
    <t>SN23</t>
  </si>
  <si>
    <t>Casa International</t>
  </si>
  <si>
    <t>casainternational</t>
  </si>
  <si>
    <t>LG6</t>
  </si>
  <si>
    <t>Cdm Stravitec</t>
  </si>
  <si>
    <t>cdmstravitec</t>
  </si>
  <si>
    <t>SN27</t>
  </si>
  <si>
    <t>Circet Benelux</t>
  </si>
  <si>
    <t>circetbenelux</t>
  </si>
  <si>
    <t>SN29</t>
  </si>
  <si>
    <t>Comfort Energy</t>
  </si>
  <si>
    <t>comfortenergy</t>
  </si>
  <si>
    <t>LG40</t>
  </si>
  <si>
    <t>Conxion</t>
  </si>
  <si>
    <t>conxion</t>
  </si>
  <si>
    <t>SN107</t>
  </si>
  <si>
    <t>The Cookware Company</t>
  </si>
  <si>
    <t>thecookwarecompany</t>
  </si>
  <si>
    <t>LG41</t>
  </si>
  <si>
    <t>Cyclops</t>
  </si>
  <si>
    <t>cyclops</t>
  </si>
  <si>
    <t>LG42</t>
  </si>
  <si>
    <t>Dassy Workwear</t>
  </si>
  <si>
    <t>dassyworkwear</t>
  </si>
  <si>
    <t>LG22</t>
  </si>
  <si>
    <t>Datasense</t>
  </si>
  <si>
    <t>datasense</t>
  </si>
  <si>
    <t>LG25</t>
  </si>
  <si>
    <t>Dd Engineering</t>
  </si>
  <si>
    <t>ddengineering</t>
  </si>
  <si>
    <t>SN31</t>
  </si>
  <si>
    <t>Dela Belgium</t>
  </si>
  <si>
    <t>dela</t>
  </si>
  <si>
    <t>SN33</t>
  </si>
  <si>
    <t>Deliverect</t>
  </si>
  <si>
    <t>deliverect</t>
  </si>
  <si>
    <t>SN34</t>
  </si>
  <si>
    <t>Delta Engineering</t>
  </si>
  <si>
    <t>deltaengineering</t>
  </si>
  <si>
    <t>SN35</t>
  </si>
  <si>
    <t>Deme Group</t>
  </si>
  <si>
    <t>demegroup</t>
  </si>
  <si>
    <t>SN36</t>
  </si>
  <si>
    <t>Dester</t>
  </si>
  <si>
    <t>dester</t>
  </si>
  <si>
    <t>LG43</t>
  </si>
  <si>
    <t>Dicar Motorhomes</t>
  </si>
  <si>
    <t>dicarmotorhomes</t>
  </si>
  <si>
    <t>SN38</t>
  </si>
  <si>
    <t>Duomed Group</t>
  </si>
  <si>
    <t>duomedgroup</t>
  </si>
  <si>
    <t>LG44</t>
  </si>
  <si>
    <t>Dynapps | Experts In Odoo</t>
  </si>
  <si>
    <t>dynapps|expertsinodoo</t>
  </si>
  <si>
    <t>SN43</t>
  </si>
  <si>
    <t>Eurofins Ecca</t>
  </si>
  <si>
    <t>eurofinsecca</t>
  </si>
  <si>
    <t>SN40</t>
  </si>
  <si>
    <t>Empwr Nutrition Group</t>
  </si>
  <si>
    <t>empwrnutritiongroup</t>
  </si>
  <si>
    <t>SN41</t>
  </si>
  <si>
    <t>Esko</t>
  </si>
  <si>
    <t>esko</t>
  </si>
  <si>
    <t>SN44</t>
  </si>
  <si>
    <t>Euroports</t>
  </si>
  <si>
    <t>euroports</t>
  </si>
  <si>
    <t>LG7</t>
  </si>
  <si>
    <t>Flexso For People</t>
  </si>
  <si>
    <t>flexsoforpeople</t>
  </si>
  <si>
    <t>SN45</t>
  </si>
  <si>
    <t>Flyinggroup</t>
  </si>
  <si>
    <t>flyinggroup</t>
  </si>
  <si>
    <t>SN48</t>
  </si>
  <si>
    <t>Fujifilm Electronic Materials</t>
  </si>
  <si>
    <t>fujifilmelectronicmaterials</t>
  </si>
  <si>
    <t>SN50</t>
  </si>
  <si>
    <t>Greenyard</t>
  </si>
  <si>
    <t>greenyard</t>
  </si>
  <si>
    <t>LG65</t>
  </si>
  <si>
    <t>Group Jansen</t>
  </si>
  <si>
    <t>groupjansen</t>
  </si>
  <si>
    <t>BH121</t>
  </si>
  <si>
    <t>GXO Logistics Belgium</t>
  </si>
  <si>
    <t>gxologistics</t>
  </si>
  <si>
    <t>LG48</t>
  </si>
  <si>
    <t>Inchcape Belux</t>
  </si>
  <si>
    <t>inchcapebelux</t>
  </si>
  <si>
    <t>SN55</t>
  </si>
  <si>
    <t>Indaver</t>
  </si>
  <si>
    <t>indaver</t>
  </si>
  <si>
    <t>LG19</t>
  </si>
  <si>
    <t>Willy Naessens Industrial Buildings Nv</t>
  </si>
  <si>
    <t>willynaessensindustrialbuildings</t>
  </si>
  <si>
    <t>LG66</t>
  </si>
  <si>
    <t>Intigriti</t>
  </si>
  <si>
    <t>intigriti</t>
  </si>
  <si>
    <t>LG62</t>
  </si>
  <si>
    <t>Jaga Climate Designers - Hq</t>
  </si>
  <si>
    <t>jagaclimatedesignershq</t>
  </si>
  <si>
    <t>LG49</t>
  </si>
  <si>
    <t>Jdi</t>
  </si>
  <si>
    <t>jdi</t>
  </si>
  <si>
    <t>LG36</t>
  </si>
  <si>
    <t>Biscuiterie Jules Destrooper</t>
  </si>
  <si>
    <t>biscuiteriejulesdestrooper</t>
  </si>
  <si>
    <t>SN59</t>
  </si>
  <si>
    <t>Katoen Natie</t>
  </si>
  <si>
    <t>katoennatie</t>
  </si>
  <si>
    <t>SN60</t>
  </si>
  <si>
    <t>Kinepolis</t>
  </si>
  <si>
    <t>kinepolis</t>
  </si>
  <si>
    <t>LG23</t>
  </si>
  <si>
    <t>Klarrio</t>
  </si>
  <si>
    <t>klarrio</t>
  </si>
  <si>
    <t>SN61</t>
  </si>
  <si>
    <t>Kpmg Belgium</t>
  </si>
  <si>
    <t>kpmg</t>
  </si>
  <si>
    <t>SN65</t>
  </si>
  <si>
    <t>Macadam Europe</t>
  </si>
  <si>
    <t>macadameurope</t>
  </si>
  <si>
    <t>LG24</t>
  </si>
  <si>
    <t>Made Design &amp; Innovation</t>
  </si>
  <si>
    <t>madedesign&amp;innovation</t>
  </si>
  <si>
    <t>SN68</t>
  </si>
  <si>
    <t>Materialise</t>
  </si>
  <si>
    <t>materialise</t>
  </si>
  <si>
    <t>LG63</t>
  </si>
  <si>
    <t>Movu Robotics</t>
  </si>
  <si>
    <t>movurobotics</t>
  </si>
  <si>
    <t>LG27</t>
  </si>
  <si>
    <t>Nemho</t>
  </si>
  <si>
    <t>nemho</t>
  </si>
  <si>
    <t>LG64</t>
  </si>
  <si>
    <t>Neuhaus</t>
  </si>
  <si>
    <t>neuhaus</t>
  </si>
  <si>
    <t>LG68</t>
  </si>
  <si>
    <t>Nexuzhealth</t>
  </si>
  <si>
    <t>nexuzhealth</t>
  </si>
  <si>
    <t>SN72</t>
  </si>
  <si>
    <t>Nipro Europe Group Companies</t>
  </si>
  <si>
    <t>niproeuropegroupcompanies</t>
  </si>
  <si>
    <t>LG8</t>
  </si>
  <si>
    <t>Novasol Chemicals</t>
  </si>
  <si>
    <t>novasolchemicals</t>
  </si>
  <si>
    <t>SN74</t>
  </si>
  <si>
    <t>Oh'Green</t>
  </si>
  <si>
    <t>oh'green</t>
  </si>
  <si>
    <t>LG53</t>
  </si>
  <si>
    <t>Okay</t>
  </si>
  <si>
    <t>okay</t>
  </si>
  <si>
    <t>SN75</t>
  </si>
  <si>
    <t>Oleon</t>
  </si>
  <si>
    <t>oleon</t>
  </si>
  <si>
    <t>SN80</t>
  </si>
  <si>
    <t>Parkwind</t>
  </si>
  <si>
    <t>parkwind</t>
  </si>
  <si>
    <t>SN76</t>
  </si>
  <si>
    <t>Omega Pharma A Perrigo Company</t>
  </si>
  <si>
    <t>omegapharmaaperrigocompany</t>
  </si>
  <si>
    <t>LG11</t>
  </si>
  <si>
    <t>Pomuni</t>
  </si>
  <si>
    <t>pomuni</t>
  </si>
  <si>
    <t>LG69</t>
  </si>
  <si>
    <t>Pro Duo</t>
  </si>
  <si>
    <t>produo</t>
  </si>
  <si>
    <t>SN83</t>
  </si>
  <si>
    <t>Puratos</t>
  </si>
  <si>
    <t>puratos</t>
  </si>
  <si>
    <t>SN19</t>
  </si>
  <si>
    <t>Burger Brands Belgium</t>
  </si>
  <si>
    <t>burgerbrands</t>
  </si>
  <si>
    <t>LG51</t>
  </si>
  <si>
    <t>Renner Energies</t>
  </si>
  <si>
    <t>rennerenergies</t>
  </si>
  <si>
    <t>SN88</t>
  </si>
  <si>
    <t>Samsonite</t>
  </si>
  <si>
    <t>samsonite</t>
  </si>
  <si>
    <t>LG52</t>
  </si>
  <si>
    <t>Scaldis Smc</t>
  </si>
  <si>
    <t>scaldissmc</t>
  </si>
  <si>
    <t>SN92</t>
  </si>
  <si>
    <t>Sea-Invest</t>
  </si>
  <si>
    <t>seainvest</t>
  </si>
  <si>
    <t>SN94</t>
  </si>
  <si>
    <t>Seris Belgium</t>
  </si>
  <si>
    <t>seris</t>
  </si>
  <si>
    <t>LG12</t>
  </si>
  <si>
    <t>Smappee</t>
  </si>
  <si>
    <t>smappee</t>
  </si>
  <si>
    <t>LG13</t>
  </si>
  <si>
    <t>Smt Belgium</t>
  </si>
  <si>
    <t>smt</t>
  </si>
  <si>
    <t>SN97</t>
  </si>
  <si>
    <t>Solvint</t>
  </si>
  <si>
    <t>solvint</t>
  </si>
  <si>
    <t>SN100</t>
  </si>
  <si>
    <t>Stg</t>
  </si>
  <si>
    <t>stg</t>
  </si>
  <si>
    <t>LG15</t>
  </si>
  <si>
    <t>Storm</t>
  </si>
  <si>
    <t>storm</t>
  </si>
  <si>
    <t>SN101</t>
  </si>
  <si>
    <t>Stream Software</t>
  </si>
  <si>
    <t>streamsoftware</t>
  </si>
  <si>
    <t>SN102</t>
  </si>
  <si>
    <t>Tcr</t>
  </si>
  <si>
    <t>tcr</t>
  </si>
  <si>
    <t>SN105</t>
  </si>
  <si>
    <t>Terumo Europe</t>
  </si>
  <si>
    <t>terumoeurope</t>
  </si>
  <si>
    <t>SN108</t>
  </si>
  <si>
    <t>Tom&amp;Co</t>
  </si>
  <si>
    <t>tom&amp;co</t>
  </si>
  <si>
    <t>SN109</t>
  </si>
  <si>
    <t>Tomorrowland</t>
  </si>
  <si>
    <t>tomorrowland</t>
  </si>
  <si>
    <t>SN110</t>
  </si>
  <si>
    <t>Tomra Food</t>
  </si>
  <si>
    <t>tomrafood</t>
  </si>
  <si>
    <t>SN111</t>
  </si>
  <si>
    <t>Trendminer</t>
  </si>
  <si>
    <t>trendminer</t>
  </si>
  <si>
    <t>LG18</t>
  </si>
  <si>
    <t>Twipe</t>
  </si>
  <si>
    <t>twipe</t>
  </si>
  <si>
    <t>SN115</t>
  </si>
  <si>
    <t>Vandemoortele</t>
  </si>
  <si>
    <t>vandemoortele</t>
  </si>
  <si>
    <t>SN116</t>
  </si>
  <si>
    <t>Vandersanden</t>
  </si>
  <si>
    <t>vandersanden</t>
  </si>
  <si>
    <t>SN112</t>
  </si>
  <si>
    <t>Van De Velde</t>
  </si>
  <si>
    <t>vandevelde</t>
  </si>
  <si>
    <t>SN113</t>
  </si>
  <si>
    <t>Van Havermaet</t>
  </si>
  <si>
    <t>vanhavermaet</t>
  </si>
  <si>
    <t>LG75</t>
  </si>
  <si>
    <t>Vgp</t>
  </si>
  <si>
    <t>vgp</t>
  </si>
  <si>
    <t>SN117</t>
  </si>
  <si>
    <t>Volvo Car Gent</t>
  </si>
  <si>
    <t>volvocargent</t>
  </si>
  <si>
    <t>LG76</t>
  </si>
  <si>
    <t>Vulpia</t>
  </si>
  <si>
    <t>vulpia</t>
  </si>
  <si>
    <t>SN119</t>
  </si>
  <si>
    <t>Vynova Group</t>
  </si>
  <si>
    <t>vynovagroup</t>
  </si>
  <si>
    <t>SN52</t>
  </si>
  <si>
    <t>Human8</t>
  </si>
  <si>
    <t>human8</t>
  </si>
  <si>
    <t>SN121</t>
  </si>
  <si>
    <t>Willemen Infra</t>
  </si>
  <si>
    <t>willemeninfra</t>
  </si>
  <si>
    <t>LG54</t>
  </si>
  <si>
    <t>Ovb Willemot</t>
  </si>
  <si>
    <t>ovbwillemot</t>
  </si>
  <si>
    <t>LG20</t>
  </si>
  <si>
    <t>Wolf Security</t>
  </si>
  <si>
    <t>wolfsecurity</t>
  </si>
  <si>
    <t>LG21</t>
  </si>
  <si>
    <t>Wyre</t>
  </si>
  <si>
    <t>wyre</t>
  </si>
  <si>
    <t>BTW-nummer</t>
  </si>
  <si>
    <t>E-mail</t>
  </si>
  <si>
    <t>Telefoonnummer</t>
  </si>
  <si>
    <t>TRIGGER</t>
  </si>
  <si>
    <t>FTE size HR</t>
  </si>
  <si>
    <t>top</t>
  </si>
  <si>
    <t>Company Employee Range</t>
  </si>
  <si>
    <t>Company Type</t>
  </si>
  <si>
    <t>vacatures</t>
  </si>
  <si>
    <t>BH1</t>
  </si>
  <si>
    <t>Easyfairs Belgium</t>
  </si>
  <si>
    <t>easyfairs</t>
  </si>
  <si>
    <t>BE0424.681.440</t>
  </si>
  <si>
    <t>contactus@easyfairs.com</t>
  </si>
  <si>
    <t>+32 15 55 10 01</t>
  </si>
  <si>
    <t>https://www.easyfairs.com</t>
  </si>
  <si>
    <t>&gt;30 vacatures</t>
  </si>
  <si>
    <t>BH2</t>
  </si>
  <si>
    <t>VAN ROEY AUTOMATION</t>
  </si>
  <si>
    <t>vanroeyautomation</t>
  </si>
  <si>
    <t>BE0457.553.651</t>
  </si>
  <si>
    <t>info@vanroey.be</t>
  </si>
  <si>
    <t>+32 11 60 90 10</t>
  </si>
  <si>
    <t>https://www.vanroey.be/</t>
  </si>
  <si>
    <t>BH3</t>
  </si>
  <si>
    <t>Manuchar</t>
  </si>
  <si>
    <t>manuchar</t>
  </si>
  <si>
    <t>BE0407.045.751</t>
  </si>
  <si>
    <t>contact@manuchar.com</t>
  </si>
  <si>
    <t>+32 3 640 84 30</t>
  </si>
  <si>
    <t>https://manuchar.com</t>
  </si>
  <si>
    <t>BH4</t>
  </si>
  <si>
    <t>Food &amp; I</t>
  </si>
  <si>
    <t>food&amp;i</t>
  </si>
  <si>
    <t>BE0462.824.315</t>
  </si>
  <si>
    <t>elias.el.hadri@foodandi.be</t>
  </si>
  <si>
    <t>+32 13 39 01 13</t>
  </si>
  <si>
    <t>https://www.facilicom.be</t>
  </si>
  <si>
    <t>BH5</t>
  </si>
  <si>
    <t>Datashift</t>
  </si>
  <si>
    <t>datashift</t>
  </si>
  <si>
    <t>BE0568.766.131</t>
  </si>
  <si>
    <t>info@datashift.eu</t>
  </si>
  <si>
    <t>+32 476 89 30 69</t>
  </si>
  <si>
    <t>https://www.datashift.eu</t>
  </si>
  <si>
    <t>BH6</t>
  </si>
  <si>
    <t>HUNTSMAN (EUROPE)</t>
  </si>
  <si>
    <t>huntsman(europe)</t>
  </si>
  <si>
    <t>BE0468.807.829</t>
  </si>
  <si>
    <t>contact_india@huntsman.com</t>
  </si>
  <si>
    <t>+32 15 20 68 12</t>
  </si>
  <si>
    <t>https://www.huntsman.com/</t>
  </si>
  <si>
    <t>BH7</t>
  </si>
  <si>
    <t>CHEP BENELUX</t>
  </si>
  <si>
    <t>chepbenelux</t>
  </si>
  <si>
    <t>BE0417.307.856</t>
  </si>
  <si>
    <t>+32 800 39 153</t>
  </si>
  <si>
    <t>https://chep.com</t>
  </si>
  <si>
    <t>BH8</t>
  </si>
  <si>
    <t>CHRISTEYNS</t>
  </si>
  <si>
    <t>BE0401.066.789</t>
  </si>
  <si>
    <t>info@christeyns.com</t>
  </si>
  <si>
    <t>+32 9 223 38 71</t>
  </si>
  <si>
    <t>https://www.christeyns.com</t>
  </si>
  <si>
    <t>BH9</t>
  </si>
  <si>
    <t>ALPLA BELGIUM</t>
  </si>
  <si>
    <t>alpla</t>
  </si>
  <si>
    <t>BE0439.898.166</t>
  </si>
  <si>
    <t>regionalcontact-southamerica@alpla.com</t>
  </si>
  <si>
    <t>+1 770 914 1407</t>
  </si>
  <si>
    <t>https://alpla.com</t>
  </si>
  <si>
    <t>BH10</t>
  </si>
  <si>
    <t>PostNL Cargo België</t>
  </si>
  <si>
    <t>postnlcargo</t>
  </si>
  <si>
    <t>BE0846.219.981</t>
  </si>
  <si>
    <t>klantenservice@postnl.be</t>
  </si>
  <si>
    <t>https://www.postnl.be/</t>
  </si>
  <si>
    <t>BH11</t>
  </si>
  <si>
    <t>The Cookware Company Europe</t>
  </si>
  <si>
    <t>thecookwarecompanyeurope</t>
  </si>
  <si>
    <t>BE0635.907.452</t>
  </si>
  <si>
    <t>info@greenpan.com</t>
  </si>
  <si>
    <t>https://www.cookware-co.com</t>
  </si>
  <si>
    <t>BH12</t>
  </si>
  <si>
    <t>KADINE</t>
  </si>
  <si>
    <t>kadine</t>
  </si>
  <si>
    <t>BE0437.697.256</t>
  </si>
  <si>
    <t>info@essentiel.be</t>
  </si>
  <si>
    <t>+32 3 201 13 80</t>
  </si>
  <si>
    <t>https://re-ssentiel.com</t>
  </si>
  <si>
    <t>BH13</t>
  </si>
  <si>
    <t>TECHNIGROUP</t>
  </si>
  <si>
    <t>technigroup</t>
  </si>
  <si>
    <t>BE0418.095.932</t>
  </si>
  <si>
    <t>info@technigroup.be</t>
  </si>
  <si>
    <t>+32 14 21 30 81</t>
  </si>
  <si>
    <t>https://www.technigroup.be</t>
  </si>
  <si>
    <t>BE0459.031.615</t>
  </si>
  <si>
    <t>info@soprema.be</t>
  </si>
  <si>
    <t>+32 12 26 03 20</t>
  </si>
  <si>
    <t>https://www.soprema.be</t>
  </si>
  <si>
    <t>BH15</t>
  </si>
  <si>
    <t>AMERICA TODAY BELGIUM</t>
  </si>
  <si>
    <t>americatoday</t>
  </si>
  <si>
    <t>BE0442.644.256</t>
  </si>
  <si>
    <t>service@america-today.com</t>
  </si>
  <si>
    <t>+31 20 560 2601</t>
  </si>
  <si>
    <t>https://www.america-today.com</t>
  </si>
  <si>
    <t>BH16</t>
  </si>
  <si>
    <t>LBC Antwerpen</t>
  </si>
  <si>
    <t>lbcantwerpen</t>
  </si>
  <si>
    <t>BE0404.773.674</t>
  </si>
  <si>
    <t>communication@lbctt.com</t>
  </si>
  <si>
    <t>+32 15 28 73 10</t>
  </si>
  <si>
    <t>https://lbctt.com</t>
  </si>
  <si>
    <t>BE0441.184.110</t>
  </si>
  <si>
    <t>Patrick.Minsart@swissport.com</t>
  </si>
  <si>
    <t>+32 2 751 54 00</t>
  </si>
  <si>
    <t>https://swissport.com</t>
  </si>
  <si>
    <t>BH18</t>
  </si>
  <si>
    <t>Dentius</t>
  </si>
  <si>
    <t>dentius</t>
  </si>
  <si>
    <t>BE0521.880.388</t>
  </si>
  <si>
    <t>info@dentius.be</t>
  </si>
  <si>
    <t>+32 3 369 30 90</t>
  </si>
  <si>
    <t>https://dentius.be</t>
  </si>
  <si>
    <t>BH19</t>
  </si>
  <si>
    <t>GEA Process Engineering</t>
  </si>
  <si>
    <t>geaprocessengineering</t>
  </si>
  <si>
    <t>BE0400.888.924</t>
  </si>
  <si>
    <t>geacareers@gea.com</t>
  </si>
  <si>
    <t>https://www.gea.com</t>
  </si>
  <si>
    <t>BH20</t>
  </si>
  <si>
    <t>Hubo België</t>
  </si>
  <si>
    <t>BE0411.982.457</t>
  </si>
  <si>
    <t>info@hubo.be</t>
  </si>
  <si>
    <t>https://www.hubo.be</t>
  </si>
  <si>
    <t>BH21</t>
  </si>
  <si>
    <t>MANUPORT LOGISTICS</t>
  </si>
  <si>
    <t>BE0404.534.540</t>
  </si>
  <si>
    <t>info@manuport-logistics.be</t>
  </si>
  <si>
    <t>+32 3 204 95 00</t>
  </si>
  <si>
    <t>https://www.manuport-logistics.com</t>
  </si>
  <si>
    <t>BH22</t>
  </si>
  <si>
    <t>Barry Callebaut Manufacturing Halle</t>
  </si>
  <si>
    <t>barrycallebautmanufacturinghalle</t>
  </si>
  <si>
    <t>BE0807.893.006</t>
  </si>
  <si>
    <t>headoffice@barry-callebaut.com</t>
  </si>
  <si>
    <t>+1 312 329 7679</t>
  </si>
  <si>
    <t>https://www.barry-callebaut.com/</t>
  </si>
  <si>
    <t>BH23</t>
  </si>
  <si>
    <t>BelGaN</t>
  </si>
  <si>
    <t>belgan</t>
  </si>
  <si>
    <t>BE0477.511.994</t>
  </si>
  <si>
    <t>info@belgan.com</t>
  </si>
  <si>
    <t>+32 55 33 22 11</t>
  </si>
  <si>
    <t>https://www.belgan.com</t>
  </si>
  <si>
    <t>BH24</t>
  </si>
  <si>
    <t>Legrand GROUP BELGIUM</t>
  </si>
  <si>
    <t>legrandgroup</t>
  </si>
  <si>
    <t>BE0403.114.380</t>
  </si>
  <si>
    <t>info@viselec.be</t>
  </si>
  <si>
    <t>+32 10 42 12 12</t>
  </si>
  <si>
    <t>https://www.legrand.be</t>
  </si>
  <si>
    <t>BH25</t>
  </si>
  <si>
    <t>INTERNATIONAL MARINE AND DREDGING CONSULTANTS</t>
  </si>
  <si>
    <t>internationalmarineanddredgingconsultants</t>
  </si>
  <si>
    <t>BE0422.376.305</t>
  </si>
  <si>
    <t>info@imdc.be</t>
  </si>
  <si>
    <t>+32 3 270 92 95</t>
  </si>
  <si>
    <t>https://imdc.be</t>
  </si>
  <si>
    <t>BH26</t>
  </si>
  <si>
    <t>IEMANTS</t>
  </si>
  <si>
    <t>iemants</t>
  </si>
  <si>
    <t>BE0456.528.520</t>
  </si>
  <si>
    <t>info@smulders.com</t>
  </si>
  <si>
    <t>+32 14 67 22 81</t>
  </si>
  <si>
    <t>https://smulders.com</t>
  </si>
  <si>
    <t>BE0813.219.195</t>
  </si>
  <si>
    <t>https://www.base.be</t>
  </si>
  <si>
    <t>BH28</t>
  </si>
  <si>
    <t>BENEO-Remy</t>
  </si>
  <si>
    <t>beneoremy</t>
  </si>
  <si>
    <t>BE0424.913.943</t>
  </si>
  <si>
    <t>info@beneo-remy.com</t>
  </si>
  <si>
    <t>+32 16 24 85 11</t>
  </si>
  <si>
    <t>www.beneo.com</t>
  </si>
  <si>
    <t>BH29</t>
  </si>
  <si>
    <t>SMULDERS PROJECTS BELGIUM</t>
  </si>
  <si>
    <t>smuldersprojects</t>
  </si>
  <si>
    <t>BE0865.525.060</t>
  </si>
  <si>
    <t>BH30</t>
  </si>
  <si>
    <t>CLARIVATE ANALYTICS (BELGIUM)</t>
  </si>
  <si>
    <t>clarivateanalytics()</t>
  </si>
  <si>
    <t>BE0422.317.610</t>
  </si>
  <si>
    <t>https://www.clarivate.com</t>
  </si>
  <si>
    <t>BH31</t>
  </si>
  <si>
    <t>METTLER - TOLEDO</t>
  </si>
  <si>
    <t>mettlertoledo</t>
  </si>
  <si>
    <t>BE0424.846.439</t>
  </si>
  <si>
    <t>ph.lab.support@mt.com</t>
  </si>
  <si>
    <t>+32 2 334 02 11</t>
  </si>
  <si>
    <t>https://www.mt.com/be</t>
  </si>
  <si>
    <t>BH32</t>
  </si>
  <si>
    <t>ITP Agency</t>
  </si>
  <si>
    <t>itpagency</t>
  </si>
  <si>
    <t>BE0825.170.684</t>
  </si>
  <si>
    <t>info@inthepocket.com</t>
  </si>
  <si>
    <t>+32 9 234 34 25</t>
  </si>
  <si>
    <t>https://www.inthepocket.com/</t>
  </si>
  <si>
    <t>BH33</t>
  </si>
  <si>
    <t>ASTRA SWEETS</t>
  </si>
  <si>
    <t>astrasweets</t>
  </si>
  <si>
    <t>BE0432.549.427</t>
  </si>
  <si>
    <t>info@astrasweets.com</t>
  </si>
  <si>
    <t>+32 14 44 35 20</t>
  </si>
  <si>
    <t>https://www.astrasweets.com</t>
  </si>
  <si>
    <t>BE0870.019.427</t>
  </si>
  <si>
    <t>info@milcobel.com</t>
  </si>
  <si>
    <t>+32 13 35 59 80</t>
  </si>
  <si>
    <t>https://milcobel.com/</t>
  </si>
  <si>
    <t>BH35</t>
  </si>
  <si>
    <t>ALLNEX BELGIUM</t>
  </si>
  <si>
    <t>allnex</t>
  </si>
  <si>
    <t>BE0864.542.984</t>
  </si>
  <si>
    <t>communications@allnex.com</t>
  </si>
  <si>
    <t>+32 2 334 51 11</t>
  </si>
  <si>
    <t>https://allnex.com</t>
  </si>
  <si>
    <t>BH36</t>
  </si>
  <si>
    <t>MEDIPARTNER</t>
  </si>
  <si>
    <t>medipartner</t>
  </si>
  <si>
    <t>BE0644.526.396</t>
  </si>
  <si>
    <t>admin@medipartner.be</t>
  </si>
  <si>
    <t>+32 2 389 97 20</t>
  </si>
  <si>
    <t>https://www.medipartner.be</t>
  </si>
  <si>
    <t>BH37</t>
  </si>
  <si>
    <t>SanoRice Belgium NV</t>
  </si>
  <si>
    <t>BE0426.994.097</t>
  </si>
  <si>
    <t>info@sanorice.com</t>
  </si>
  <si>
    <t>+31 318 544 840</t>
  </si>
  <si>
    <t>https://sanorice.com</t>
  </si>
  <si>
    <t>BH38</t>
  </si>
  <si>
    <t>BANDEN DE CONDE</t>
  </si>
  <si>
    <t>bandendeconde</t>
  </si>
  <si>
    <t>BE0401.291.473</t>
  </si>
  <si>
    <t>info@qteam.be</t>
  </si>
  <si>
    <t>+32 3 575 85 87</t>
  </si>
  <si>
    <t>https://www.qteam.be/</t>
  </si>
  <si>
    <t>BH39</t>
  </si>
  <si>
    <t>QTeam Noord</t>
  </si>
  <si>
    <t>qteamnoord</t>
  </si>
  <si>
    <t>BE0417.359.524</t>
  </si>
  <si>
    <t>+32 800 93 500</t>
  </si>
  <si>
    <t>BH40</t>
  </si>
  <si>
    <t>ICOS VISION SYSTEMS</t>
  </si>
  <si>
    <t>icosvisionsystems</t>
  </si>
  <si>
    <t>BE0431.049.588</t>
  </si>
  <si>
    <t>talent.acquisition@kla.com</t>
  </si>
  <si>
    <t>+1 408 352 2808</t>
  </si>
  <si>
    <t>https://www.kla.com/</t>
  </si>
  <si>
    <t>BH41</t>
  </si>
  <si>
    <t>De Bock Gebroeders Transport</t>
  </si>
  <si>
    <t>debockgebroederstransport</t>
  </si>
  <si>
    <t>BE0405.015.580</t>
  </si>
  <si>
    <t>info@jostgroup.com</t>
  </si>
  <si>
    <t>+32 14 57 50 00</t>
  </si>
  <si>
    <t>https://jostgroup.com/fr</t>
  </si>
  <si>
    <t>BH42</t>
  </si>
  <si>
    <t>BOFROST ZENTRALE BELGIEN</t>
  </si>
  <si>
    <t>bofrostzentralebelgien</t>
  </si>
  <si>
    <t>BE0480.369.536</t>
  </si>
  <si>
    <t>service@bofrost.be</t>
  </si>
  <si>
    <t>+32 16 74 08 00</t>
  </si>
  <si>
    <t>https://www.bofrost.be</t>
  </si>
  <si>
    <t>BH43</t>
  </si>
  <si>
    <t>CWS HYGIENE BELGIE</t>
  </si>
  <si>
    <t>cwshygienebelgie</t>
  </si>
  <si>
    <t>BE0423.205.456</t>
  </si>
  <si>
    <t>info.nl@cws.com</t>
  </si>
  <si>
    <t>+32 14 60 60 00</t>
  </si>
  <si>
    <t>https://www.cws.com/</t>
  </si>
  <si>
    <t>BH44</t>
  </si>
  <si>
    <t>CWS WORKWEAR BELGIE</t>
  </si>
  <si>
    <t>cwsworkwearbelgie</t>
  </si>
  <si>
    <t>BE0403.828.420</t>
  </si>
  <si>
    <t>info@cws.com</t>
  </si>
  <si>
    <t>https://cws.com</t>
  </si>
  <si>
    <t>BH45</t>
  </si>
  <si>
    <t>Lovisa Belgium</t>
  </si>
  <si>
    <t>lovisa</t>
  </si>
  <si>
    <t>BE0480.196.421</t>
  </si>
  <si>
    <t>info@lovisa.com</t>
  </si>
  <si>
    <t>+1 332 330 1186</t>
  </si>
  <si>
    <t>https://www.lovisajewellery.eu</t>
  </si>
  <si>
    <t>BH46</t>
  </si>
  <si>
    <t>VERHAERT NEW-PRODUCTS &amp; SERVICES</t>
  </si>
  <si>
    <t>verhaertnewproducts&amp;services</t>
  </si>
  <si>
    <t>BE0439.039.420</t>
  </si>
  <si>
    <t>info@verhaert.com</t>
  </si>
  <si>
    <t>+32 3 250 19 00</t>
  </si>
  <si>
    <t>https://verhaert.com</t>
  </si>
  <si>
    <t>BH47</t>
  </si>
  <si>
    <t>VICTAULIC EUROPE BV</t>
  </si>
  <si>
    <t>victauliceuropebv</t>
  </si>
  <si>
    <t>BE0414.093.988</t>
  </si>
  <si>
    <t>+1 800 742 5842</t>
  </si>
  <si>
    <t>https://www.victaulic.com</t>
  </si>
  <si>
    <t>BH48</t>
  </si>
  <si>
    <t>SEA-TANK TERMINAL ANTWERP</t>
  </si>
  <si>
    <t>seatankterminalantwerp</t>
  </si>
  <si>
    <t>BE0702.863.483</t>
  </si>
  <si>
    <t>info@sea-invest.com</t>
  </si>
  <si>
    <t>+352 26 48 33 90</t>
  </si>
  <si>
    <t>https://sea-invest.com/</t>
  </si>
  <si>
    <t>BH49</t>
  </si>
  <si>
    <t>TABAKNATIE</t>
  </si>
  <si>
    <t>tabaknatie</t>
  </si>
  <si>
    <t>BE0445.944.632</t>
  </si>
  <si>
    <t>communication@tabaknatie.be</t>
  </si>
  <si>
    <t>+32 3 213 95 00</t>
  </si>
  <si>
    <t>https://www.tabaknatie.be</t>
  </si>
  <si>
    <t>BH50</t>
  </si>
  <si>
    <t>SEA-TANK TERMINAL</t>
  </si>
  <si>
    <t>seatankterminal</t>
  </si>
  <si>
    <t>BE0420.477.479</t>
  </si>
  <si>
    <t>info.southafrica@sea-invest.com</t>
  </si>
  <si>
    <t>+32 9 255 56 66</t>
  </si>
  <si>
    <t>https://www.sea-invest.com/</t>
  </si>
  <si>
    <t>BH51</t>
  </si>
  <si>
    <t>DESCARTES SYSTEMS (BELGIUM)</t>
  </si>
  <si>
    <t>descartessystems()</t>
  </si>
  <si>
    <t>BE0467.369.853</t>
  </si>
  <si>
    <t>info@descartes.com</t>
  </si>
  <si>
    <t>+32 3 800 06 00</t>
  </si>
  <si>
    <t>https://www.descartes.com</t>
  </si>
  <si>
    <t>BH52</t>
  </si>
  <si>
    <t>ANISERCO</t>
  </si>
  <si>
    <t>aniserco</t>
  </si>
  <si>
    <t>BE0443.164.888</t>
  </si>
  <si>
    <t>customerservice@tomandco.com</t>
  </si>
  <si>
    <t>+32 2 486 39 00</t>
  </si>
  <si>
    <t>https://tomandco.com</t>
  </si>
  <si>
    <t>BH53</t>
  </si>
  <si>
    <t>ANISTORES</t>
  </si>
  <si>
    <t>anistores</t>
  </si>
  <si>
    <t>BE0681.925.242</t>
  </si>
  <si>
    <t>wepion@tomandco.be</t>
  </si>
  <si>
    <t>https://www.tomandco.com</t>
  </si>
  <si>
    <t>BH54</t>
  </si>
  <si>
    <t>SKF BELGIUM NV/SA</t>
  </si>
  <si>
    <t>skf/sa</t>
  </si>
  <si>
    <t>BE0830.910.611</t>
  </si>
  <si>
    <t>https://skf.com</t>
  </si>
  <si>
    <t>BH55</t>
  </si>
  <si>
    <t>UNIT-T</t>
  </si>
  <si>
    <t>unitt</t>
  </si>
  <si>
    <t>BE0827.605.186</t>
  </si>
  <si>
    <t>info@unit-t.eu</t>
  </si>
  <si>
    <t>+32 15 68 77 77</t>
  </si>
  <si>
    <t>https://unit-t.eu</t>
  </si>
  <si>
    <t>BH56</t>
  </si>
  <si>
    <t>Springbok</t>
  </si>
  <si>
    <t>springbok</t>
  </si>
  <si>
    <t>BE0825.381.710</t>
  </si>
  <si>
    <t>info@springbokagency.com</t>
  </si>
  <si>
    <t>+32 9 336 78 93</t>
  </si>
  <si>
    <t>https://www.springbokagency.com</t>
  </si>
  <si>
    <t>BH57</t>
  </si>
  <si>
    <t>BASF COATINGS services</t>
  </si>
  <si>
    <t>basfcoatingsservices</t>
  </si>
  <si>
    <t>BE0464.649.596</t>
  </si>
  <si>
    <t>communicatiedienst@basf.com</t>
  </si>
  <si>
    <t>+32 3 561 21 11</t>
  </si>
  <si>
    <t>https://www.basf.com/</t>
  </si>
  <si>
    <t>BH58</t>
  </si>
  <si>
    <t>GHENT HANDLING AND DISTRIBUTION</t>
  </si>
  <si>
    <t>ghenthandlinganddistribution</t>
  </si>
  <si>
    <t>BE0430.119.477</t>
  </si>
  <si>
    <t>info@katoennatie.com</t>
  </si>
  <si>
    <t>+32 3 221 68 11</t>
  </si>
  <si>
    <t>https://www.katoennatie.com</t>
  </si>
  <si>
    <t>BE0458.358.850</t>
  </si>
  <si>
    <t>inge_vandevelde@campbellsoup.be</t>
  </si>
  <si>
    <t>+32 3 890 87 26</t>
  </si>
  <si>
    <t>https://continentalfoods.eu</t>
  </si>
  <si>
    <t>BH60</t>
  </si>
  <si>
    <t>MOVU</t>
  </si>
  <si>
    <t>movu</t>
  </si>
  <si>
    <t>BE0774.931.416</t>
  </si>
  <si>
    <t>https://www.movu-robotics.com</t>
  </si>
  <si>
    <t>BH61</t>
  </si>
  <si>
    <t>ALGEMENE ONDERNEMINGEN ROBERT WYCKAERT</t>
  </si>
  <si>
    <t>algemeneondernemingenrobertwyckaert</t>
  </si>
  <si>
    <t>BE0428.661.806</t>
  </si>
  <si>
    <t>info@wyckaert.eu</t>
  </si>
  <si>
    <t>+32 9 222 60 24</t>
  </si>
  <si>
    <t>https://wyckaert.eu</t>
  </si>
  <si>
    <t>BH62</t>
  </si>
  <si>
    <t>JIMS</t>
  </si>
  <si>
    <t>BE0423.644.035</t>
  </si>
  <si>
    <t>info@jimsfitness.com</t>
  </si>
  <si>
    <t>+32 81 30 28 07</t>
  </si>
  <si>
    <t>https://www.jims.be</t>
  </si>
  <si>
    <t>BE0429.184.121</t>
  </si>
  <si>
    <t>alcon.medinfo@alcon.com</t>
  </si>
  <si>
    <t>+32 11 52 60 34</t>
  </si>
  <si>
    <t>https://alcon.com</t>
  </si>
  <si>
    <t>BH64</t>
  </si>
  <si>
    <t>DEN HARTOGH CITERNTRANS</t>
  </si>
  <si>
    <t>denhartoghciterntrans</t>
  </si>
  <si>
    <t>BE0416.667.953</t>
  </si>
  <si>
    <t>contact.fr@denhartogh.com</t>
  </si>
  <si>
    <t>+32 52 44 89 17</t>
  </si>
  <si>
    <t>https://www.denhartogh.com/</t>
  </si>
  <si>
    <t>BE0403.138.532</t>
  </si>
  <si>
    <t>careers@signify.com</t>
  </si>
  <si>
    <t>+66 2 089 0050</t>
  </si>
  <si>
    <t>https://www.signify.com</t>
  </si>
  <si>
    <t>BH66</t>
  </si>
  <si>
    <t>Legend Biotech Belgium</t>
  </si>
  <si>
    <t>legendbiotech</t>
  </si>
  <si>
    <t>BE0769.992.730</t>
  </si>
  <si>
    <t>legendbiotech.commedical.information@legendbiotech.comjobs.europe</t>
  </si>
  <si>
    <t>https://legendbiotech.com</t>
  </si>
  <si>
    <t>BH67</t>
  </si>
  <si>
    <t>MONASHEE</t>
  </si>
  <si>
    <t>monashee</t>
  </si>
  <si>
    <t>BE0836.421.892</t>
  </si>
  <si>
    <t>vragen@zeb.be</t>
  </si>
  <si>
    <t>+32 11 73 41 51</t>
  </si>
  <si>
    <t>https://www.zeb.be</t>
  </si>
  <si>
    <t>BH68</t>
  </si>
  <si>
    <t>ROCKWOOL Belgium</t>
  </si>
  <si>
    <t>rockwool</t>
  </si>
  <si>
    <t>BE0404.939.861</t>
  </si>
  <si>
    <t>info@rockwool.nl</t>
  </si>
  <si>
    <t>+31 475 353 535</t>
  </si>
  <si>
    <t>https://www.rockfon.be</t>
  </si>
  <si>
    <t>BH69</t>
  </si>
  <si>
    <t>FABORY CENTRES BELGIUM</t>
  </si>
  <si>
    <t>faborycentres</t>
  </si>
  <si>
    <t>BE0430.092.258</t>
  </si>
  <si>
    <t>international@fabory.com</t>
  </si>
  <si>
    <t>+32 3 210 12 61</t>
  </si>
  <si>
    <t>https://fabory.com</t>
  </si>
  <si>
    <t>BH70</t>
  </si>
  <si>
    <t>WONINGBOUW VERELST</t>
  </si>
  <si>
    <t>woningbouwverelst</t>
  </si>
  <si>
    <t>BE0420.647.527</t>
  </si>
  <si>
    <t>info@verelst.be</t>
  </si>
  <si>
    <t>+32 15 30 03 60</t>
  </si>
  <si>
    <t>https://verelst.be</t>
  </si>
  <si>
    <t>BH71</t>
  </si>
  <si>
    <t>NUTRECO BELGIUM</t>
  </si>
  <si>
    <t>nutreco</t>
  </si>
  <si>
    <t>BE0413.881.182</t>
  </si>
  <si>
    <t>Annick.Menten@nutreco.com</t>
  </si>
  <si>
    <t>+32 9 243 91 90</t>
  </si>
  <si>
    <t>https://www.nutreco.com</t>
  </si>
  <si>
    <t>BH72</t>
  </si>
  <si>
    <t>Sagax BE Industrial 1</t>
  </si>
  <si>
    <t>sagaxbeindustrial1</t>
  </si>
  <si>
    <t>BE0400.318.109</t>
  </si>
  <si>
    <t>info.aalst@hedinautomotive.be</t>
  </si>
  <si>
    <t>+32 2 334 11 11</t>
  </si>
  <si>
    <t>https://www.hedinautomotive.be</t>
  </si>
  <si>
    <t>BH73</t>
  </si>
  <si>
    <t>GEODIS FF Belgium</t>
  </si>
  <si>
    <t>geodisff</t>
  </si>
  <si>
    <t>BE0452.384.937</t>
  </si>
  <si>
    <t>hr.ff.be@geodis.com</t>
  </si>
  <si>
    <t>+32 3 328 12 90</t>
  </si>
  <si>
    <t>https://www.geodis.com/</t>
  </si>
  <si>
    <t>BH74</t>
  </si>
  <si>
    <t>STORA ENSO LANGERBRUGGE</t>
  </si>
  <si>
    <t>storaensolangerbrugge</t>
  </si>
  <si>
    <t>BE0417.331.909</t>
  </si>
  <si>
    <t>reception.salmisaari@storaenso.com</t>
  </si>
  <si>
    <t>+32 9 257 72 11</t>
  </si>
  <si>
    <t>www.storaenso.com</t>
  </si>
  <si>
    <t>BH75</t>
  </si>
  <si>
    <t>SD Worx Staffing &amp; Career Solutions</t>
  </si>
  <si>
    <t>sdworxstaffing&amp;careersolutions</t>
  </si>
  <si>
    <t>BE0689.610.216</t>
  </si>
  <si>
    <t>pieter.goetgebuer@sdworx.com</t>
  </si>
  <si>
    <t>+32 3 201 76 68</t>
  </si>
  <si>
    <t>https://sdworx.com</t>
  </si>
  <si>
    <t>BH76</t>
  </si>
  <si>
    <t>NVENT THERMAL BELGIUM</t>
  </si>
  <si>
    <t>nventthermal</t>
  </si>
  <si>
    <t>BE0476.282.965</t>
  </si>
  <si>
    <t>nVentFoundation@nvent.com</t>
  </si>
  <si>
    <t>+1 763 204 7700</t>
  </si>
  <si>
    <t>https://nvent.com</t>
  </si>
  <si>
    <t>BH77</t>
  </si>
  <si>
    <t>BE0405.045.670</t>
  </si>
  <si>
    <t>+32 3 778 90 00</t>
  </si>
  <si>
    <t>https://www.niko.eu</t>
  </si>
  <si>
    <t>BH78</t>
  </si>
  <si>
    <t>AGIDENS LIFE SCIENCES</t>
  </si>
  <si>
    <t>agidenslifesciences</t>
  </si>
  <si>
    <t>BE0411.592.279</t>
  </si>
  <si>
    <t>info@agidens.com</t>
  </si>
  <si>
    <t>+32 3 641 17 70</t>
  </si>
  <si>
    <t>https://www.agidens.com/nl-be/</t>
  </si>
  <si>
    <t>BH79</t>
  </si>
  <si>
    <t>Sarawak Belux</t>
  </si>
  <si>
    <t>sarawakbelux</t>
  </si>
  <si>
    <t>BE0476.212.689</t>
  </si>
  <si>
    <t>info@sarawak.be</t>
  </si>
  <si>
    <t>https://sarawak.be</t>
  </si>
  <si>
    <t>BH80</t>
  </si>
  <si>
    <t>AGIDENS AUTOMATION</t>
  </si>
  <si>
    <t>agidensautomation</t>
  </si>
  <si>
    <t>BE0465.624.744</t>
  </si>
  <si>
    <t>https://www.agidens.com</t>
  </si>
  <si>
    <t>BE0400.789.251</t>
  </si>
  <si>
    <t>info.farma@goed.be</t>
  </si>
  <si>
    <t>+32 3 205 69 29</t>
  </si>
  <si>
    <t>https://www.goed.be</t>
  </si>
  <si>
    <t>BH82</t>
  </si>
  <si>
    <t>STRABAG BELGIUM</t>
  </si>
  <si>
    <t>BE0472.028.526</t>
  </si>
  <si>
    <t>+32 9 224 29 50</t>
  </si>
  <si>
    <t>https://strabag.be</t>
  </si>
  <si>
    <t>BH83</t>
  </si>
  <si>
    <t>VDP SAFETY</t>
  </si>
  <si>
    <t>vdpsafety</t>
  </si>
  <si>
    <t>BE0452.226.074</t>
  </si>
  <si>
    <t>info.wallonie@vdp.com</t>
  </si>
  <si>
    <t>+32 3 820 98 60</t>
  </si>
  <si>
    <t>https://www.vdp.com</t>
  </si>
  <si>
    <t>BH84</t>
  </si>
  <si>
    <t>A. Schulman Plastics</t>
  </si>
  <si>
    <t>aschulmanplastics</t>
  </si>
  <si>
    <t>BE0402.976.206</t>
  </si>
  <si>
    <t>7cjocelyn.laifa@lyondellbasell.com</t>
  </si>
  <si>
    <t>+31 800 6788010</t>
  </si>
  <si>
    <t>https://www.lyondellbasell.com</t>
  </si>
  <si>
    <t>BH85</t>
  </si>
  <si>
    <t>DAMCO BELGIUM</t>
  </si>
  <si>
    <t>damco</t>
  </si>
  <si>
    <t>BE0419.732.856</t>
  </si>
  <si>
    <t>chris.verhulst@maersk.com</t>
  </si>
  <si>
    <t>+32 3 541 63 22</t>
  </si>
  <si>
    <t>https://maersk.com</t>
  </si>
  <si>
    <t>BH86</t>
  </si>
  <si>
    <t>Maersk Belgium</t>
  </si>
  <si>
    <t>maersk</t>
  </si>
  <si>
    <t>BE0421.619.408</t>
  </si>
  <si>
    <t>johannes.pistorius@lns.maersk.com</t>
  </si>
  <si>
    <t>+32 3 205 38 98</t>
  </si>
  <si>
    <t>https://www.maersk.com/</t>
  </si>
  <si>
    <t>BH87</t>
  </si>
  <si>
    <t>GETINGE BELGIUM</t>
  </si>
  <si>
    <t>getinge</t>
  </si>
  <si>
    <t>BE0416.342.905</t>
  </si>
  <si>
    <t>info@thco.com.tw</t>
  </si>
  <si>
    <t>+32 2 320 20 89</t>
  </si>
  <si>
    <t>https://www.getinge.com/me/</t>
  </si>
  <si>
    <t>BH88</t>
  </si>
  <si>
    <t>DFDS Belgium</t>
  </si>
  <si>
    <t>dfds</t>
  </si>
  <si>
    <t>BE0442.647.523</t>
  </si>
  <si>
    <t>dkinfo@dfds.com</t>
  </si>
  <si>
    <t>+33 809 54 18 90</t>
  </si>
  <si>
    <t>https://www.dfds.com/</t>
  </si>
  <si>
    <t>BH89</t>
  </si>
  <si>
    <t>TomTom Belgium</t>
  </si>
  <si>
    <t>tomtom</t>
  </si>
  <si>
    <t>BE0436.193.459</t>
  </si>
  <si>
    <t>social@tomtom.com</t>
  </si>
  <si>
    <t>https://tomtom.com</t>
  </si>
  <si>
    <t>BH90</t>
  </si>
  <si>
    <t>Autohero Belgium</t>
  </si>
  <si>
    <t>autohero</t>
  </si>
  <si>
    <t>BE0723.515.674</t>
  </si>
  <si>
    <t>2x@2x.webp</t>
  </si>
  <si>
    <t>+32 3 393 06 50</t>
  </si>
  <si>
    <t>https://www.autohero.com/nl-be/</t>
  </si>
  <si>
    <t>BH91</t>
  </si>
  <si>
    <t>iO Belgium</t>
  </si>
  <si>
    <t>BE0861.085.232</t>
  </si>
  <si>
    <t>info@iodigital.com</t>
  </si>
  <si>
    <t>+32 3 216 16 60</t>
  </si>
  <si>
    <t>iodigital.com</t>
  </si>
  <si>
    <t>BE0400.710.265</t>
  </si>
  <si>
    <t>info@viabuild.be</t>
  </si>
  <si>
    <t>+32 2 687 69 24</t>
  </si>
  <si>
    <t>https://www.viabuild.be</t>
  </si>
  <si>
    <t>BH93</t>
  </si>
  <si>
    <t>viabuild special services</t>
  </si>
  <si>
    <t>viabuildspecialservices</t>
  </si>
  <si>
    <t>BE0427.211.061</t>
  </si>
  <si>
    <t>+32 3 206 25 00</t>
  </si>
  <si>
    <t>BH94</t>
  </si>
  <si>
    <t>SHOWPAD</t>
  </si>
  <si>
    <t>BE0836.159.992</t>
  </si>
  <si>
    <t>https://www.showpad.com</t>
  </si>
  <si>
    <t>BH95</t>
  </si>
  <si>
    <t>ReCrewtment</t>
  </si>
  <si>
    <t>BE0633.875.006</t>
  </si>
  <si>
    <t>info@recrewtment.be</t>
  </si>
  <si>
    <t>+32 14 39 84 10</t>
  </si>
  <si>
    <t>https://recrewtment.be</t>
  </si>
  <si>
    <t>BH96</t>
  </si>
  <si>
    <t>ADECCO COORDINATION CENTER</t>
  </si>
  <si>
    <t>adeccocoordinationcenter</t>
  </si>
  <si>
    <t>BE0441.164.215</t>
  </si>
  <si>
    <t>https://www.adeccogroup.be</t>
  </si>
  <si>
    <t>BH97</t>
  </si>
  <si>
    <t>Autobussen De Reys</t>
  </si>
  <si>
    <t>autobussendereys</t>
  </si>
  <si>
    <t>BE0403.670.052</t>
  </si>
  <si>
    <t>brend.vanransbeeck@keolis.be</t>
  </si>
  <si>
    <t>+32 2 850 91 99</t>
  </si>
  <si>
    <t>https://www.keolis.be/en</t>
  </si>
  <si>
    <t>BH98</t>
  </si>
  <si>
    <t>MEDITERRANEAN SHIPPING COMPANY BELGIUM</t>
  </si>
  <si>
    <t>mediterraneanshippingcompany</t>
  </si>
  <si>
    <t>BE0464.255.361</t>
  </si>
  <si>
    <t>info@msc.com</t>
  </si>
  <si>
    <t>+32 3 543 22 00</t>
  </si>
  <si>
    <t>https://msc.com</t>
  </si>
  <si>
    <t>BH99</t>
  </si>
  <si>
    <t>OPTISPORT TURNHOUT</t>
  </si>
  <si>
    <t>optisportturnhout</t>
  </si>
  <si>
    <t>BE0633.854.319</t>
  </si>
  <si>
    <t>info@optisport.nl</t>
  </si>
  <si>
    <t>+32 14 65 80 22</t>
  </si>
  <si>
    <t>https://www.optisport.nl/</t>
  </si>
  <si>
    <t>BH100</t>
  </si>
  <si>
    <t>BESIX Infra</t>
  </si>
  <si>
    <t>BE0406.922.918</t>
  </si>
  <si>
    <t>besixinfra@besix.com</t>
  </si>
  <si>
    <t>+32 3 253 01 76</t>
  </si>
  <si>
    <t>https://www.besixinfra.com</t>
  </si>
  <si>
    <t>BH101</t>
  </si>
  <si>
    <t>BESIX INFRA SUPPORT</t>
  </si>
  <si>
    <t>besixinfrasupport</t>
  </si>
  <si>
    <t>BE0405.963.608</t>
  </si>
  <si>
    <t>https://besixinfra.com</t>
  </si>
  <si>
    <t>BH102</t>
  </si>
  <si>
    <t>INEOS Phenol Belgium</t>
  </si>
  <si>
    <t>ineosphenol</t>
  </si>
  <si>
    <t>BE0888.947.788</t>
  </si>
  <si>
    <t>shale.information@ineos.com</t>
  </si>
  <si>
    <t>+32 3 730 12 11</t>
  </si>
  <si>
    <t>https://ineos.com</t>
  </si>
  <si>
    <t>BE0869.926.088</t>
  </si>
  <si>
    <t>+41 21 627 70 63</t>
  </si>
  <si>
    <t>BH104</t>
  </si>
  <si>
    <t>Yokohama TWS Belgium</t>
  </si>
  <si>
    <t>yokohamatws</t>
  </si>
  <si>
    <t>BE0402.981.847</t>
  </si>
  <si>
    <t>mats.hansson@hpk.se</t>
  </si>
  <si>
    <t>+44 1684 857600</t>
  </si>
  <si>
    <t>https://www.trelleborg-tires.com</t>
  </si>
  <si>
    <t>BE0404.636.389</t>
  </si>
  <si>
    <t>internet@dematic.com</t>
  </si>
  <si>
    <t>+32 3 641 12 12</t>
  </si>
  <si>
    <t>https://www.dematic.com</t>
  </si>
  <si>
    <t>BH106</t>
  </si>
  <si>
    <t>VAB KOOPMAN AUTOMOTIVE SOLUTIONS</t>
  </si>
  <si>
    <t>vabkoopmanautomotivesolutions</t>
  </si>
  <si>
    <t>BE0866.583.053</t>
  </si>
  <si>
    <t>medicalinfo@vab.be</t>
  </si>
  <si>
    <t>+32 16 46 81 80</t>
  </si>
  <si>
    <t>https://www.vab.be/</t>
  </si>
  <si>
    <t>BH107</t>
  </si>
  <si>
    <t>Snop Automotive Gent</t>
  </si>
  <si>
    <t>snopautomotivegent</t>
  </si>
  <si>
    <t>BE0475.356.517</t>
  </si>
  <si>
    <t>personaldata@snop.eu</t>
  </si>
  <si>
    <t>https://www.snop.eu/</t>
  </si>
  <si>
    <t>BH108</t>
  </si>
  <si>
    <t>DS Smith Packaging Belgium</t>
  </si>
  <si>
    <t>dssmithpackaging</t>
  </si>
  <si>
    <t>BE0436.442.095</t>
  </si>
  <si>
    <t>recruitment@dssmith.com</t>
  </si>
  <si>
    <t>+44 20 7756 1800</t>
  </si>
  <si>
    <t>https://www.dssmith.com</t>
  </si>
  <si>
    <t>BH109</t>
  </si>
  <si>
    <t>DRÄGER MEDICAL BELGIUM</t>
  </si>
  <si>
    <t>drägermedical</t>
  </si>
  <si>
    <t>BE0402.121.121</t>
  </si>
  <si>
    <t>info@draeger.com</t>
  </si>
  <si>
    <t>+49 451 8820</t>
  </si>
  <si>
    <t>https://www.draeger.com/</t>
  </si>
  <si>
    <t>BH110</t>
  </si>
  <si>
    <t>SOFT AND INFORMATICS COMPANY</t>
  </si>
  <si>
    <t>softandinformaticscompany</t>
  </si>
  <si>
    <t>BE0404.484.060</t>
  </si>
  <si>
    <t>contact_global@sofico.global</t>
  </si>
  <si>
    <t>+32 9 210 80 40</t>
  </si>
  <si>
    <t>https://www.sofico.global/</t>
  </si>
  <si>
    <t>BH111</t>
  </si>
  <si>
    <t>RENTOKIL</t>
  </si>
  <si>
    <t>rentokil</t>
  </si>
  <si>
    <t>BE0407.176.306</t>
  </si>
  <si>
    <t>https://www.rentokil-initial.com</t>
  </si>
  <si>
    <t>BE0408.454.528</t>
  </si>
  <si>
    <t>coatingsasia-support@lubrizol.com</t>
  </si>
  <si>
    <t>+32 2 678 19 11</t>
  </si>
  <si>
    <t>https://www.lubrizol.com/</t>
  </si>
  <si>
    <t>BH113</t>
  </si>
  <si>
    <t>VDL KTI</t>
  </si>
  <si>
    <t>vdlkti</t>
  </si>
  <si>
    <t>BE0403.776.158</t>
  </si>
  <si>
    <t>info@vdlkti.be</t>
  </si>
  <si>
    <t>+32 14 34 62 62</t>
  </si>
  <si>
    <t>https://www.vdlkti.be</t>
  </si>
  <si>
    <t>BH114</t>
  </si>
  <si>
    <t>KEYRUS</t>
  </si>
  <si>
    <t>keyrus</t>
  </si>
  <si>
    <t>BE0458.237.106</t>
  </si>
  <si>
    <t>marketing@keyrus.com</t>
  </si>
  <si>
    <t>+32 2 706 03 00</t>
  </si>
  <si>
    <t>https://keyrus.com/</t>
  </si>
  <si>
    <t>BH115</t>
  </si>
  <si>
    <t>ETEX</t>
  </si>
  <si>
    <t>BE0400.454.404</t>
  </si>
  <si>
    <t>+32 2 778 12 11</t>
  </si>
  <si>
    <t>https://www.etexgroup.com</t>
  </si>
  <si>
    <t>BH116</t>
  </si>
  <si>
    <t>CEVA Freight belgium</t>
  </si>
  <si>
    <t>cevafreight</t>
  </si>
  <si>
    <t>BE0422.964.342</t>
  </si>
  <si>
    <t>celine.cheng@cevalogistics.com</t>
  </si>
  <si>
    <t>+32 3 231 67 77</t>
  </si>
  <si>
    <t>https://www.cevalogistics.com/</t>
  </si>
  <si>
    <t>BH117</t>
  </si>
  <si>
    <t>Fit it</t>
  </si>
  <si>
    <t>fitit</t>
  </si>
  <si>
    <t>BE0458.581.158</t>
  </si>
  <si>
    <t>privacy.veb@vinci-energies.com</t>
  </si>
  <si>
    <t>+32 2 775 90 45</t>
  </si>
  <si>
    <t>https://www.vinci-energies.be</t>
  </si>
  <si>
    <t>BH118</t>
  </si>
  <si>
    <t>AGRISTO NAZARETH</t>
  </si>
  <si>
    <t>agristonazareth</t>
  </si>
  <si>
    <t>BE0432.330.978</t>
  </si>
  <si>
    <t>info@agristo.com</t>
  </si>
  <si>
    <t>+32 56 54 09 00</t>
  </si>
  <si>
    <t>https://www.agristo.com</t>
  </si>
  <si>
    <t>BH119</t>
  </si>
  <si>
    <t>Produpain</t>
  </si>
  <si>
    <t>produpain</t>
  </si>
  <si>
    <t>BE0861.472.044</t>
  </si>
  <si>
    <t>info@bakkerijaernoudt.be</t>
  </si>
  <si>
    <t>+32 472 02 13 87</t>
  </si>
  <si>
    <t>https://bakkerijaernoudt.be</t>
  </si>
  <si>
    <t>BH120</t>
  </si>
  <si>
    <t>Lotus Bakeries Corporate</t>
  </si>
  <si>
    <t>lotusbakeriescorporate</t>
  </si>
  <si>
    <t>BE0881.664.870</t>
  </si>
  <si>
    <t>dpr.corporate@lotusbakeries.com</t>
  </si>
  <si>
    <t>+32 9 376 26 00</t>
  </si>
  <si>
    <t>https://www.lotusbakeries.com</t>
  </si>
  <si>
    <t>BE0404.801.091</t>
  </si>
  <si>
    <t>contact@xpo.com</t>
  </si>
  <si>
    <t>+32 2 467 64 11</t>
  </si>
  <si>
    <t>www.gxo.com</t>
  </si>
  <si>
    <t>BH122</t>
  </si>
  <si>
    <t>GAMMA BELGIE</t>
  </si>
  <si>
    <t>gammabelgie</t>
  </si>
  <si>
    <t>BE0419.661.590</t>
  </si>
  <si>
    <t>service@intergamma.be</t>
  </si>
  <si>
    <t>+32 3 202 53 00</t>
  </si>
  <si>
    <t>https://www.gamma.be</t>
  </si>
  <si>
    <t>BH123</t>
  </si>
  <si>
    <t>EFFICY</t>
  </si>
  <si>
    <t>efficy</t>
  </si>
  <si>
    <t>BE0875.895.449</t>
  </si>
  <si>
    <t>marketing@efficy.com</t>
  </si>
  <si>
    <t>+32 2 648 18 98</t>
  </si>
  <si>
    <t>https://www.efficy.com</t>
  </si>
  <si>
    <t>BH124</t>
  </si>
  <si>
    <t>Kärcher</t>
  </si>
  <si>
    <t>kärcher</t>
  </si>
  <si>
    <t>BE0418.334.076</t>
  </si>
  <si>
    <t>datenschutzbeauftragter@de.kaercher.com</t>
  </si>
  <si>
    <t>+49 7195 140</t>
  </si>
  <si>
    <t>https://kaercher.com</t>
  </si>
  <si>
    <t>BH125</t>
  </si>
  <si>
    <t>LA LORRAINE ANTWERPEN</t>
  </si>
  <si>
    <t>lalorraineantwerpen</t>
  </si>
  <si>
    <t>BE0438.206.804</t>
  </si>
  <si>
    <t>jobs@llbg.com</t>
  </si>
  <si>
    <t>+32 3 647 03 03</t>
  </si>
  <si>
    <t>https://www.llbg.com</t>
  </si>
  <si>
    <t>BH126</t>
  </si>
  <si>
    <t>WORLD COURIER BELGIUM</t>
  </si>
  <si>
    <t>worldcourier</t>
  </si>
  <si>
    <t>BE0417.894.905</t>
  </si>
  <si>
    <t>+44 20 7717 1400</t>
  </si>
  <si>
    <t>https://www.worldcourier.com/</t>
  </si>
  <si>
    <t>BH127</t>
  </si>
  <si>
    <t>ATS Antwerp</t>
  </si>
  <si>
    <t>atsantwerp</t>
  </si>
  <si>
    <t>BE0404.625.602</t>
  </si>
  <si>
    <t>info@atsgroep.be</t>
  </si>
  <si>
    <t>+32 3 325 79 85</t>
  </si>
  <si>
    <t>https://www.atsgroep.be/</t>
  </si>
  <si>
    <t>BH128</t>
  </si>
  <si>
    <t>ROYAL CANIN BELUX</t>
  </si>
  <si>
    <t>royalcaninbelux</t>
  </si>
  <si>
    <t>BE0418.907.861</t>
  </si>
  <si>
    <t>info.usa@royalcanin.com</t>
  </si>
  <si>
    <t>+32 71 46 83 31</t>
  </si>
  <si>
    <t>https://webshop.royalcanin.com</t>
  </si>
  <si>
    <t>BH129</t>
  </si>
  <si>
    <t>TEC4JETS</t>
  </si>
  <si>
    <t>tec4jets</t>
  </si>
  <si>
    <t>BE0419.225.387</t>
  </si>
  <si>
    <t>+32 2 717 82 85</t>
  </si>
  <si>
    <t>https://www.tui.be/nl</t>
  </si>
  <si>
    <t>BE0462.513.222</t>
  </si>
  <si>
    <t>+32 2 674 57 11</t>
  </si>
  <si>
    <t>https://www.vincotte.be</t>
  </si>
  <si>
    <t>BH131</t>
  </si>
  <si>
    <t>HYDRO BUILDING SYSTEMS BELGIUM</t>
  </si>
  <si>
    <t>hydrobuildingsystems</t>
  </si>
  <si>
    <t>BE0428.769.494</t>
  </si>
  <si>
    <t>7cilles.molnar@hydro.com</t>
  </si>
  <si>
    <t>+47 22 53 81 00</t>
  </si>
  <si>
    <t>https://hydro.com</t>
  </si>
  <si>
    <t>BH132</t>
  </si>
  <si>
    <t>Jan De Nul Dredging</t>
  </si>
  <si>
    <t>jandenuldredging</t>
  </si>
  <si>
    <t>BE0419.146.797</t>
  </si>
  <si>
    <t>info@jandenul.com</t>
  </si>
  <si>
    <t>+32 491 92 19 03</t>
  </si>
  <si>
    <t>https://jandenul.com</t>
  </si>
  <si>
    <t>BH133</t>
  </si>
  <si>
    <t>CUMMINS</t>
  </si>
  <si>
    <t>cummins</t>
  </si>
  <si>
    <t>BE0428.096.632</t>
  </si>
  <si>
    <t>https://cummins.com</t>
  </si>
  <si>
    <t>BH134</t>
  </si>
  <si>
    <t>BRUSSELS AIRPORT HOTEL</t>
  </si>
  <si>
    <t>brusselsairporthotel</t>
  </si>
  <si>
    <t>BE0428.116.626</t>
  </si>
  <si>
    <t>http://brusselsairport.be</t>
  </si>
  <si>
    <t>BH135</t>
  </si>
  <si>
    <t>SMITH &amp; NEPHEW</t>
  </si>
  <si>
    <t>smith&amp;nephew</t>
  </si>
  <si>
    <t>BE0474.619.911</t>
  </si>
  <si>
    <t>+44 1923 477100</t>
  </si>
  <si>
    <t>https://www.smith-nephew.com/</t>
  </si>
  <si>
    <t>BH136</t>
  </si>
  <si>
    <t>DAVYTRANS</t>
  </si>
  <si>
    <t>davytrans</t>
  </si>
  <si>
    <t>BE0413.920.972</t>
  </si>
  <si>
    <t>info@colruyt.be</t>
  </si>
  <si>
    <t>+32 2 345 23 45</t>
  </si>
  <si>
    <t>https://www.colruyt.be/nl</t>
  </si>
  <si>
    <t>BH137</t>
  </si>
  <si>
    <t>BOSKALIS OFFSHORE BELGIUM</t>
  </si>
  <si>
    <t>boskalisoffshore</t>
  </si>
  <si>
    <t>BE0404.532.857</t>
  </si>
  <si>
    <t>environmental@boskalis.com</t>
  </si>
  <si>
    <t>+31 78 696 9000</t>
  </si>
  <si>
    <t>https://boskalis.com/</t>
  </si>
  <si>
    <t>BH138</t>
  </si>
  <si>
    <t>BOSKALIS OFFSHORE TRANSPORT SERVICES</t>
  </si>
  <si>
    <t>boskalisoffshoretransportservices</t>
  </si>
  <si>
    <t>BE0469.116.645</t>
  </si>
  <si>
    <t>BH139</t>
  </si>
  <si>
    <t>SARENS BESTUUR</t>
  </si>
  <si>
    <t>sarensbestuur</t>
  </si>
  <si>
    <t>BE0451.416.125</t>
  </si>
  <si>
    <t>info.venezuela@sarens.com</t>
  </si>
  <si>
    <t>+32 52 31 53 15</t>
  </si>
  <si>
    <t>https://www.sarens.com</t>
  </si>
  <si>
    <t>BH140</t>
  </si>
  <si>
    <t>BRIDGESTONE EUROPE NV/SA</t>
  </si>
  <si>
    <t>bridgestoneeurope/sa</t>
  </si>
  <si>
    <t>BE0441.192.820</t>
  </si>
  <si>
    <t>facebook-de@bridgestone.eu</t>
  </si>
  <si>
    <t>+32 2 714 67 00</t>
  </si>
  <si>
    <t>https://www.bridgestone.be</t>
  </si>
  <si>
    <t>BH141</t>
  </si>
  <si>
    <t>MICHELIN BELUX</t>
  </si>
  <si>
    <t>michelinbelux</t>
  </si>
  <si>
    <t>BE0400.906.146</t>
  </si>
  <si>
    <t>contact@tc.michelin.eu</t>
  </si>
  <si>
    <t>+32 2 274 42 11</t>
  </si>
  <si>
    <t>https://www.michelin.be</t>
  </si>
  <si>
    <t>BH142</t>
  </si>
  <si>
    <t>AERTSSEN TRANSPORT</t>
  </si>
  <si>
    <t>aertssentransport</t>
  </si>
  <si>
    <t>BE0416.893.726</t>
  </si>
  <si>
    <t>info.transport@aertssen.be</t>
  </si>
  <si>
    <t>+32 3 561 00 20</t>
  </si>
  <si>
    <t>https://www.aertssen.be</t>
  </si>
  <si>
    <t>BH143</t>
  </si>
  <si>
    <t>EXACT BELGIUM II</t>
  </si>
  <si>
    <t>exactii</t>
  </si>
  <si>
    <t>BE0505.890.632</t>
  </si>
  <si>
    <t>daisy.deguelle@exact.com</t>
  </si>
  <si>
    <t>+32 2 711 15 11</t>
  </si>
  <si>
    <t>https://www.exact.com/</t>
  </si>
  <si>
    <t>BH144</t>
  </si>
  <si>
    <t>Kyndryl Belgium</t>
  </si>
  <si>
    <t>kyndryl</t>
  </si>
  <si>
    <t>BE0764.299.028</t>
  </si>
  <si>
    <t>sales@kyndryl.com</t>
  </si>
  <si>
    <t>+1 212 896 2100</t>
  </si>
  <si>
    <t>https://www.kyndryl.com</t>
  </si>
  <si>
    <t>BH145</t>
  </si>
  <si>
    <t>Vion Adriaens</t>
  </si>
  <si>
    <t>vionadriaens</t>
  </si>
  <si>
    <t>BE0400.191.019</t>
  </si>
  <si>
    <t>ad.wopereis@vionfood.com</t>
  </si>
  <si>
    <t>https://www.vionfoodgroup.com</t>
  </si>
  <si>
    <t>BH146</t>
  </si>
  <si>
    <t>Atlas Copco Support Services</t>
  </si>
  <si>
    <t>atlascopcosupportservices</t>
  </si>
  <si>
    <t>BE0460.691.008</t>
  </si>
  <si>
    <t>ptsuk.support@atlascopco.com</t>
  </si>
  <si>
    <t>+31 800 181085</t>
  </si>
  <si>
    <t>https://atlascopco.com</t>
  </si>
  <si>
    <t>BH147</t>
  </si>
  <si>
    <t>Atlas Copco Belgium</t>
  </si>
  <si>
    <t>atlascopco</t>
  </si>
  <si>
    <t>BE0400.617.324</t>
  </si>
  <si>
    <t>+32 2 689 05 11</t>
  </si>
  <si>
    <t>BH148</t>
  </si>
  <si>
    <t>ATLAS COPCO RENTAL EUROPE</t>
  </si>
  <si>
    <t>atlascopcorentaleurope</t>
  </si>
  <si>
    <t>BE0452.503.614</t>
  </si>
  <si>
    <t>https://www.atlascopco.com/</t>
  </si>
  <si>
    <t>BH149</t>
  </si>
  <si>
    <t>SOBINCO</t>
  </si>
  <si>
    <t>sobinco</t>
  </si>
  <si>
    <t>BE0453.198.846</t>
  </si>
  <si>
    <t>abhishek.kale@sobinco.com</t>
  </si>
  <si>
    <t>+32 495 10 78 70</t>
  </si>
  <si>
    <t>https://www.sobinco.com</t>
  </si>
  <si>
    <t>BH150</t>
  </si>
  <si>
    <t>BOSTON SCIENTIFIC BENELUX</t>
  </si>
  <si>
    <t>bostonscientificbenelux</t>
  </si>
  <si>
    <t>BE0450.258.756</t>
  </si>
  <si>
    <t>info@bostonscientific.com</t>
  </si>
  <si>
    <t>+32 2 416 70 11</t>
  </si>
  <si>
    <t>https://www.bostonscientific.com/</t>
  </si>
  <si>
    <t>BH151</t>
  </si>
  <si>
    <t>Guidant Europe</t>
  </si>
  <si>
    <t>guidanteurope</t>
  </si>
  <si>
    <t>BE0453.573.780</t>
  </si>
  <si>
    <t>+1 800 876 9960</t>
  </si>
  <si>
    <t>https://bostonscientific.com</t>
  </si>
  <si>
    <t>BH152</t>
  </si>
  <si>
    <t>PROMATIC-B</t>
  </si>
  <si>
    <t>promaticb</t>
  </si>
  <si>
    <t>BE0427.372.793</t>
  </si>
  <si>
    <t>+32 56 23 94 10</t>
  </si>
  <si>
    <t>https://actemium.be</t>
  </si>
  <si>
    <t>BE0402.052.330</t>
  </si>
  <si>
    <t>info@airproducts.com</t>
  </si>
  <si>
    <t>+32 2 255 28 11</t>
  </si>
  <si>
    <t>https://www.airproducts.be</t>
  </si>
  <si>
    <t>BH154</t>
  </si>
  <si>
    <t>SCR - SIBELCO</t>
  </si>
  <si>
    <t>BE0404.679.941</t>
  </si>
  <si>
    <t>sabine.van.osta@sibelco.com</t>
  </si>
  <si>
    <t>+32 3 393 10 10</t>
  </si>
  <si>
    <t>https://www.sibelco.com</t>
  </si>
  <si>
    <t>BH155</t>
  </si>
  <si>
    <t>SCHINDLER</t>
  </si>
  <si>
    <t>schindler</t>
  </si>
  <si>
    <t>BE0416.481.673</t>
  </si>
  <si>
    <t>daniel.cannon@schindler.com</t>
  </si>
  <si>
    <t>+32 3 820 97 50</t>
  </si>
  <si>
    <t>https://www.schindler.com</t>
  </si>
  <si>
    <t>BH156</t>
  </si>
  <si>
    <t>Haleon Belgium</t>
  </si>
  <si>
    <t>haleon</t>
  </si>
  <si>
    <t>BE0404.195.238</t>
  </si>
  <si>
    <t>https://gsk.com</t>
  </si>
  <si>
    <t>BH157</t>
  </si>
  <si>
    <t>EXPEDITORS INTERNATIONAL</t>
  </si>
  <si>
    <t>expeditorsinternational</t>
  </si>
  <si>
    <t>BE0440.971.797</t>
  </si>
  <si>
    <t>media@expeditors.com</t>
  </si>
  <si>
    <t>+1 206 674 3400</t>
  </si>
  <si>
    <t>https://www.expeditors.com/</t>
  </si>
  <si>
    <t>BH158</t>
  </si>
  <si>
    <t>NEXANS NETWORK SOLUTIONS</t>
  </si>
  <si>
    <t>nexansnetworksolutions</t>
  </si>
  <si>
    <t>BE0449.130.190</t>
  </si>
  <si>
    <t>nexans.web@nexans.com</t>
  </si>
  <si>
    <t>+33 1 73 23 84 00</t>
  </si>
  <si>
    <t>https://nexans.com</t>
  </si>
  <si>
    <t>BH159</t>
  </si>
  <si>
    <t>NXP SEMICONDUCTORS BELGIUM</t>
  </si>
  <si>
    <t>nxpsemiconductors</t>
  </si>
  <si>
    <t>BE0882.479.076</t>
  </si>
  <si>
    <t>corpehs@nxp.com</t>
  </si>
  <si>
    <t>+1 737 274 8177</t>
  </si>
  <si>
    <t>http://www.nxp.com/</t>
  </si>
  <si>
    <t>BE0405.746.050</t>
  </si>
  <si>
    <t>+32 2 235 12 14</t>
  </si>
  <si>
    <t>https://www.akzonobel.com</t>
  </si>
  <si>
    <t>BE0417.521.454</t>
  </si>
  <si>
    <t>https://www.mars.com</t>
  </si>
  <si>
    <t>BE0475.150.639</t>
  </si>
  <si>
    <t>info@verwater.com</t>
  </si>
  <si>
    <t>+32 3 270 31 29</t>
  </si>
  <si>
    <t>https://verwater.com/</t>
  </si>
  <si>
    <t>BH163</t>
  </si>
  <si>
    <t>Eaton Filtration</t>
  </si>
  <si>
    <t>eatonfiltration</t>
  </si>
  <si>
    <t>BE0462.610.618</t>
  </si>
  <si>
    <t>+32 3 780 72 00</t>
  </si>
  <si>
    <t>https://www.eaton.com/</t>
  </si>
  <si>
    <t>BE0480.191.966</t>
  </si>
  <si>
    <t>karriere@de.dsv.com</t>
  </si>
  <si>
    <t>+45 25 41 77 37</t>
  </si>
  <si>
    <t>https://dsv.com</t>
  </si>
  <si>
    <t>BH165</t>
  </si>
  <si>
    <t>Van Mossel VMS Vlaams-Brabant</t>
  </si>
  <si>
    <t>vanmosselvmsvlaamsbrabant</t>
  </si>
  <si>
    <t>BE0897.526.251</t>
  </si>
  <si>
    <t>marketing@vanmossel.be</t>
  </si>
  <si>
    <t>+32 2 286 35 76</t>
  </si>
  <si>
    <t>https://www.vanmossel.be/</t>
  </si>
  <si>
    <t>BH166</t>
  </si>
  <si>
    <t>Van Mossel Carrosserie</t>
  </si>
  <si>
    <t>vanmosselcarrosserie</t>
  </si>
  <si>
    <t>BE0448.687.059</t>
  </si>
  <si>
    <t>BH167</t>
  </si>
  <si>
    <t>Van Mossel VMS Limburg</t>
  </si>
  <si>
    <t>vanmosselvmslimburg</t>
  </si>
  <si>
    <t>BE0413.016.496</t>
  </si>
  <si>
    <t>https://vanmossel.be</t>
  </si>
  <si>
    <t>BH168</t>
  </si>
  <si>
    <t>FRESENIUS MEDICAL CARE BELGIUM</t>
  </si>
  <si>
    <t>freseniusmedicalcare</t>
  </si>
  <si>
    <t>BE0448.994.390</t>
  </si>
  <si>
    <t>corporate-communications@fmc-ag.com</t>
  </si>
  <si>
    <t>+32 3 825 11 88</t>
  </si>
  <si>
    <t>https://www.freseniusmedicalcare.com/</t>
  </si>
  <si>
    <t>BH169</t>
  </si>
  <si>
    <t>SECURITAS ALERT SERVICES</t>
  </si>
  <si>
    <t>securitasalertservices</t>
  </si>
  <si>
    <t>BE0461.363.870</t>
  </si>
  <si>
    <t>info.automatic.alarm@securitas.be</t>
  </si>
  <si>
    <t>+32 11 69 51 70</t>
  </si>
  <si>
    <t>https://www.securitas.be/</t>
  </si>
  <si>
    <t>BH170</t>
  </si>
  <si>
    <t>SAP BELGIUM - SYSTEMS APPLICATIONS AND PRODUCTS</t>
  </si>
  <si>
    <t>sapsystemsapplicationsandproducts</t>
  </si>
  <si>
    <t>BE0441.797.980</t>
  </si>
  <si>
    <t>info.belgium@sap.com</t>
  </si>
  <si>
    <t>+32 2 674 65 11</t>
  </si>
  <si>
    <t>www.sap.com/belux</t>
  </si>
  <si>
    <t>BE0435.376.382</t>
  </si>
  <si>
    <t>info.didxb@deme-group.com</t>
  </si>
  <si>
    <t>+32 3 541 69 55</t>
  </si>
  <si>
    <t>https://www.deme-group.com</t>
  </si>
  <si>
    <t>BH172</t>
  </si>
  <si>
    <t>ALDI HOLDING</t>
  </si>
  <si>
    <t>aldiholding</t>
  </si>
  <si>
    <t>BE0456.815.659</t>
  </si>
  <si>
    <t>http://www.aldi.be/</t>
  </si>
  <si>
    <t>BH173</t>
  </si>
  <si>
    <t>Smurfit Kappa Van Mierlo</t>
  </si>
  <si>
    <t>smurfitkappavanmierlo</t>
  </si>
  <si>
    <t>BE0404.208.601</t>
  </si>
  <si>
    <t>web@smurfitkappa.com</t>
  </si>
  <si>
    <t>+32 12 02 70 00</t>
  </si>
  <si>
    <t>https://www.smurfitkappa.com/</t>
  </si>
  <si>
    <t>BH174</t>
  </si>
  <si>
    <t>NEWREST BELGIUM</t>
  </si>
  <si>
    <t>newrest</t>
  </si>
  <si>
    <t>BE0887.546.139</t>
  </si>
  <si>
    <t>acc.viporders@newrest.eu</t>
  </si>
  <si>
    <t>+32 2 255 22 60</t>
  </si>
  <si>
    <t>https://www.newrest.eu/</t>
  </si>
  <si>
    <t>BE0475.871.409</t>
  </si>
  <si>
    <t>communications@pvh.com</t>
  </si>
  <si>
    <t>+1 212 381 3500</t>
  </si>
  <si>
    <t>https://www.pvh.com/</t>
  </si>
  <si>
    <t>BH176</t>
  </si>
  <si>
    <t>Multi Packaging Solutions Gent</t>
  </si>
  <si>
    <t>multipackagingsolutionsgent</t>
  </si>
  <si>
    <t>BE0401.078.172</t>
  </si>
  <si>
    <t>https://www.westrock.com/</t>
  </si>
  <si>
    <t>BH177</t>
  </si>
  <si>
    <t>Estée Lauder Cosmetics</t>
  </si>
  <si>
    <t>estéelaudercosmetics</t>
  </si>
  <si>
    <t>BE0403.769.032</t>
  </si>
  <si>
    <t>+32 81 65 59 03</t>
  </si>
  <si>
    <t>https://elcompanies.com</t>
  </si>
  <si>
    <t>BH178</t>
  </si>
  <si>
    <t>ACE AND TATE BELGIUM</t>
  </si>
  <si>
    <t>aceandtate</t>
  </si>
  <si>
    <t>BE0660.662.743</t>
  </si>
  <si>
    <t>hello@aceandtate.com</t>
  </si>
  <si>
    <t>+31 20 205 0738</t>
  </si>
  <si>
    <t>https://www.aceandtate.com</t>
  </si>
  <si>
    <t>BE0405.681.516</t>
  </si>
  <si>
    <t>+32 87 30 66 11</t>
  </si>
  <si>
    <t>https://www.essity.com</t>
  </si>
  <si>
    <t>BH180</t>
  </si>
  <si>
    <t>TAKKO FASHION BELGIUM</t>
  </si>
  <si>
    <t>takkofashion</t>
  </si>
  <si>
    <t>BE0844.355.702</t>
  </si>
  <si>
    <t>facebook@takko.com</t>
  </si>
  <si>
    <t>+32 9 367 60 32</t>
  </si>
  <si>
    <t>https://www.takko.com/</t>
  </si>
  <si>
    <t>BE0400.388.581</t>
  </si>
  <si>
    <t>sales-oid@otis.com</t>
  </si>
  <si>
    <t>https://otis.com</t>
  </si>
  <si>
    <t>BE0401.848.135</t>
  </si>
  <si>
    <t>https://www.atos.net</t>
  </si>
  <si>
    <t>BH183</t>
  </si>
  <si>
    <t>HOME ALBRECHT RODENBACH</t>
  </si>
  <si>
    <t>homealbrechtrodenbach</t>
  </si>
  <si>
    <t>BE0447.960.153</t>
  </si>
  <si>
    <t>info@armonea.be</t>
  </si>
  <si>
    <t>+32 15 74 51 00</t>
  </si>
  <si>
    <t>www.armonea.be</t>
  </si>
  <si>
    <t>BH184</t>
  </si>
  <si>
    <t>Always Home</t>
  </si>
  <si>
    <t>alwayshome</t>
  </si>
  <si>
    <t>BE0821.289.991</t>
  </si>
  <si>
    <t>BC1</t>
  </si>
  <si>
    <t>SD Worx Staffing Solutions</t>
  </si>
  <si>
    <t>sdworxstaffingsolutions</t>
  </si>
  <si>
    <t>BE0807.281.213</t>
  </si>
  <si>
    <t>be.privacy.scs@sdworx.com</t>
  </si>
  <si>
    <t>+32 71 20 20 80</t>
  </si>
  <si>
    <t>https://www.sdworxstaffing.be</t>
  </si>
  <si>
    <t>Consultancy</t>
  </si>
  <si>
    <t>BC2</t>
  </si>
  <si>
    <t>ROLLIT PAYROLL</t>
  </si>
  <si>
    <t>rollitpayroll</t>
  </si>
  <si>
    <t>BE0728.514.639</t>
  </si>
  <si>
    <t>hello@rollit.be</t>
  </si>
  <si>
    <t>+32 471 97 45 39</t>
  </si>
  <si>
    <t>www.rollit.be</t>
  </si>
  <si>
    <t>BC3</t>
  </si>
  <si>
    <t>LINK2EUROPE</t>
  </si>
  <si>
    <t>link2europe</t>
  </si>
  <si>
    <t>BE0889.969.357</t>
  </si>
  <si>
    <t>info@link2europe.be</t>
  </si>
  <si>
    <t>+32 3 740 76 76</t>
  </si>
  <si>
    <t>https://www.link2europe.be</t>
  </si>
  <si>
    <t>BC4</t>
  </si>
  <si>
    <t>BE0668.665.540</t>
  </si>
  <si>
    <t>info@hyphen.be</t>
  </si>
  <si>
    <t>+32 3 361 01 01</t>
  </si>
  <si>
    <t>https://hyphen.be</t>
  </si>
  <si>
    <t>BC5</t>
  </si>
  <si>
    <t>BIZZTALENT</t>
  </si>
  <si>
    <t>bizztalent</t>
  </si>
  <si>
    <t>BE0843.195.858</t>
  </si>
  <si>
    <t>info@bizztalent.be</t>
  </si>
  <si>
    <t>+32 3 689 14 91</t>
  </si>
  <si>
    <t>https://www.bizztalent.be</t>
  </si>
  <si>
    <t>BC6</t>
  </si>
  <si>
    <t>INTELECT</t>
  </si>
  <si>
    <t>BE0877.359.258</t>
  </si>
  <si>
    <t>birgit.goossens@intelect.be</t>
  </si>
  <si>
    <t>+32 3 218 48 46</t>
  </si>
  <si>
    <t>intelect.be</t>
  </si>
  <si>
    <t>BC7</t>
  </si>
  <si>
    <t>Greystone Recruitment</t>
  </si>
  <si>
    <t>greystonerecruitment</t>
  </si>
  <si>
    <t>BE0656.852.722</t>
  </si>
  <si>
    <t>alex.vandevoorde@greystonerecruitment.be</t>
  </si>
  <si>
    <t>+32 3 304 86 00</t>
  </si>
  <si>
    <t>https://www.greystonerecruitment.be</t>
  </si>
  <si>
    <t>BC8</t>
  </si>
  <si>
    <t>AConcept Interim</t>
  </si>
  <si>
    <t>aconceptinterim</t>
  </si>
  <si>
    <t>BE0837.083.571</t>
  </si>
  <si>
    <t>info@a-interim.be</t>
  </si>
  <si>
    <t>+32 3 369 60 30</t>
  </si>
  <si>
    <t>https://a-interim.be</t>
  </si>
  <si>
    <t>BC9</t>
  </si>
  <si>
    <t>STEGMANN BELGIUM</t>
  </si>
  <si>
    <t>stegmann</t>
  </si>
  <si>
    <t>BE0890.231.257</t>
  </si>
  <si>
    <t>info@stegmann.be</t>
  </si>
  <si>
    <t>+32 3 206 10 06</t>
  </si>
  <si>
    <t>https://www.stegmann.be</t>
  </si>
  <si>
    <t>BC10</t>
  </si>
  <si>
    <t>Tentoo Payroll Services</t>
  </si>
  <si>
    <t>tentoopayrollservices</t>
  </si>
  <si>
    <t>BE0462.803.529</t>
  </si>
  <si>
    <t>info@tentoo.be</t>
  </si>
  <si>
    <t>+32 2 725 70 00</t>
  </si>
  <si>
    <t>https://www.tentoo.be</t>
  </si>
  <si>
    <t>BC11</t>
  </si>
  <si>
    <t>Science at Work Staffing België</t>
  </si>
  <si>
    <t>scienceatworkstaffing</t>
  </si>
  <si>
    <t>BE0748.569.982</t>
  </si>
  <si>
    <t>info@scienceatwork.nlinfo</t>
  </si>
  <si>
    <t>+32 3 376 33 16</t>
  </si>
  <si>
    <t>https://www.scienceatwork.nl</t>
  </si>
  <si>
    <t>BC12</t>
  </si>
  <si>
    <t>Harvey Nash IT Consulting</t>
  </si>
  <si>
    <t>harveynashitconsulting</t>
  </si>
  <si>
    <t>BE0451.787.990</t>
  </si>
  <si>
    <t>info@harveynash.com</t>
  </si>
  <si>
    <t>+32 2 463 14 30</t>
  </si>
  <si>
    <t>https://harveynash.com</t>
  </si>
  <si>
    <t>BC13</t>
  </si>
  <si>
    <t>Jobinson</t>
  </si>
  <si>
    <t>jobinson</t>
  </si>
  <si>
    <t>BE0689.721.072</t>
  </si>
  <si>
    <t>info@jobinson.be</t>
  </si>
  <si>
    <t>+32 3 800 67 89</t>
  </si>
  <si>
    <t>https://www.jobinson.be</t>
  </si>
  <si>
    <t>BC14</t>
  </si>
  <si>
    <t>HOME FOR YOU</t>
  </si>
  <si>
    <t>homeforyou</t>
  </si>
  <si>
    <t>BE0538.535.486</t>
  </si>
  <si>
    <t>info@home-for-you.be</t>
  </si>
  <si>
    <t>+32 2 401 31 30</t>
  </si>
  <si>
    <t>https://www.home-for-you.be</t>
  </si>
  <si>
    <t>BC15</t>
  </si>
  <si>
    <t>ChipSoft België</t>
  </si>
  <si>
    <t>BE0812.016.890</t>
  </si>
  <si>
    <t>privacyteam@chipsoft.com</t>
  </si>
  <si>
    <t>+32 3 458 47 37</t>
  </si>
  <si>
    <t>https://www.chipsoft.com</t>
  </si>
  <si>
    <t>BC16</t>
  </si>
  <si>
    <t>NTX</t>
  </si>
  <si>
    <t>BE0862.443.331</t>
  </si>
  <si>
    <t>boekhouding@ntx.be</t>
  </si>
  <si>
    <t>+32 14 21 22 23</t>
  </si>
  <si>
    <t>https://www.ntx.be</t>
  </si>
  <si>
    <t>BC17</t>
  </si>
  <si>
    <t>Wortell Belgium</t>
  </si>
  <si>
    <t>wortell</t>
  </si>
  <si>
    <t>BE0879.683.397</t>
  </si>
  <si>
    <t>info@wortell.be</t>
  </si>
  <si>
    <t>+32 2 706 80 40</t>
  </si>
  <si>
    <t>https://www.wortell.be/</t>
  </si>
  <si>
    <t>BC18</t>
  </si>
  <si>
    <t>INUITS</t>
  </si>
  <si>
    <t>inuits</t>
  </si>
  <si>
    <t>BE0891.514.231</t>
  </si>
  <si>
    <t>info@inuits.eu</t>
  </si>
  <si>
    <t>+32 473 44 16 36</t>
  </si>
  <si>
    <t>https://www.inuits.be</t>
  </si>
  <si>
    <t>BC19</t>
  </si>
  <si>
    <t>Carya Group</t>
  </si>
  <si>
    <t>caryagroup</t>
  </si>
  <si>
    <t>BE0881.916.476</t>
  </si>
  <si>
    <t>+32 3 369 18 50</t>
  </si>
  <si>
    <t>http://www.caryagroup.be</t>
  </si>
  <si>
    <t>BC20</t>
  </si>
  <si>
    <t>VGD ACCOUNTANTS EN BELASTINGCONSULENTEN</t>
  </si>
  <si>
    <t>vgdaccountantsenbelastingconsulenten</t>
  </si>
  <si>
    <t>BE0875.430.542</t>
  </si>
  <si>
    <t>an.peeters@vgd.eu</t>
  </si>
  <si>
    <t>+32 11 45 78 82</t>
  </si>
  <si>
    <t>https://be.vgd.eu</t>
  </si>
  <si>
    <t>BC21</t>
  </si>
  <si>
    <t>ARHS Technology</t>
  </si>
  <si>
    <t>arhstechnology</t>
  </si>
  <si>
    <t>BE0642.596.393</t>
  </si>
  <si>
    <t>sales@arhs-technology.com</t>
  </si>
  <si>
    <t>+32 16 40 61 39</t>
  </si>
  <si>
    <t>https://www.arhs-technology.com</t>
  </si>
  <si>
    <t>BC22</t>
  </si>
  <si>
    <t>PROTIME</t>
  </si>
  <si>
    <t>BE0454.218.138</t>
  </si>
  <si>
    <t>contact@protime.eu</t>
  </si>
  <si>
    <t>+32 3 870 60 30</t>
  </si>
  <si>
    <t>https://www.protime.be</t>
  </si>
  <si>
    <t>BC23</t>
  </si>
  <si>
    <t>THREON</t>
  </si>
  <si>
    <t>threon</t>
  </si>
  <si>
    <t>BE0453.591.301</t>
  </si>
  <si>
    <t>info@threon.com</t>
  </si>
  <si>
    <t>+32 9 220 45 20</t>
  </si>
  <si>
    <t>https://www.threon.com/</t>
  </si>
  <si>
    <t>BC24</t>
  </si>
  <si>
    <t>TheValueChain</t>
  </si>
  <si>
    <t>thevaluechain</t>
  </si>
  <si>
    <t>BE0838.023.085</t>
  </si>
  <si>
    <t>info@thevaluechain.nl</t>
  </si>
  <si>
    <t>+32 10 23 10 10</t>
  </si>
  <si>
    <t>https://thevaluechain.be</t>
  </si>
  <si>
    <t>BC25</t>
  </si>
  <si>
    <t>ARHS Digital</t>
  </si>
  <si>
    <t>arhsdigital</t>
  </si>
  <si>
    <t>BE0672.500.406</t>
  </si>
  <si>
    <t>info@arhs-digital.com</t>
  </si>
  <si>
    <t>https://www.arhs-digital.com</t>
  </si>
  <si>
    <t>BC26</t>
  </si>
  <si>
    <t>NEXIOS CONSULTING GROUP</t>
  </si>
  <si>
    <t>nexiosconsultinggroup</t>
  </si>
  <si>
    <t>BE0478.895.136</t>
  </si>
  <si>
    <t>info@nexiosit.com</t>
  </si>
  <si>
    <t>+32 2 270 47 33</t>
  </si>
  <si>
    <t>http://nexiosconsultinggroup.be</t>
  </si>
  <si>
    <t>BC27</t>
  </si>
  <si>
    <t>Simac</t>
  </si>
  <si>
    <t>simac</t>
  </si>
  <si>
    <t>BE0441.532.023</t>
  </si>
  <si>
    <t>info.masic@simac.com</t>
  </si>
  <si>
    <t>+32 87 33 21 73</t>
  </si>
  <si>
    <t>https://www.simac.com</t>
  </si>
  <si>
    <t>BE0466.475.275</t>
  </si>
  <si>
    <t>arnaud.delcroix@devoteam.com</t>
  </si>
  <si>
    <t>+32 2 474 05 00</t>
  </si>
  <si>
    <t>https://belgium.devoteam.com</t>
  </si>
  <si>
    <t>BC29</t>
  </si>
  <si>
    <t>PAUWELS CONSULTING</t>
  </si>
  <si>
    <t>BE0466.878.816</t>
  </si>
  <si>
    <t>contact@pauwelsconsulting.com</t>
  </si>
  <si>
    <t>+32 9 324 70 80</t>
  </si>
  <si>
    <t>https://www.pauwelsconsulting.be</t>
  </si>
  <si>
    <t>BC30</t>
  </si>
  <si>
    <t>KONICA MINOLTA BUSINESS SOLUTIONS (BELGIUM) N.V./S.A.</t>
  </si>
  <si>
    <t>konicaminoltabusinesssolutions()/sa</t>
  </si>
  <si>
    <t>BE0863.205.176</t>
  </si>
  <si>
    <t>info@konicaminolta.be</t>
  </si>
  <si>
    <t>+32 2 717 08 11</t>
  </si>
  <si>
    <t>http://www.konicaminolta.be/</t>
  </si>
  <si>
    <t>BC31</t>
  </si>
  <si>
    <t>CLEARED EUROPE SERVICES</t>
  </si>
  <si>
    <t>clearedeuropeservices</t>
  </si>
  <si>
    <t>BE0607.851.686</t>
  </si>
  <si>
    <t>sales@clearedeuropeservices.com</t>
  </si>
  <si>
    <t>+32 466 36 97 21</t>
  </si>
  <si>
    <t>https://www.clearedeuropeservices.com</t>
  </si>
  <si>
    <t>BE0479.419.926</t>
  </si>
  <si>
    <t>reception.assistant@orangecyberdefense.com</t>
  </si>
  <si>
    <t>+32 3 641 95 95</t>
  </si>
  <si>
    <t>https://jobs.be.orangecyberdefense.com</t>
  </si>
  <si>
    <t>BC33</t>
  </si>
  <si>
    <t>DELL</t>
  </si>
  <si>
    <t>dell</t>
  </si>
  <si>
    <t>BE0447.550.278</t>
  </si>
  <si>
    <t>+32 80 64 76 82</t>
  </si>
  <si>
    <t>https://delltechnologies.com</t>
  </si>
  <si>
    <t>BC34</t>
  </si>
  <si>
    <t>Solutions 30 Belgium</t>
  </si>
  <si>
    <t>BE0811.303.644</t>
  </si>
  <si>
    <t>nabil.riffi@solutions30.com</t>
  </si>
  <si>
    <t>+32 474 99 96 74</t>
  </si>
  <si>
    <t>https://development.solutions30.be</t>
  </si>
  <si>
    <t>BC35</t>
  </si>
  <si>
    <t>icapps</t>
  </si>
  <si>
    <t>BE0819.575.764</t>
  </si>
  <si>
    <t>info@icapps.com</t>
  </si>
  <si>
    <t>+32 3 259 04 70</t>
  </si>
  <si>
    <t>https://www.icapps.be</t>
  </si>
  <si>
    <t>BE0450.277.958</t>
  </si>
  <si>
    <t>info@ctg.com</t>
  </si>
  <si>
    <t>+32 10 68 64 87</t>
  </si>
  <si>
    <t>https://www.ctg.com</t>
  </si>
  <si>
    <t>BC37</t>
  </si>
  <si>
    <t>Signpost België</t>
  </si>
  <si>
    <t>signpost</t>
  </si>
  <si>
    <t>BE0886.007.502</t>
  </si>
  <si>
    <t>info@signpost.be</t>
  </si>
  <si>
    <t>+32 3 300 20 43</t>
  </si>
  <si>
    <t>https://signpost.be</t>
  </si>
  <si>
    <t>BC38</t>
  </si>
  <si>
    <t>AllPhi</t>
  </si>
  <si>
    <t>allphi</t>
  </si>
  <si>
    <t>BE0838.576.480</t>
  </si>
  <si>
    <t>jobs@allphi.eu</t>
  </si>
  <si>
    <t>+32 14 39 17 50</t>
  </si>
  <si>
    <t>https://www.allphi.eu</t>
  </si>
  <si>
    <t>BC39</t>
  </si>
  <si>
    <t>PLANET TALENT</t>
  </si>
  <si>
    <t>BE0460.260.347</t>
  </si>
  <si>
    <t>info@planet-talent.com</t>
  </si>
  <si>
    <t>+32 3 226 48 28</t>
  </si>
  <si>
    <t>https://www.planet-talent.com</t>
  </si>
  <si>
    <t>BC40</t>
  </si>
  <si>
    <t>SOLID TALENT</t>
  </si>
  <si>
    <t>solidtalent</t>
  </si>
  <si>
    <t>BE0880.693.385</t>
  </si>
  <si>
    <t>info@solid-talent.be</t>
  </si>
  <si>
    <t>+32 3 540 55 40</t>
  </si>
  <si>
    <t>https://www.solid-talent.be</t>
  </si>
  <si>
    <t>BC41</t>
  </si>
  <si>
    <t>MIFRATEL</t>
  </si>
  <si>
    <t>mifratel</t>
  </si>
  <si>
    <t>BE0466.282.859</t>
  </si>
  <si>
    <t>finance@yource-group.be</t>
  </si>
  <si>
    <t>+32 9 268 27 11</t>
  </si>
  <si>
    <t>https://www.mifratel.be</t>
  </si>
  <si>
    <t>BC42</t>
  </si>
  <si>
    <t>XOLUTIONS</t>
  </si>
  <si>
    <t>xolutions</t>
  </si>
  <si>
    <t>BE0735.416.683</t>
  </si>
  <si>
    <t>info@xolutions.be</t>
  </si>
  <si>
    <t>+32 2 302 95 90</t>
  </si>
  <si>
    <t>https://www.xolutions.be</t>
  </si>
  <si>
    <t>BC43</t>
  </si>
  <si>
    <t>UNITED CONSULTING</t>
  </si>
  <si>
    <t>unitedconsulting</t>
  </si>
  <si>
    <t>BE0464.943.467</t>
  </si>
  <si>
    <t>u00a0jobs@joosconsulting.be</t>
  </si>
  <si>
    <t>+32 3 448 38 64</t>
  </si>
  <si>
    <t>https://www.joosconsulting.be</t>
  </si>
  <si>
    <t>BC44</t>
  </si>
  <si>
    <t>Maandag Belgium</t>
  </si>
  <si>
    <t>maandag</t>
  </si>
  <si>
    <t>BE0832.430.145</t>
  </si>
  <si>
    <t>datkanbeter@maandag.be</t>
  </si>
  <si>
    <t>+32 3 304 39 00</t>
  </si>
  <si>
    <t>www.maandag.be</t>
  </si>
  <si>
    <t>BC45</t>
  </si>
  <si>
    <t>Update-pro</t>
  </si>
  <si>
    <t>updatepro</t>
  </si>
  <si>
    <t>BE0450.903.114</t>
  </si>
  <si>
    <t>info@update-pro.be</t>
  </si>
  <si>
    <t>+32 3 336 92 70</t>
  </si>
  <si>
    <t>https://www.update-pro.be/</t>
  </si>
  <si>
    <t>BC46</t>
  </si>
  <si>
    <t>SOLVINT SUPPLY MANAGEMENT</t>
  </si>
  <si>
    <t>solvintsupplymanagement</t>
  </si>
  <si>
    <t>BE0860.235.788</t>
  </si>
  <si>
    <t>+32 2 523 01 45</t>
  </si>
  <si>
    <t>https://solvint.com</t>
  </si>
  <si>
    <t>BC47</t>
  </si>
  <si>
    <t>NETWERK</t>
  </si>
  <si>
    <t>BE0860.110.183</t>
  </si>
  <si>
    <t>inge@netwerkgroup.com</t>
  </si>
  <si>
    <t>+32 3 237 25 37</t>
  </si>
  <si>
    <t>https://netwerkgroup.com</t>
  </si>
  <si>
    <t>BC48</t>
  </si>
  <si>
    <t>TRIPLE A SOLUTIONS</t>
  </si>
  <si>
    <t>tripleasolutions</t>
  </si>
  <si>
    <t>BE0895.372.257</t>
  </si>
  <si>
    <t>info@aaa.be</t>
  </si>
  <si>
    <t>+32 2 704 47 90</t>
  </si>
  <si>
    <t>https://www.triple-a-solutions.be</t>
  </si>
  <si>
    <t>BC49</t>
  </si>
  <si>
    <t>ADVIPRO</t>
  </si>
  <si>
    <t>advipro</t>
  </si>
  <si>
    <t>BE0479.466.644</t>
  </si>
  <si>
    <t>info@advipro.be</t>
  </si>
  <si>
    <t>+32 14 67 37 70</t>
  </si>
  <si>
    <t>https://www.advipro.be</t>
  </si>
  <si>
    <t>BC50</t>
  </si>
  <si>
    <t>PROCESS AUTOMATION SOLUTIONS</t>
  </si>
  <si>
    <t>BE0467.211.881</t>
  </si>
  <si>
    <t>info@pa-ats.com</t>
  </si>
  <si>
    <t>+32 3 710 99 70</t>
  </si>
  <si>
    <t>https://pa-ats.com/</t>
  </si>
  <si>
    <t>BC51</t>
  </si>
  <si>
    <t>ABSOLEM ENGINEERS</t>
  </si>
  <si>
    <t>absolemengineers</t>
  </si>
  <si>
    <t>BE0828.556.083</t>
  </si>
  <si>
    <t>info@absolem.be</t>
  </si>
  <si>
    <t>+32 15 29 42 45</t>
  </si>
  <si>
    <t>https://www.absolemengineers.be</t>
  </si>
  <si>
    <t>BC52</t>
  </si>
  <si>
    <t>BELIVING</t>
  </si>
  <si>
    <t>beliving</t>
  </si>
  <si>
    <t>BE0829.145.409</t>
  </si>
  <si>
    <t>hr@beliving.be</t>
  </si>
  <si>
    <t>+32 50 32 82 20</t>
  </si>
  <si>
    <t>https://jobs.beliving.be</t>
  </si>
  <si>
    <t>BC53</t>
  </si>
  <si>
    <t>Strand Associates Consulting</t>
  </si>
  <si>
    <t>strandassociatesconsulting</t>
  </si>
  <si>
    <t>BE0809.621.089</t>
  </si>
  <si>
    <t>info@strandassociates.be</t>
  </si>
  <si>
    <t>+32 2 644 01 04</t>
  </si>
  <si>
    <t>https://www.strandassociates.be</t>
  </si>
  <si>
    <t>BC54</t>
  </si>
  <si>
    <t>BELGOTEX INTERNATIONAL</t>
  </si>
  <si>
    <t>belgotexinternational</t>
  </si>
  <si>
    <t>BE0447.505.441</t>
  </si>
  <si>
    <t>info@nyobe.be</t>
  </si>
  <si>
    <t>+32 55 23 02 11</t>
  </si>
  <si>
    <t>https://www.belgotexinternational.com</t>
  </si>
  <si>
    <t>BC55</t>
  </si>
  <si>
    <t>IPSOS</t>
  </si>
  <si>
    <t>ipsos</t>
  </si>
  <si>
    <t>BE0456.823.775</t>
  </si>
  <si>
    <t>+32 9 216 22 22</t>
  </si>
  <si>
    <t>https://www.ipsos.com/</t>
  </si>
  <si>
    <t>BC56</t>
  </si>
  <si>
    <t>BE0737.818.127</t>
  </si>
  <si>
    <t>info@arvesta.eu</t>
  </si>
  <si>
    <t>+32 16 24 26 26</t>
  </si>
  <si>
    <t>http://arvesta.org</t>
  </si>
  <si>
    <t>BC57</t>
  </si>
  <si>
    <t>BE0761.405.458</t>
  </si>
  <si>
    <t>info@finsiders.be</t>
  </si>
  <si>
    <t>+32 9 311 94 23</t>
  </si>
  <si>
    <t>https://www.finsiders.be</t>
  </si>
  <si>
    <t>BC58</t>
  </si>
  <si>
    <t>Fidiaz</t>
  </si>
  <si>
    <t>fidiaz</t>
  </si>
  <si>
    <t>BE0831.832.408</t>
  </si>
  <si>
    <t>info@fidiaz.be</t>
  </si>
  <si>
    <t>+32 2 569 00 12</t>
  </si>
  <si>
    <t>https://www.fidiaz.be</t>
  </si>
  <si>
    <t>BC59</t>
  </si>
  <si>
    <t>A &amp; S SOLUTIONS</t>
  </si>
  <si>
    <t>a&amp;ssolutions</t>
  </si>
  <si>
    <t>BE0478.548.708</t>
  </si>
  <si>
    <t>info@assolutions.be</t>
  </si>
  <si>
    <t>+32 475 83 57 37</t>
  </si>
  <si>
    <t>https://www.assolutions.be</t>
  </si>
  <si>
    <t>BC60</t>
  </si>
  <si>
    <t>BURDOCK CONSULTANTS BELGIUM</t>
  </si>
  <si>
    <t>burdockconsultants</t>
  </si>
  <si>
    <t>BE0478.217.522</t>
  </si>
  <si>
    <t>info@burdock.com</t>
  </si>
  <si>
    <t>+32 3 650 09 25</t>
  </si>
  <si>
    <t>https://www.burdock.com/</t>
  </si>
  <si>
    <t>BE0436.371.326</t>
  </si>
  <si>
    <t>info@impactsalesmarketing.be</t>
  </si>
  <si>
    <t>+32 3 354 08 08</t>
  </si>
  <si>
    <t>https://impactsalesmarketing.be</t>
  </si>
  <si>
    <t>BC62</t>
  </si>
  <si>
    <t>Komma Board</t>
  </si>
  <si>
    <t>kommaboard</t>
  </si>
  <si>
    <t>BE0541.571.982</t>
  </si>
  <si>
    <t>info@kommaboard.be</t>
  </si>
  <si>
    <t>+32 15 68 40 50</t>
  </si>
  <si>
    <t>https://kommaboard.be</t>
  </si>
  <si>
    <t>BC63</t>
  </si>
  <si>
    <t>NET IT</t>
  </si>
  <si>
    <t>netit</t>
  </si>
  <si>
    <t>BE0466.765.186</t>
  </si>
  <si>
    <t>hello@net-it.be</t>
  </si>
  <si>
    <t>+32 9 361 82 33</t>
  </si>
  <si>
    <t>https://www.net-it.be</t>
  </si>
  <si>
    <t>BC64</t>
  </si>
  <si>
    <t>ADDESTINO INNOVATION MANAGEMENT</t>
  </si>
  <si>
    <t>addestinoinnovationmanagement</t>
  </si>
  <si>
    <t>BE0886.037.986</t>
  </si>
  <si>
    <t>info@addestino.be</t>
  </si>
  <si>
    <t>+32 52 69 02 69</t>
  </si>
  <si>
    <t>https://addestino.be</t>
  </si>
  <si>
    <t>BC65</t>
  </si>
  <si>
    <t>GEVERS LEGAL</t>
  </si>
  <si>
    <t>geverslegal</t>
  </si>
  <si>
    <t>BE0461.423.159</t>
  </si>
  <si>
    <t>info@gevers.eu</t>
  </si>
  <si>
    <t>+32 2 715 37 11</t>
  </si>
  <si>
    <t>https://www.gevers.eu/</t>
  </si>
  <si>
    <t>BE0407.653.980</t>
  </si>
  <si>
    <t>info@axi.be</t>
  </si>
  <si>
    <t>+32 3 860 40 00</t>
  </si>
  <si>
    <t>https://www.axi.be</t>
  </si>
  <si>
    <t>BC67</t>
  </si>
  <si>
    <t>BDO BELGIUM</t>
  </si>
  <si>
    <t>bdo</t>
  </si>
  <si>
    <t>BE0407.716.932</t>
  </si>
  <si>
    <t>benoit.gotti@bdo.be</t>
  </si>
  <si>
    <t>+32 497 86 25 81</t>
  </si>
  <si>
    <t>www.bdo.be</t>
  </si>
  <si>
    <t>BC68</t>
  </si>
  <si>
    <t>SpotIT</t>
  </si>
  <si>
    <t>spotit</t>
  </si>
  <si>
    <t>BE0553.580.186</t>
  </si>
  <si>
    <t>info@spotit.be</t>
  </si>
  <si>
    <t>+32 9 394 44 41</t>
  </si>
  <si>
    <t>https://www.spotit.be</t>
  </si>
  <si>
    <t>BC69</t>
  </si>
  <si>
    <t>ITINERIS</t>
  </si>
  <si>
    <t>itineris</t>
  </si>
  <si>
    <t>BE0474.964.260</t>
  </si>
  <si>
    <t>info@itineris.net</t>
  </si>
  <si>
    <t>+32 9 386 01 02</t>
  </si>
  <si>
    <t>https://www.itineris.net</t>
  </si>
  <si>
    <t>BC70</t>
  </si>
  <si>
    <t>Wolters Kluwer Financial Services Belgium</t>
  </si>
  <si>
    <t>wolterskluwerfinancialservices</t>
  </si>
  <si>
    <t>BE0461.739.893</t>
  </si>
  <si>
    <t>info@wolterskluwer.com</t>
  </si>
  <si>
    <t>+31 172 641 400</t>
  </si>
  <si>
    <t>https://wolterskluwer.com</t>
  </si>
  <si>
    <t>BC71</t>
  </si>
  <si>
    <t>BRICSYS</t>
  </si>
  <si>
    <t>bricsys</t>
  </si>
  <si>
    <t>BE0846.256.902</t>
  </si>
  <si>
    <t>jobs@bricsys.com</t>
  </si>
  <si>
    <t>+32 9 244 01 90</t>
  </si>
  <si>
    <t>https://www.bricsys.com</t>
  </si>
  <si>
    <t>BC72</t>
  </si>
  <si>
    <t>BREEX EUROPE</t>
  </si>
  <si>
    <t>breexeurope</t>
  </si>
  <si>
    <t>BE0537.365.350</t>
  </si>
  <si>
    <t>info@breex.be</t>
  </si>
  <si>
    <t>+32 78 07 70 66</t>
  </si>
  <si>
    <t>https://breex.be/</t>
  </si>
  <si>
    <t>BC73</t>
  </si>
  <si>
    <t>MERKATOR</t>
  </si>
  <si>
    <t>merkator</t>
  </si>
  <si>
    <t>BE0839.944.576</t>
  </si>
  <si>
    <t>infospain@merkator.com</t>
  </si>
  <si>
    <t>+32 2 670 18 10</t>
  </si>
  <si>
    <t>https://www.merkator.com</t>
  </si>
  <si>
    <t>BC74</t>
  </si>
  <si>
    <t>Konsilanto</t>
  </si>
  <si>
    <t>konsilanto</t>
  </si>
  <si>
    <t>BE0404.876.020</t>
  </si>
  <si>
    <t>info@konsilanto.be</t>
  </si>
  <si>
    <t>+32 11 40 30 48</t>
  </si>
  <si>
    <t>https://konsilanto.be</t>
  </si>
  <si>
    <t>BC75</t>
  </si>
  <si>
    <t>The Digitals</t>
  </si>
  <si>
    <t>thedigitals</t>
  </si>
  <si>
    <t>BE0869.974.687</t>
  </si>
  <si>
    <t>m.hello@thedigitals.group</t>
  </si>
  <si>
    <t>+32 3 450 80 30</t>
  </si>
  <si>
    <t>https://thedigitals.group</t>
  </si>
  <si>
    <t>BC76</t>
  </si>
  <si>
    <t>AXXES</t>
  </si>
  <si>
    <t>BE0462.721.177</t>
  </si>
  <si>
    <t>info@axxes.com</t>
  </si>
  <si>
    <t>+32 3 234 99 58</t>
  </si>
  <si>
    <t>https://www.axxes.com</t>
  </si>
  <si>
    <t>BC77</t>
  </si>
  <si>
    <t>TRILATIONS</t>
  </si>
  <si>
    <t>trilations</t>
  </si>
  <si>
    <t>BE0474.831.331</t>
  </si>
  <si>
    <t>info@trilations.com</t>
  </si>
  <si>
    <t>+32 3 877 64 00</t>
  </si>
  <si>
    <t>https://www.trilations.com</t>
  </si>
  <si>
    <t>BC78</t>
  </si>
  <si>
    <t>Acs Accountants</t>
  </si>
  <si>
    <t>acsaccountants</t>
  </si>
  <si>
    <t>BE0437.828.603</t>
  </si>
  <si>
    <t>info@acs.be</t>
  </si>
  <si>
    <t>+32 14 14 19 22</t>
  </si>
  <si>
    <t>https://www.acs.be</t>
  </si>
  <si>
    <t>BC79</t>
  </si>
  <si>
    <t>RECEPTEL</t>
  </si>
  <si>
    <t>receptel</t>
  </si>
  <si>
    <t>BE0450.149.482</t>
  </si>
  <si>
    <t>info@receptel.be</t>
  </si>
  <si>
    <t>+32 3 369 62 80</t>
  </si>
  <si>
    <t>www.receptel.be</t>
  </si>
  <si>
    <t>BE0538.668.417</t>
  </si>
  <si>
    <t>support@lansweeper.com</t>
  </si>
  <si>
    <t>+32 52 69 66 96</t>
  </si>
  <si>
    <t>https://www.lansweeper.com/</t>
  </si>
  <si>
    <t>BC81</t>
  </si>
  <si>
    <t>SELECT PROJECTS</t>
  </si>
  <si>
    <t>selectprojects</t>
  </si>
  <si>
    <t>BE0877.938.189</t>
  </si>
  <si>
    <t>info@select-projects.be</t>
  </si>
  <si>
    <t>+32 14 56 50 03</t>
  </si>
  <si>
    <t>https://www.select-projects.be</t>
  </si>
  <si>
    <t>BC82</t>
  </si>
  <si>
    <t>STEFANINI</t>
  </si>
  <si>
    <t>stefanini</t>
  </si>
  <si>
    <t>BE0458.468.124</t>
  </si>
  <si>
    <t>emea@stefanini.com</t>
  </si>
  <si>
    <t>+32 2 620 20 20</t>
  </si>
  <si>
    <t>https://www.stefanini.com</t>
  </si>
  <si>
    <t>BE0447.138.227</t>
  </si>
  <si>
    <t>+32 800 94 242</t>
  </si>
  <si>
    <t>https://cisco.com</t>
  </si>
  <si>
    <t>BC84</t>
  </si>
  <si>
    <t>Projective Group Talent BE</t>
  </si>
  <si>
    <t>projectivegrouptalentbe</t>
  </si>
  <si>
    <t>BE0556.870.169</t>
  </si>
  <si>
    <t>info@exellys.com</t>
  </si>
  <si>
    <t>+32 78 48 28 88</t>
  </si>
  <si>
    <t>www.exellys.com</t>
  </si>
  <si>
    <t>BC85</t>
  </si>
  <si>
    <t>Flanders@Work</t>
  </si>
  <si>
    <t>flanders@work</t>
  </si>
  <si>
    <t>BE0657.889.632</t>
  </si>
  <si>
    <t>info@flandersatwork.be</t>
  </si>
  <si>
    <t>+32 11 43 93 20</t>
  </si>
  <si>
    <t>http://www.flandersatwork.be</t>
  </si>
  <si>
    <t>BC86</t>
  </si>
  <si>
    <t>Cipal Schaubroeck</t>
  </si>
  <si>
    <t>BE0664.474.051</t>
  </si>
  <si>
    <t>info@cipalschaubroeck.be</t>
  </si>
  <si>
    <t>+32 14 57 61 60</t>
  </si>
  <si>
    <t>https://www.cipalschaubroeck.be</t>
  </si>
  <si>
    <t>BC87</t>
  </si>
  <si>
    <t>DIEBOLD NIXDORF</t>
  </si>
  <si>
    <t>dieboldnixdorf</t>
  </si>
  <si>
    <t>BE0470.273.024</t>
  </si>
  <si>
    <t>info.hungary@dieboldnixdorf.com</t>
  </si>
  <si>
    <t>+32 2 464 31 11</t>
  </si>
  <si>
    <t>https://www.dieboldnixdorf.com</t>
  </si>
  <si>
    <t>BC88</t>
  </si>
  <si>
    <t>BCD Travel Belgium</t>
  </si>
  <si>
    <t>bcdtravel</t>
  </si>
  <si>
    <t>BE0406.912.822</t>
  </si>
  <si>
    <t>social.media@bcdtravel.com</t>
  </si>
  <si>
    <t>+32 2 705 71 95</t>
  </si>
  <si>
    <t>https://www.bcdtravel.com</t>
  </si>
  <si>
    <t>BC89</t>
  </si>
  <si>
    <t>ELMOS</t>
  </si>
  <si>
    <t>elmos</t>
  </si>
  <si>
    <t>BE0442.662.567</t>
  </si>
  <si>
    <t>contact@elmos.be</t>
  </si>
  <si>
    <t>+32 15 28 51 80</t>
  </si>
  <si>
    <t>https://www.elmos.be</t>
  </si>
  <si>
    <t>BC90</t>
  </si>
  <si>
    <t>FLIR SYSTEMS TRADING BELGIUM</t>
  </si>
  <si>
    <t>flirsystemstrading</t>
  </si>
  <si>
    <t>BE0835.731.610</t>
  </si>
  <si>
    <t>abilities@flir.com</t>
  </si>
  <si>
    <t>+32 3 665 51 00</t>
  </si>
  <si>
    <t>www.flir.com</t>
  </si>
  <si>
    <t>BC91</t>
  </si>
  <si>
    <t>MOBIUS BUSINESS REDESIGN</t>
  </si>
  <si>
    <t>mobiusbusinessredesign</t>
  </si>
  <si>
    <t>BE0472.582.515</t>
  </si>
  <si>
    <t>info@mobius.eu</t>
  </si>
  <si>
    <t>+32 2 710 19 39</t>
  </si>
  <si>
    <t>https://www.mobius.eu</t>
  </si>
  <si>
    <t>BC92</t>
  </si>
  <si>
    <t>FERRANTI COMPUTER SYSTEMS</t>
  </si>
  <si>
    <t>ferranticomputersystems</t>
  </si>
  <si>
    <t>BE0416.296.878</t>
  </si>
  <si>
    <t>info@ferranti.be</t>
  </si>
  <si>
    <t>+32 3 540 49 11</t>
  </si>
  <si>
    <t>http://www.ferranti.be/</t>
  </si>
  <si>
    <t>BC93</t>
  </si>
  <si>
    <t>Amexio Belgium</t>
  </si>
  <si>
    <t>amexio</t>
  </si>
  <si>
    <t>BE0474.190.339</t>
  </si>
  <si>
    <t>hello@acolad.com</t>
  </si>
  <si>
    <t>+32 2 373 68 68</t>
  </si>
  <si>
    <t>https://www.acolad.com/</t>
  </si>
  <si>
    <t>BC94</t>
  </si>
  <si>
    <t>ORBID</t>
  </si>
  <si>
    <t>orbid</t>
  </si>
  <si>
    <t>BE0463.174.208</t>
  </si>
  <si>
    <t>info@orbid.be</t>
  </si>
  <si>
    <t>+32 14 57 41 01</t>
  </si>
  <si>
    <t>https://www.orbid.be</t>
  </si>
  <si>
    <t>BC95</t>
  </si>
  <si>
    <t>TALENT-IT</t>
  </si>
  <si>
    <t>talentit</t>
  </si>
  <si>
    <t>BE0891.348.242</t>
  </si>
  <si>
    <t>info@talent-it.be</t>
  </si>
  <si>
    <t>+32 3 288 99 60</t>
  </si>
  <si>
    <t>https://www.talent-it.be/</t>
  </si>
  <si>
    <t>BE0524.802.662</t>
  </si>
  <si>
    <t>info@getsilverfin.com</t>
  </si>
  <si>
    <t>+32 9 352 00 17</t>
  </si>
  <si>
    <t>https://www.silverfin.com</t>
  </si>
  <si>
    <t>BC97</t>
  </si>
  <si>
    <t>GFK BELGIUM</t>
  </si>
  <si>
    <t>gfk</t>
  </si>
  <si>
    <t>BE0447.797.629</t>
  </si>
  <si>
    <t>20dataprotectionofficergfkuk.lon@gfk.com</t>
  </si>
  <si>
    <t>+32 16 74 24 24</t>
  </si>
  <si>
    <t>https://www.gfk.com/</t>
  </si>
  <si>
    <t>Consultancy + vacatures</t>
  </si>
  <si>
    <t>BC98</t>
  </si>
  <si>
    <t>FUJITSU TECHNOLOGY SOLUTIONS</t>
  </si>
  <si>
    <t>fujitsutechnologysolutions</t>
  </si>
  <si>
    <t>BE0430.262.405</t>
  </si>
  <si>
    <t>productsales@au.fujitsu.com</t>
  </si>
  <si>
    <t>+55 11 3265 0850</t>
  </si>
  <si>
    <t>https://fujitsu.com</t>
  </si>
  <si>
    <t>BC99</t>
  </si>
  <si>
    <t>BONACHE</t>
  </si>
  <si>
    <t>bonache</t>
  </si>
  <si>
    <t>BE0866.870.786</t>
  </si>
  <si>
    <t>annemie@bonache.be</t>
  </si>
  <si>
    <t>+32 3 248 39 19</t>
  </si>
  <si>
    <t>https://www.bonache.be</t>
  </si>
  <si>
    <t>BC100</t>
  </si>
  <si>
    <t>E.S.C.</t>
  </si>
  <si>
    <t>esc</t>
  </si>
  <si>
    <t>BE0469.649.056</t>
  </si>
  <si>
    <t>info@esc.be</t>
  </si>
  <si>
    <t>+32 2 808 17 01</t>
  </si>
  <si>
    <t>https://esc.be/</t>
  </si>
  <si>
    <t>BC101</t>
  </si>
  <si>
    <t>AE</t>
  </si>
  <si>
    <t>BE0466.550.303</t>
  </si>
  <si>
    <t>inspire@ae.be</t>
  </si>
  <si>
    <t>+32 16 39 30 60</t>
  </si>
  <si>
    <t>https://www.ae.be</t>
  </si>
  <si>
    <t>BC102</t>
  </si>
  <si>
    <t>FleXSo</t>
  </si>
  <si>
    <t>flexso</t>
  </si>
  <si>
    <t>BE0865.716.288</t>
  </si>
  <si>
    <t>info.austria@flexso.com</t>
  </si>
  <si>
    <t>+32 3 451 23 80</t>
  </si>
  <si>
    <t>https://www.flexso.com</t>
  </si>
  <si>
    <t>BC103</t>
  </si>
  <si>
    <t>QbD Flanders</t>
  </si>
  <si>
    <t>qbdflanders</t>
  </si>
  <si>
    <t>BE0838.540.254</t>
  </si>
  <si>
    <t>info@qbdgroup.com</t>
  </si>
  <si>
    <t>+32 3 844 45 01</t>
  </si>
  <si>
    <t>https://qbdgroup.com</t>
  </si>
  <si>
    <t>BC104</t>
  </si>
  <si>
    <t>CATALAY</t>
  </si>
  <si>
    <t>BE0822.731.729</t>
  </si>
  <si>
    <t>sales@catalay.com</t>
  </si>
  <si>
    <t>+32 2 626 99 75</t>
  </si>
  <si>
    <t>https://catalay.com/</t>
  </si>
  <si>
    <t>BE0878.848.308</t>
  </si>
  <si>
    <t>info@arhs-group.com</t>
  </si>
  <si>
    <t>https://www.arhs-group.com</t>
  </si>
  <si>
    <t>BC106</t>
  </si>
  <si>
    <t>INFO SUPPORT</t>
  </si>
  <si>
    <t>infosupport</t>
  </si>
  <si>
    <t>BE0463.525.188</t>
  </si>
  <si>
    <t>training.nl@www.infosupport.com</t>
  </si>
  <si>
    <t>+32 15 28 63 70</t>
  </si>
  <si>
    <t>https://www.infosupport.com/</t>
  </si>
  <si>
    <t>BC107</t>
  </si>
  <si>
    <t>AERTSSEN GROUP</t>
  </si>
  <si>
    <t>BE0423.833.976</t>
  </si>
  <si>
    <t>info@aertssen.be</t>
  </si>
  <si>
    <t>BC108</t>
  </si>
  <si>
    <t>PriceWaterhouseCoopers Belgium</t>
  </si>
  <si>
    <t>pricewaterhousecoopers</t>
  </si>
  <si>
    <t>BE0458.263.335</t>
  </si>
  <si>
    <t>+32 11 37 53 85</t>
  </si>
  <si>
    <t>https://www.pwc.be</t>
  </si>
  <si>
    <t>BC109</t>
  </si>
  <si>
    <t>PRICEWATERHOUSECOOPERS BUSINESS SERVICES</t>
  </si>
  <si>
    <t>pricewaterhousecoopersbusinessservices</t>
  </si>
  <si>
    <t>BE0652.934.318</t>
  </si>
  <si>
    <t>+32 478 35 33 61</t>
  </si>
  <si>
    <t>BC110</t>
  </si>
  <si>
    <t>Deloitte Services &amp; Investments</t>
  </si>
  <si>
    <t>deloitteservices&amp;investments</t>
  </si>
  <si>
    <t>BE0402.910.779</t>
  </si>
  <si>
    <t>info@werkenbijdeloitte.nl</t>
  </si>
  <si>
    <t>+32 16 31 41 50</t>
  </si>
  <si>
    <t>https://www.deloitte.com</t>
  </si>
  <si>
    <t>BC111</t>
  </si>
  <si>
    <t>AXIS PROJECTS</t>
  </si>
  <si>
    <t>axisprojects</t>
  </si>
  <si>
    <t>BE0886.871.790</t>
  </si>
  <si>
    <t>info@axis.eu</t>
  </si>
  <si>
    <t>+32 2 223 41 36</t>
  </si>
  <si>
    <t>https://www.axis.eu</t>
  </si>
  <si>
    <t>BC112</t>
  </si>
  <si>
    <t>CHEOPS TECHNOLOGY</t>
  </si>
  <si>
    <t>BE0438.846.311</t>
  </si>
  <si>
    <t>info@cheops.com</t>
  </si>
  <si>
    <t>https://www.cheopstechnology.be</t>
  </si>
  <si>
    <t>BC113</t>
  </si>
  <si>
    <t>ARKANCE SYSTEMS BENELUX</t>
  </si>
  <si>
    <t>arkancesystemsbenelux</t>
  </si>
  <si>
    <t>BE0890.147.026</t>
  </si>
  <si>
    <t>info.bnl@arkance-systems.com</t>
  </si>
  <si>
    <t>https://www.arkance-systems.be</t>
  </si>
  <si>
    <t>BC114</t>
  </si>
  <si>
    <t>IQVIA Solutions Belgium</t>
  </si>
  <si>
    <t>iqviasolutions</t>
  </si>
  <si>
    <t>BE0400.502.211</t>
  </si>
  <si>
    <t>https://www.iqvia.com/</t>
  </si>
  <si>
    <t>BC115</t>
  </si>
  <si>
    <t>Result-IT</t>
  </si>
  <si>
    <t>resultit</t>
  </si>
  <si>
    <t>BE0885.983.251</t>
  </si>
  <si>
    <t>BC116</t>
  </si>
  <si>
    <t>IQVIA RDS &amp; INTEGRATED SERVICES BELGIUM</t>
  </si>
  <si>
    <t>iqviards&amp;integratedservices</t>
  </si>
  <si>
    <t>BE0459.151.577</t>
  </si>
  <si>
    <t>BC117</t>
  </si>
  <si>
    <t>ICON Clinical Research Belgium</t>
  </si>
  <si>
    <t>iconclinicalresearch</t>
  </si>
  <si>
    <t>BE0467.032.927</t>
  </si>
  <si>
    <t>BC118</t>
  </si>
  <si>
    <t>AVANADE BELGIUM</t>
  </si>
  <si>
    <t>avanade</t>
  </si>
  <si>
    <t>BE0480.059.829</t>
  </si>
  <si>
    <t>BC119</t>
  </si>
  <si>
    <t>NIKON METROLOGY</t>
  </si>
  <si>
    <t>BE0463.581.707</t>
  </si>
  <si>
    <t>https://nikonmetrology.com</t>
  </si>
  <si>
    <t>BC120</t>
  </si>
  <si>
    <t>CLEAR2PAY BELGIUM</t>
  </si>
  <si>
    <t>clear2pay</t>
  </si>
  <si>
    <t>BE0430.605.764</t>
  </si>
  <si>
    <t>https://www.eft.be</t>
  </si>
  <si>
    <t>BC121</t>
  </si>
  <si>
    <t>BURO NEXUS</t>
  </si>
  <si>
    <t>buronexus</t>
  </si>
  <si>
    <t>BE0628.499.622</t>
  </si>
  <si>
    <t>amy.vantilborg@buronexus.com</t>
  </si>
  <si>
    <t>https://www.buronexus.com</t>
  </si>
  <si>
    <t>BC122</t>
  </si>
  <si>
    <t>we FIX-IT</t>
  </si>
  <si>
    <t>wefixit</t>
  </si>
  <si>
    <t>BE0830.641.781</t>
  </si>
  <si>
    <t>https://www.we-fixit.be</t>
  </si>
  <si>
    <t>BC123</t>
  </si>
  <si>
    <t>LIGHTHOUSE INTELLIGENCE</t>
  </si>
  <si>
    <t>lighthouseintelligence</t>
  </si>
  <si>
    <t>BE0676.420.293</t>
  </si>
  <si>
    <t>marketing@mylighthouse.com</t>
  </si>
  <si>
    <t>https://www.otainsight.com/</t>
  </si>
  <si>
    <t>BC124</t>
  </si>
  <si>
    <t>FIRST WAVE</t>
  </si>
  <si>
    <t>firstwave</t>
  </si>
  <si>
    <t>BE0552.596.627</t>
  </si>
  <si>
    <t>info@firstwave.be</t>
  </si>
  <si>
    <t>https://www.firstwave.be</t>
  </si>
  <si>
    <t>BC125</t>
  </si>
  <si>
    <t>CGI Belgium</t>
  </si>
  <si>
    <t>cgi</t>
  </si>
  <si>
    <t>BE0441.137.687</t>
  </si>
  <si>
    <t>web@cgi.com</t>
  </si>
  <si>
    <t>https://www.cgi.com/</t>
  </si>
  <si>
    <t>BC126</t>
  </si>
  <si>
    <t>WILLIS TOWERS WATSON CONSULTING</t>
  </si>
  <si>
    <t>willistowerswatsonconsulting</t>
  </si>
  <si>
    <t>BE0428.591.926</t>
  </si>
  <si>
    <t>https://www.wtwco.com/</t>
  </si>
  <si>
    <t>BC127</t>
  </si>
  <si>
    <t>BLUECRUX</t>
  </si>
  <si>
    <t>bluecrux</t>
  </si>
  <si>
    <t>BE0840.373.851</t>
  </si>
  <si>
    <t>finance@bluecrux.com</t>
  </si>
  <si>
    <t>https://bluecrux.com</t>
  </si>
  <si>
    <t>BC128</t>
  </si>
  <si>
    <t>PROJECTIVE</t>
  </si>
  <si>
    <t>projective</t>
  </si>
  <si>
    <t>BE0885.932.969</t>
  </si>
  <si>
    <t>https://www.projectivegroup.com</t>
  </si>
  <si>
    <t>BE0426.531.863</t>
  </si>
  <si>
    <t>Info.aps@aon.nl</t>
  </si>
  <si>
    <t>http://www.aon.be</t>
  </si>
  <si>
    <t>BE0446.780.020</t>
  </si>
  <si>
    <t>https://tcs.com</t>
  </si>
  <si>
    <t>BC131</t>
  </si>
  <si>
    <t>Moore Strategy &amp; Operations</t>
  </si>
  <si>
    <t>moorestrategy&amp;operations</t>
  </si>
  <si>
    <t>BE0897.152.010</t>
  </si>
  <si>
    <t>info@moore.be</t>
  </si>
  <si>
    <t>https://www.moore.be</t>
  </si>
  <si>
    <t>BC132</t>
  </si>
  <si>
    <t>PricewaterhouseCoopers Business Advisory Services</t>
  </si>
  <si>
    <t>pricewaterhousecoopersbusinessadvisoryservices</t>
  </si>
  <si>
    <t>BE0458.263.830</t>
  </si>
  <si>
    <t>https://pwc.com</t>
  </si>
  <si>
    <t>BC133</t>
  </si>
  <si>
    <t>EY SOLUTIONS</t>
  </si>
  <si>
    <t>eysolutions</t>
  </si>
  <si>
    <t>BE0544.675.388</t>
  </si>
  <si>
    <t>mara.janssen@nl.ey.com</t>
  </si>
  <si>
    <t>https://www.ey.com/</t>
  </si>
  <si>
    <t>BC134</t>
  </si>
  <si>
    <t>Ernst  &amp; Young Advisory Services</t>
  </si>
  <si>
    <t>ernst&amp;youngadvisoryservices</t>
  </si>
  <si>
    <t>BE0467.239.793</t>
  </si>
  <si>
    <t>https://www.ey.com/en_be</t>
  </si>
  <si>
    <t>BG1</t>
  </si>
  <si>
    <t>ZESPRI SERVICE CENTRE</t>
  </si>
  <si>
    <t>zespriservicecentre</t>
  </si>
  <si>
    <t>BE0440.341.297</t>
  </si>
  <si>
    <t>info@zespri.com</t>
  </si>
  <si>
    <t>+32 3 201 08 77</t>
  </si>
  <si>
    <t>www.zespri.eu</t>
  </si>
  <si>
    <t>Groeiers</t>
  </si>
  <si>
    <t>BG2</t>
  </si>
  <si>
    <t>Bureau Veritas Commodities Antwerp NV</t>
  </si>
  <si>
    <t>bureauveritascommoditiesantwerp</t>
  </si>
  <si>
    <t>BE0465.326.123</t>
  </si>
  <si>
    <t>cotton.inspection@bureauveritas.com</t>
  </si>
  <si>
    <t>+33 1 55 24 70 00</t>
  </si>
  <si>
    <t>https://commodities.bureauveritas.com/</t>
  </si>
  <si>
    <t>BG3</t>
  </si>
  <si>
    <t>TORMANS BV</t>
  </si>
  <si>
    <t>tormansbv</t>
  </si>
  <si>
    <t>BE0473.051.578</t>
  </si>
  <si>
    <t>info@tormans.net</t>
  </si>
  <si>
    <t>+32 15 79 82 50</t>
  </si>
  <si>
    <t>https://www.tormansgroup.be</t>
  </si>
  <si>
    <t>BG4</t>
  </si>
  <si>
    <t>SARPI Remediation</t>
  </si>
  <si>
    <t>sarpiremediation</t>
  </si>
  <si>
    <t>BE0457.113.389</t>
  </si>
  <si>
    <t>dpo.sarpi@sarpindustries.fr</t>
  </si>
  <si>
    <t>+32 800 90 789</t>
  </si>
  <si>
    <t>https://www.sarpiremediation.com</t>
  </si>
  <si>
    <t>BG5</t>
  </si>
  <si>
    <t>BAETEN - VAN ES</t>
  </si>
  <si>
    <t>baetenvanes</t>
  </si>
  <si>
    <t>BE0431.294.464</t>
  </si>
  <si>
    <t>info@baeten-vanes.be</t>
  </si>
  <si>
    <t>+32 3 880 89 81</t>
  </si>
  <si>
    <t>https://www.baeten-vanes.be</t>
  </si>
  <si>
    <t>BE0544.895.718</t>
  </si>
  <si>
    <t>BG7</t>
  </si>
  <si>
    <t>X-CARE</t>
  </si>
  <si>
    <t>xcare</t>
  </si>
  <si>
    <t>BE0533.984.109</t>
  </si>
  <si>
    <t>info@x-careinmotion.be</t>
  </si>
  <si>
    <t>+32 3 375 56 10</t>
  </si>
  <si>
    <t>http://x-care.be</t>
  </si>
  <si>
    <t>BG8</t>
  </si>
  <si>
    <t>STAFFING BELGIUM</t>
  </si>
  <si>
    <t>staffing</t>
  </si>
  <si>
    <t>BE0873.119.566</t>
  </si>
  <si>
    <t>hello@staffing-esg.be</t>
  </si>
  <si>
    <t>+32 3 808 54 10</t>
  </si>
  <si>
    <t>https://www.staffing-esg.be</t>
  </si>
  <si>
    <t>BG9</t>
  </si>
  <si>
    <t>Bilfinger Industrial Services Belgiê</t>
  </si>
  <si>
    <t>bilfingerindustrialservicesbelgiê</t>
  </si>
  <si>
    <t>BE0435.776.755</t>
  </si>
  <si>
    <t>+49 621 4590</t>
  </si>
  <si>
    <t>https://is-bnl.bilfinger.com</t>
  </si>
  <si>
    <t>BG10</t>
  </si>
  <si>
    <t>BENELUX MULTISERVICES INDUSTRIAL</t>
  </si>
  <si>
    <t>beneluxmultiservicesindustrial</t>
  </si>
  <si>
    <t>BE0508.810.134</t>
  </si>
  <si>
    <t>info@beneluxms.be</t>
  </si>
  <si>
    <t>+32 3 233 53 10</t>
  </si>
  <si>
    <t>www.beneluxms.be</t>
  </si>
  <si>
    <t>BG11</t>
  </si>
  <si>
    <t>BETONFABRIEK DE BONTE</t>
  </si>
  <si>
    <t>betonfabriekdebonte</t>
  </si>
  <si>
    <t>BE0479.008.566</t>
  </si>
  <si>
    <t>info@debontegroup.com</t>
  </si>
  <si>
    <t>+32 13 53 18 00</t>
  </si>
  <si>
    <t>https://debontegroup.com</t>
  </si>
  <si>
    <t>BG12</t>
  </si>
  <si>
    <t>INTEGER BOUWEN</t>
  </si>
  <si>
    <t>integerbouwen</t>
  </si>
  <si>
    <t>BE0418.972.197</t>
  </si>
  <si>
    <t>erik.leyers@ibonv.be</t>
  </si>
  <si>
    <t>+32 15 27 70 36</t>
  </si>
  <si>
    <t>https://www.ibonv.be/</t>
  </si>
  <si>
    <t>BG13</t>
  </si>
  <si>
    <t>ALIBO</t>
  </si>
  <si>
    <t>alibo</t>
  </si>
  <si>
    <t>BE0437.421.104</t>
  </si>
  <si>
    <t>+32 3 491 99 00</t>
  </si>
  <si>
    <t>http://www.alibo.be/</t>
  </si>
  <si>
    <t>BG14</t>
  </si>
  <si>
    <t>SMET - BORING</t>
  </si>
  <si>
    <t>smetboring</t>
  </si>
  <si>
    <t>BE0416.687.848</t>
  </si>
  <si>
    <t>info@smetgroup.be</t>
  </si>
  <si>
    <t>+32 14 38 96 96</t>
  </si>
  <si>
    <t>https://smetgroup.be</t>
  </si>
  <si>
    <t>BG15</t>
  </si>
  <si>
    <t>SMET GWT EUROPE</t>
  </si>
  <si>
    <t>smetgwteurope</t>
  </si>
  <si>
    <t>BE0677.985.755</t>
  </si>
  <si>
    <t>BG16</t>
  </si>
  <si>
    <t>VERBRUGGEN</t>
  </si>
  <si>
    <t>verbruggen</t>
  </si>
  <si>
    <t>BE0439.524.816</t>
  </si>
  <si>
    <t>info@verbruggenbvba.be</t>
  </si>
  <si>
    <t>+32 3 231 21 29</t>
  </si>
  <si>
    <t>BG17</t>
  </si>
  <si>
    <t>Geitenbreier</t>
  </si>
  <si>
    <t>geitenbreier</t>
  </si>
  <si>
    <t>BE0546.911.932</t>
  </si>
  <si>
    <t>info@humusrestaurant.be</t>
  </si>
  <si>
    <t>+32 14 74 94 74</t>
  </si>
  <si>
    <t>https://www.be-gusto.be</t>
  </si>
  <si>
    <t>BG18</t>
  </si>
  <si>
    <t>UNISYS CONSULTING</t>
  </si>
  <si>
    <t>unisysconsulting</t>
  </si>
  <si>
    <t>BE0465.878.231</t>
  </si>
  <si>
    <t>BG19</t>
  </si>
  <si>
    <t>XYLOS</t>
  </si>
  <si>
    <t>xylos</t>
  </si>
  <si>
    <t>BE0877.360.743</t>
  </si>
  <si>
    <t>hello@xylos.com</t>
  </si>
  <si>
    <t>+32 3 543 75 00</t>
  </si>
  <si>
    <t>https://www.xylos.com</t>
  </si>
  <si>
    <t>BG20</t>
  </si>
  <si>
    <t>Cennox Managed Services</t>
  </si>
  <si>
    <t>cennoxmanagedservices</t>
  </si>
  <si>
    <t>BE0759.399.340</t>
  </si>
  <si>
    <t>info@cennox.com</t>
  </si>
  <si>
    <t>+32 2 713 62 40</t>
  </si>
  <si>
    <t>https://www.cennox.com</t>
  </si>
  <si>
    <t>BG21</t>
  </si>
  <si>
    <t>Unipartners Consultancy</t>
  </si>
  <si>
    <t>unipartnersconsultancy</t>
  </si>
  <si>
    <t>BE0466.524.864</t>
  </si>
  <si>
    <t>info@unipartners.be</t>
  </si>
  <si>
    <t>+32 3 202 43 18</t>
  </si>
  <si>
    <t>BE0897.431.132</t>
  </si>
  <si>
    <t>info@icredit.be</t>
  </si>
  <si>
    <t>+32 3 201 01 90</t>
  </si>
  <si>
    <t>https://www.icredit.be</t>
  </si>
  <si>
    <t>BG23</t>
  </si>
  <si>
    <t>UNISYS BELGIUM</t>
  </si>
  <si>
    <t>BE0405.914.514</t>
  </si>
  <si>
    <t>https://unisys.com</t>
  </si>
  <si>
    <t>BG24</t>
  </si>
  <si>
    <t>X-Care In Motion</t>
  </si>
  <si>
    <t>xcareinmotion</t>
  </si>
  <si>
    <t>BE0752.641.608</t>
  </si>
  <si>
    <t>+32 11 49 59 00</t>
  </si>
  <si>
    <t>https://x-careinmotion.be</t>
  </si>
  <si>
    <t>BG25</t>
  </si>
  <si>
    <t>Unic Heusden</t>
  </si>
  <si>
    <t>unicheusden</t>
  </si>
  <si>
    <t>BE0412.905.244</t>
  </si>
  <si>
    <t>info@adheusden.be</t>
  </si>
  <si>
    <t>+32 9 230 50 60</t>
  </si>
  <si>
    <t>https://addelhaizeheusden.be</t>
  </si>
  <si>
    <t>BG26</t>
  </si>
  <si>
    <t>Budgetslager</t>
  </si>
  <si>
    <t>budgetslager</t>
  </si>
  <si>
    <t>BE0424.897.513</t>
  </si>
  <si>
    <t>+32 89 51 48 86</t>
  </si>
  <si>
    <t>https://www.budgetslager.be</t>
  </si>
  <si>
    <t>BG27</t>
  </si>
  <si>
    <t>VAN GRASDORFF</t>
  </si>
  <si>
    <t>vangrasdorff</t>
  </si>
  <si>
    <t>BE0417.719.216</t>
  </si>
  <si>
    <t>info@grasdorff.be</t>
  </si>
  <si>
    <t>+32 52 33 14 41</t>
  </si>
  <si>
    <t>https://vouwkartonnage.be</t>
  </si>
  <si>
    <t>BG28</t>
  </si>
  <si>
    <t>OD Tandartsen</t>
  </si>
  <si>
    <t>odtandartsen</t>
  </si>
  <si>
    <t>BE0835.366.671</t>
  </si>
  <si>
    <t>info@kwadrant.biz</t>
  </si>
  <si>
    <t>https://kwadrant.biz</t>
  </si>
  <si>
    <t>BG29</t>
  </si>
  <si>
    <t>BDP International</t>
  </si>
  <si>
    <t>bdpinternational</t>
  </si>
  <si>
    <t>BE0418.557.572</t>
  </si>
  <si>
    <t>privacyrequests@psabdp.com</t>
  </si>
  <si>
    <t>+1 215 629 8900</t>
  </si>
  <si>
    <t>https://www.bdpinternational.com</t>
  </si>
  <si>
    <t>BG30</t>
  </si>
  <si>
    <t>Cool Delivery Belgium</t>
  </si>
  <si>
    <t>cooldelivery</t>
  </si>
  <si>
    <t>BE0681.678.089</t>
  </si>
  <si>
    <t>BG31</t>
  </si>
  <si>
    <t>INTERVERVOER MERMANS</t>
  </si>
  <si>
    <t>intervervoermermans</t>
  </si>
  <si>
    <t>BE0437.157.818</t>
  </si>
  <si>
    <t>info@mermans.be</t>
  </si>
  <si>
    <t>+32 14 67 17 47</t>
  </si>
  <si>
    <t>https://mermans.be</t>
  </si>
  <si>
    <t>BG32</t>
  </si>
  <si>
    <t>ESKATRANS</t>
  </si>
  <si>
    <t>eskatrans</t>
  </si>
  <si>
    <t>BE0884.887.052</t>
  </si>
  <si>
    <t>info@eskatrans.be</t>
  </si>
  <si>
    <t>+32 14 41 14 41</t>
  </si>
  <si>
    <t>https://www.eskatrans.be</t>
  </si>
  <si>
    <t>BG33</t>
  </si>
  <si>
    <t>TRANSPORT VAN PRAET</t>
  </si>
  <si>
    <t>transportvanpraet</t>
  </si>
  <si>
    <t>BE0470.777.820</t>
  </si>
  <si>
    <t>info@tvp-logistics.be</t>
  </si>
  <si>
    <t>+32 15 62 34 95</t>
  </si>
  <si>
    <t>http://www.tvp-logistics.be</t>
  </si>
  <si>
    <t>BG34</t>
  </si>
  <si>
    <t>TRANSPORT MARTENS</t>
  </si>
  <si>
    <t>transportmartens</t>
  </si>
  <si>
    <t>BE0458.142.183</t>
  </si>
  <si>
    <t>info@groupmartens.be</t>
  </si>
  <si>
    <t>+32 14 43 86 21</t>
  </si>
  <si>
    <t>https://www.transportmartens.com</t>
  </si>
  <si>
    <t>BG35</t>
  </si>
  <si>
    <t>ARROW ECS</t>
  </si>
  <si>
    <t>arrowecs</t>
  </si>
  <si>
    <t>BE0463.043.851</t>
  </si>
  <si>
    <t>social@arrow.com</t>
  </si>
  <si>
    <t>+1 303 824 4000</t>
  </si>
  <si>
    <t>https://arrow.com</t>
  </si>
  <si>
    <t>BG36</t>
  </si>
  <si>
    <t>MEYNENDONCKX</t>
  </si>
  <si>
    <t>meynendonckx</t>
  </si>
  <si>
    <t>BE0456.774.285</t>
  </si>
  <si>
    <t>info@meynendonckx.be</t>
  </si>
  <si>
    <t>+32 14 45 05 33</t>
  </si>
  <si>
    <t>https://www.meynendonckx.be/</t>
  </si>
  <si>
    <t>BG37</t>
  </si>
  <si>
    <t>LINEA 2000</t>
  </si>
  <si>
    <t>linea2000</t>
  </si>
  <si>
    <t>BE0429.153.140</t>
  </si>
  <si>
    <t>info@linea2000.be</t>
  </si>
  <si>
    <t>https://webshop.domo-elektro.be</t>
  </si>
  <si>
    <t>BG38</t>
  </si>
  <si>
    <t>Arega Pharma</t>
  </si>
  <si>
    <t>aregapharma</t>
  </si>
  <si>
    <t>BE0722.544.585</t>
  </si>
  <si>
    <t>info@arega.com</t>
  </si>
  <si>
    <t>+32 3 808 67 00</t>
  </si>
  <si>
    <t>https://arega.be</t>
  </si>
  <si>
    <t>BG39</t>
  </si>
  <si>
    <t>WATERS</t>
  </si>
  <si>
    <t>waters</t>
  </si>
  <si>
    <t>BE0453.145.693</t>
  </si>
  <si>
    <t>+1 508 478 2000</t>
  </si>
  <si>
    <t>https://www.waters.com/</t>
  </si>
  <si>
    <t>BG40</t>
  </si>
  <si>
    <t>Picobello New</t>
  </si>
  <si>
    <t>picobellonew</t>
  </si>
  <si>
    <t>BE0807.658.523</t>
  </si>
  <si>
    <t>picobellonew@skynet.be</t>
  </si>
  <si>
    <t>+32 475 92 88 57</t>
  </si>
  <si>
    <t>https://www.picobello-new.be</t>
  </si>
  <si>
    <t>BG41</t>
  </si>
  <si>
    <t>QUALITY OF SERVICE</t>
  </si>
  <si>
    <t>qualityofservice</t>
  </si>
  <si>
    <t>BE0829.425.521</t>
  </si>
  <si>
    <t>info@qualityofservice.be</t>
  </si>
  <si>
    <t>+32 3 284 04 02</t>
  </si>
  <si>
    <t>http://www.qualityofservice.be</t>
  </si>
  <si>
    <t>BG42</t>
  </si>
  <si>
    <t>HUGO BOSS BELGIUM RETAIL</t>
  </si>
  <si>
    <t>hugobossretail</t>
  </si>
  <si>
    <t>BE0878.411.709</t>
  </si>
  <si>
    <t>customerservice@hugoboss.com</t>
  </si>
  <si>
    <t>+49 7123 1783981</t>
  </si>
  <si>
    <t>https://group.hugoboss.com/</t>
  </si>
  <si>
    <t>BG43</t>
  </si>
  <si>
    <t>THERMO FISHER SCIENTIFIC</t>
  </si>
  <si>
    <t>thermofisherscientific</t>
  </si>
  <si>
    <t>BE0449.564.217</t>
  </si>
  <si>
    <t>info.be@thermofisher.com</t>
  </si>
  <si>
    <t>+32 9 272 54 82</t>
  </si>
  <si>
    <t>BG44</t>
  </si>
  <si>
    <t>Howden Maintenance Partners Belgium</t>
  </si>
  <si>
    <t>howdenmaintenancepartners</t>
  </si>
  <si>
    <t>BE0414.445.663</t>
  </si>
  <si>
    <t>info@maintenancepartners.com</t>
  </si>
  <si>
    <t>+32 3 203 94 01</t>
  </si>
  <si>
    <t>www.maintenancepartners.com</t>
  </si>
  <si>
    <t>BG45</t>
  </si>
  <si>
    <t>LODEWIJCKX</t>
  </si>
  <si>
    <t>lodewijckx</t>
  </si>
  <si>
    <t>BE0429.266.372</t>
  </si>
  <si>
    <t>+32 51 54 61 69</t>
  </si>
  <si>
    <t>https://cocovite.be</t>
  </si>
  <si>
    <t>BG46</t>
  </si>
  <si>
    <t>Koel- en Verwarmingstechniek</t>
  </si>
  <si>
    <t>koelenverwarmingstechniek</t>
  </si>
  <si>
    <t>BE0428.302.015</t>
  </si>
  <si>
    <t>kvt@kvt-nv.be</t>
  </si>
  <si>
    <t>+32 456 78 90 12</t>
  </si>
  <si>
    <t>https://www.kvt-nv.be</t>
  </si>
  <si>
    <t>BE0755.616.637</t>
  </si>
  <si>
    <t>info@wibra.be</t>
  </si>
  <si>
    <t>+32 3 766 89 26</t>
  </si>
  <si>
    <t>https://www.wibra.be</t>
  </si>
  <si>
    <t>BG48</t>
  </si>
  <si>
    <t>Warenhuizen Alma</t>
  </si>
  <si>
    <t>warenhuizenalma</t>
  </si>
  <si>
    <t>BE0404.216.222</t>
  </si>
  <si>
    <t>info@carrefour.be</t>
  </si>
  <si>
    <t>+32 14 31 58 91</t>
  </si>
  <si>
    <t>https://www.almafashionmarket.be</t>
  </si>
  <si>
    <t>BG49</t>
  </si>
  <si>
    <t>COMPUTER INTEGRATED SURVEY SYSTEMS</t>
  </si>
  <si>
    <t>computerintegratedsurveysystems</t>
  </si>
  <si>
    <t>BE0447.103.880</t>
  </si>
  <si>
    <t>info@ciss.be</t>
  </si>
  <si>
    <t>+32 3 322 45 55</t>
  </si>
  <si>
    <t>http://www.ciss.be</t>
  </si>
  <si>
    <t>BG50</t>
  </si>
  <si>
    <t>ComTIS Services</t>
  </si>
  <si>
    <t>comtisservices</t>
  </si>
  <si>
    <t>BE0887.616.415</t>
  </si>
  <si>
    <t>info.services@comtis.be</t>
  </si>
  <si>
    <t>+32 14 25 16 00</t>
  </si>
  <si>
    <t>http://www.comtis-services.be</t>
  </si>
  <si>
    <t>BG51</t>
  </si>
  <si>
    <t>ANABIOTEC</t>
  </si>
  <si>
    <t>anabiotec</t>
  </si>
  <si>
    <t>BE0466.037.587</t>
  </si>
  <si>
    <t>lab@anacura.com</t>
  </si>
  <si>
    <t>+32 9 241 56 40</t>
  </si>
  <si>
    <t>https://www.anabiotec.com</t>
  </si>
  <si>
    <t>BG52</t>
  </si>
  <si>
    <t>AMADEUS BENELUX</t>
  </si>
  <si>
    <t>amadeusbenelux</t>
  </si>
  <si>
    <t>BE0437.952.030</t>
  </si>
  <si>
    <t>BG53</t>
  </si>
  <si>
    <t>Prêt à utiliser</t>
  </si>
  <si>
    <t>prêtàutiliser</t>
  </si>
  <si>
    <t>BE0834.918.887</t>
  </si>
  <si>
    <t>info@pau.be</t>
  </si>
  <si>
    <t>https://www.pretautiliser.be</t>
  </si>
  <si>
    <t>BG54</t>
  </si>
  <si>
    <t>Werken-Vlaanderen</t>
  </si>
  <si>
    <t>werkenvlaanderen</t>
  </si>
  <si>
    <t>BE0547.961.215</t>
  </si>
  <si>
    <t>info@werken-vlaanderen.be</t>
  </si>
  <si>
    <t>+32 9 253 83 00</t>
  </si>
  <si>
    <t>http://werken-vlaanderen.be</t>
  </si>
  <si>
    <t>BE0415.663.410</t>
  </si>
  <si>
    <t>info@biscuiteriethijs.be</t>
  </si>
  <si>
    <t>https://biscuiteriethijs.be</t>
  </si>
  <si>
    <t>BG56</t>
  </si>
  <si>
    <t>Comeco</t>
  </si>
  <si>
    <t>comeco</t>
  </si>
  <si>
    <t>BE0406.983.195</t>
  </si>
  <si>
    <t>info@comeco.be</t>
  </si>
  <si>
    <t>+32 3 315 89 34</t>
  </si>
  <si>
    <t>https://www.comeco.be</t>
  </si>
  <si>
    <t>BG57</t>
  </si>
  <si>
    <t>Casual Oats</t>
  </si>
  <si>
    <t>casualoats</t>
  </si>
  <si>
    <t>BE0697.910.743</t>
  </si>
  <si>
    <t>hello@oatsdaylong.com</t>
  </si>
  <si>
    <t>https://www.oatsdaylong.com/</t>
  </si>
  <si>
    <t>BG58</t>
  </si>
  <si>
    <t>Eco Cleaning Partner</t>
  </si>
  <si>
    <t>ecocleaningpartner</t>
  </si>
  <si>
    <t>BE0764.500.946</t>
  </si>
  <si>
    <t>BG59</t>
  </si>
  <si>
    <t>COMFORT CLEANING</t>
  </si>
  <si>
    <t>comfortcleaning</t>
  </si>
  <si>
    <t>BE0454.705.019</t>
  </si>
  <si>
    <t>info@comfortcleaning.be</t>
  </si>
  <si>
    <t>+32 56 12 30 80</t>
  </si>
  <si>
    <t>https://www.comfortcleaning.be</t>
  </si>
  <si>
    <t>BG60</t>
  </si>
  <si>
    <t>ANCCO</t>
  </si>
  <si>
    <t>ancco</t>
  </si>
  <si>
    <t>BE0471.643.989</t>
  </si>
  <si>
    <t>sales@s-sos.eu</t>
  </si>
  <si>
    <t>+32 3 326 49 53</t>
  </si>
  <si>
    <t>https://www.s-sos.eu/</t>
  </si>
  <si>
    <t>BE0644.970.222</t>
  </si>
  <si>
    <t>info@schoonmaakzorg.be</t>
  </si>
  <si>
    <t>+32 11 43 59 11</t>
  </si>
  <si>
    <t>https://schoonmaakzorg.be</t>
  </si>
  <si>
    <t>BE0840.190.046</t>
  </si>
  <si>
    <t>BG63</t>
  </si>
  <si>
    <t>Glanzer</t>
  </si>
  <si>
    <t>glanzer</t>
  </si>
  <si>
    <t>BE0408.365.545</t>
  </si>
  <si>
    <t>info@glanzer.be</t>
  </si>
  <si>
    <t>+32 3 353 75 23</t>
  </si>
  <si>
    <t>http://www.glanzer.be</t>
  </si>
  <si>
    <t>BG64</t>
  </si>
  <si>
    <t>CONCOR FACILITY SERVICES</t>
  </si>
  <si>
    <t>concorfacilityservices</t>
  </si>
  <si>
    <t>BE0812.054.997</t>
  </si>
  <si>
    <t>+32 16 58 58 57</t>
  </si>
  <si>
    <t>https://www.concorfacilityservices.com</t>
  </si>
  <si>
    <t>BG65</t>
  </si>
  <si>
    <t>CLEANPOINT</t>
  </si>
  <si>
    <t>cleanpoint</t>
  </si>
  <si>
    <t>BE0861.083.648</t>
  </si>
  <si>
    <t>info@cleanpoint.be</t>
  </si>
  <si>
    <t>+32 15 61 43 91</t>
  </si>
  <si>
    <t>https://cleanpoint.be</t>
  </si>
  <si>
    <t>BG66</t>
  </si>
  <si>
    <t>The HouseKeepers</t>
  </si>
  <si>
    <t>thehousekeepers</t>
  </si>
  <si>
    <t>BE0749.613.624</t>
  </si>
  <si>
    <t>info@thehousekeepers.be</t>
  </si>
  <si>
    <t>+32 3 283 74 84</t>
  </si>
  <si>
    <t>https://www.thehousekeepers.be</t>
  </si>
  <si>
    <t>BG67</t>
  </si>
  <si>
    <t>ATENA HR</t>
  </si>
  <si>
    <t>atenahr</t>
  </si>
  <si>
    <t>BE0823.617.694</t>
  </si>
  <si>
    <t>info@atenahr.be</t>
  </si>
  <si>
    <t>+32 470 55 98 78</t>
  </si>
  <si>
    <t>https://www.atenahr.be</t>
  </si>
  <si>
    <t>BG68</t>
  </si>
  <si>
    <t>NRG NEW GENERATION</t>
  </si>
  <si>
    <t>nrgnewgeneration</t>
  </si>
  <si>
    <t>BE0545.977.663</t>
  </si>
  <si>
    <t>info@nrgfitness.be</t>
  </si>
  <si>
    <t>+32 11 18 29 52</t>
  </si>
  <si>
    <t>https://www.nrgfitness.be</t>
  </si>
  <si>
    <t>BG69</t>
  </si>
  <si>
    <t>S&amp;R Gent</t>
  </si>
  <si>
    <t>s&amp;rgent</t>
  </si>
  <si>
    <t>BE0823.390.042</t>
  </si>
  <si>
    <t>info@lago.be</t>
  </si>
  <si>
    <t>+32 11 19 99 00</t>
  </si>
  <si>
    <t>https://www.lago.be/</t>
  </si>
  <si>
    <t>BG70</t>
  </si>
  <si>
    <t>DE CEUSTER</t>
  </si>
  <si>
    <t>deceuster</t>
  </si>
  <si>
    <t>BE0413.198.422</t>
  </si>
  <si>
    <t>info@deceuster.com</t>
  </si>
  <si>
    <t>+32 15 31 22 57</t>
  </si>
  <si>
    <t>https://www.deceuster.com</t>
  </si>
  <si>
    <t>BG71</t>
  </si>
  <si>
    <t>PM GROUP BELGIUM SERVICES</t>
  </si>
  <si>
    <t>pmgroupservices</t>
  </si>
  <si>
    <t>BE0897.585.837</t>
  </si>
  <si>
    <t>Bangalore@pmgroup-global.com</t>
  </si>
  <si>
    <t>https://www.pmgroup-global.com</t>
  </si>
  <si>
    <t>BG72</t>
  </si>
  <si>
    <t>RUSTHUIS STIL GELUK</t>
  </si>
  <si>
    <t>rusthuisstilgeluk</t>
  </si>
  <si>
    <t>BE0443.249.616</t>
  </si>
  <si>
    <t>info@stilgeluk.be</t>
  </si>
  <si>
    <t>+32 54 50 07 35</t>
  </si>
  <si>
    <t>http://www.stilgeluk.be</t>
  </si>
  <si>
    <t>BG73</t>
  </si>
  <si>
    <t>HUIS VANDECRUYS</t>
  </si>
  <si>
    <t>huisvandecruys</t>
  </si>
  <si>
    <t>BE0453.631.485</t>
  </si>
  <si>
    <t>info@hvdc.org</t>
  </si>
  <si>
    <t>+32 3 324 45 48</t>
  </si>
  <si>
    <t>https://hvdc.be</t>
  </si>
  <si>
    <t>BG74</t>
  </si>
  <si>
    <t>Exel Composites</t>
  </si>
  <si>
    <t>exelcomposites</t>
  </si>
  <si>
    <t>BE0862.803.617</t>
  </si>
  <si>
    <t>sales.us@exelcomposites.com</t>
  </si>
  <si>
    <t>https://exelcomposites.com</t>
  </si>
  <si>
    <t>BG75</t>
  </si>
  <si>
    <t>Maxon International</t>
  </si>
  <si>
    <t>maxoninternational</t>
  </si>
  <si>
    <t>BE0402.966.803</t>
  </si>
  <si>
    <t>info@maxon-europe.com</t>
  </si>
  <si>
    <t>+32 2 255 09 09</t>
  </si>
  <si>
    <t>https://thermalsolutions.honeywell.com/</t>
  </si>
  <si>
    <t>BG76</t>
  </si>
  <si>
    <t>WINDOWMAKERS</t>
  </si>
  <si>
    <t>windowmakers</t>
  </si>
  <si>
    <t>BE0867.699.147</t>
  </si>
  <si>
    <t>https://windowmakers.be</t>
  </si>
  <si>
    <t>BG77</t>
  </si>
  <si>
    <t>NOPEK</t>
  </si>
  <si>
    <t>nopek</t>
  </si>
  <si>
    <t>BE0457.199.008</t>
  </si>
  <si>
    <t>info@nopek.be</t>
  </si>
  <si>
    <t>https://www.nopek.be</t>
  </si>
  <si>
    <t>BG78</t>
  </si>
  <si>
    <t>LayerWise</t>
  </si>
  <si>
    <t>layerwise</t>
  </si>
  <si>
    <t>BE0897.214.564</t>
  </si>
  <si>
    <t>BG79</t>
  </si>
  <si>
    <t>GRADA INTERNATIONAL</t>
  </si>
  <si>
    <t>gradainternational</t>
  </si>
  <si>
    <t>BE0441.530.142</t>
  </si>
  <si>
    <t>info@grada.be</t>
  </si>
  <si>
    <t>+32 474 53 65 63</t>
  </si>
  <si>
    <t>https://www.grada.be/</t>
  </si>
  <si>
    <t>BG80</t>
  </si>
  <si>
    <t>Dynaco Europe</t>
  </si>
  <si>
    <t>dynacoeurope</t>
  </si>
  <si>
    <t>BE0439.752.567</t>
  </si>
  <si>
    <t>https://dynacodoor.com</t>
  </si>
  <si>
    <t>BG81</t>
  </si>
  <si>
    <t>SMURFIT KAPPA DROGENBOS</t>
  </si>
  <si>
    <t>smurfitkappadrogenbos</t>
  </si>
  <si>
    <t>BE0407.174.920</t>
  </si>
  <si>
    <t>+32 2 371 01 10</t>
  </si>
  <si>
    <t>https://smurfitkappadisplay.be/</t>
  </si>
  <si>
    <t>BG82</t>
  </si>
  <si>
    <t>Super Express</t>
  </si>
  <si>
    <t>superexpress</t>
  </si>
  <si>
    <t>BE0835.977.474</t>
  </si>
  <si>
    <t>anna@superexpress.be</t>
  </si>
  <si>
    <t>+32 483 33 34 67</t>
  </si>
  <si>
    <t>https://superexpress.be</t>
  </si>
  <si>
    <t>BG83</t>
  </si>
  <si>
    <t>SPARKLINK</t>
  </si>
  <si>
    <t>sparklink</t>
  </si>
  <si>
    <t>BE0847.240.461</t>
  </si>
  <si>
    <t>info@sparklink.be</t>
  </si>
  <si>
    <t>https://www.sparklink.be</t>
  </si>
  <si>
    <t>BG84</t>
  </si>
  <si>
    <t>Audika</t>
  </si>
  <si>
    <t>BE0673.554.043</t>
  </si>
  <si>
    <t>contact@audika.be</t>
  </si>
  <si>
    <t>+32 800 30 929</t>
  </si>
  <si>
    <t>https://www.audika.be</t>
  </si>
  <si>
    <t>BG85</t>
  </si>
  <si>
    <t>VALOR SERVICES</t>
  </si>
  <si>
    <t>valorservices</t>
  </si>
  <si>
    <t>BE0597.710.139</t>
  </si>
  <si>
    <t>info.alprebo@valorservicesgroup.be</t>
  </si>
  <si>
    <t>+32 2 446 19 28</t>
  </si>
  <si>
    <t>https://www.valorservicesgroup.be</t>
  </si>
  <si>
    <t>BG86</t>
  </si>
  <si>
    <t>Monument Goedleven</t>
  </si>
  <si>
    <t>monumentgoedleven</t>
  </si>
  <si>
    <t>BE0403.829.707</t>
  </si>
  <si>
    <t>info@monument-goedleven.be</t>
  </si>
  <si>
    <t>+32 3 651 33 51</t>
  </si>
  <si>
    <t>https://www.monument-goedleven.be</t>
  </si>
  <si>
    <t>BG87</t>
  </si>
  <si>
    <t>M.I.P. Solutions</t>
  </si>
  <si>
    <t>mipsolutions</t>
  </si>
  <si>
    <t>BE0435.699.452</t>
  </si>
  <si>
    <t>info@mip-nv.com</t>
  </si>
  <si>
    <t>+32 3 311 68 66</t>
  </si>
  <si>
    <t>https://www.mip-nv.com</t>
  </si>
  <si>
    <t>BG88</t>
  </si>
  <si>
    <t>STO</t>
  </si>
  <si>
    <t>sto</t>
  </si>
  <si>
    <t>BE0445.962.448</t>
  </si>
  <si>
    <t>+32 2 453 01 10</t>
  </si>
  <si>
    <t>https://www.sto.de</t>
  </si>
  <si>
    <t>BG89</t>
  </si>
  <si>
    <t>PRODUCTION RESOURCE GROUP</t>
  </si>
  <si>
    <t>productionresourcegroup</t>
  </si>
  <si>
    <t>BE0898.379.257</t>
  </si>
  <si>
    <t>info@prg.com</t>
  </si>
  <si>
    <t>+32 16 61 53 18</t>
  </si>
  <si>
    <t>https://www.prg.com/</t>
  </si>
  <si>
    <t>BG90</t>
  </si>
  <si>
    <t>LAUWERS</t>
  </si>
  <si>
    <t>lauwers</t>
  </si>
  <si>
    <t>BE0433.092.033</t>
  </si>
  <si>
    <t>reizen@lauwers.be</t>
  </si>
  <si>
    <t>+32 3 460 18 18</t>
  </si>
  <si>
    <t>https://www.lauwers.be</t>
  </si>
  <si>
    <t>BG91</t>
  </si>
  <si>
    <t>Kaneka Belgium</t>
  </si>
  <si>
    <t>BE0407.633.194</t>
  </si>
  <si>
    <t>surfactin.info@kaneka.be</t>
  </si>
  <si>
    <t>+32 14 25 45 20</t>
  </si>
  <si>
    <t>https://www.kaneka.be</t>
  </si>
  <si>
    <t>BG92</t>
  </si>
  <si>
    <t>A.B.O.G.</t>
  </si>
  <si>
    <t>abog</t>
  </si>
  <si>
    <t>BE0419.525.295</t>
  </si>
  <si>
    <t>info@abog.be</t>
  </si>
  <si>
    <t>+32 9 366 09 88</t>
  </si>
  <si>
    <t>https://abog.be/</t>
  </si>
  <si>
    <t>BG93</t>
  </si>
  <si>
    <t>ASM Belgium</t>
  </si>
  <si>
    <t>asm</t>
  </si>
  <si>
    <t>BE0468.489.808</t>
  </si>
  <si>
    <t>corporate.communications@asm.com</t>
  </si>
  <si>
    <t>+31 88 100 8810</t>
  </si>
  <si>
    <t>https://www.asm.com/</t>
  </si>
  <si>
    <t>BG94</t>
  </si>
  <si>
    <t>Mervielde</t>
  </si>
  <si>
    <t>mervielde</t>
  </si>
  <si>
    <t>BE0421.064.033</t>
  </si>
  <si>
    <t>cleaning@mervielde.be</t>
  </si>
  <si>
    <t>+32 9 341 96 76</t>
  </si>
  <si>
    <t>https://www.mervielde.be</t>
  </si>
  <si>
    <t>BG95</t>
  </si>
  <si>
    <t>POMUNI FROZEN NV</t>
  </si>
  <si>
    <t>pomunifrozen</t>
  </si>
  <si>
    <t>BE0421.257.340</t>
  </si>
  <si>
    <t>fresh@pomuni.com</t>
  </si>
  <si>
    <t>+32 3 485 79 30</t>
  </si>
  <si>
    <t>https://www.pomuni.com/</t>
  </si>
  <si>
    <t>BG96</t>
  </si>
  <si>
    <t>LAMBO Laboratoria - LAMBO Laboratoires</t>
  </si>
  <si>
    <t>lambolaboratorialambolaboratoires</t>
  </si>
  <si>
    <t>BE0404.094.872</t>
  </si>
  <si>
    <t>info@labo-lambo.be</t>
  </si>
  <si>
    <t>+32 3 236 23 64</t>
  </si>
  <si>
    <t>https://labo-lambo.be/</t>
  </si>
  <si>
    <t>BG97</t>
  </si>
  <si>
    <t>SPACE APPLICATIONS SERVICES</t>
  </si>
  <si>
    <t>spaceapplicationsservices</t>
  </si>
  <si>
    <t>BE0431.666.826</t>
  </si>
  <si>
    <t>info@spaceapplications.com</t>
  </si>
  <si>
    <t>+32 2 721 54 84</t>
  </si>
  <si>
    <t>https://www.spaceapplications.com</t>
  </si>
  <si>
    <t>BG98</t>
  </si>
  <si>
    <t>AQUASECURITY</t>
  </si>
  <si>
    <t>aquasecurity</t>
  </si>
  <si>
    <t>BE0426.116.842</t>
  </si>
  <si>
    <t>info@aquasecurity.be</t>
  </si>
  <si>
    <t>+32 53 64 60 60</t>
  </si>
  <si>
    <t>https://www.aquasecurity.be</t>
  </si>
  <si>
    <t>BG99</t>
  </si>
  <si>
    <t>SCANCAR</t>
  </si>
  <si>
    <t>scancar</t>
  </si>
  <si>
    <t>BE0425.149.614</t>
  </si>
  <si>
    <t>vcbinfo@volvocars.com</t>
  </si>
  <si>
    <t>+32 3 641 98 11</t>
  </si>
  <si>
    <t>https://scancar.be</t>
  </si>
  <si>
    <t>BG100</t>
  </si>
  <si>
    <t>ORFIT INDUSTRIES</t>
  </si>
  <si>
    <t>orfitindustries</t>
  </si>
  <si>
    <t>BE0423.393.221</t>
  </si>
  <si>
    <t>welcome@orfit.com</t>
  </si>
  <si>
    <t>+32 3 326 20 26</t>
  </si>
  <si>
    <t>https://www.orfit.com</t>
  </si>
  <si>
    <t>BG101</t>
  </si>
  <si>
    <t>SBS</t>
  </si>
  <si>
    <t>sbs</t>
  </si>
  <si>
    <t>BE0429.499.667</t>
  </si>
  <si>
    <t>info@skillbuilders.be</t>
  </si>
  <si>
    <t>+32 486 70 83 12</t>
  </si>
  <si>
    <t>https://www.skillbuilders.be</t>
  </si>
  <si>
    <t>BG102</t>
  </si>
  <si>
    <t>Craftzing Group</t>
  </si>
  <si>
    <t>craftzinggroup</t>
  </si>
  <si>
    <t>BE0700.660.692</t>
  </si>
  <si>
    <t>info@craftzing.com</t>
  </si>
  <si>
    <t>+32 15 63 40 22</t>
  </si>
  <si>
    <t>https://www.craftzing.com</t>
  </si>
  <si>
    <t>BG103</t>
  </si>
  <si>
    <t>Apotheek Antverpia</t>
  </si>
  <si>
    <t>apotheekantverpia</t>
  </si>
  <si>
    <t>BE0404.751.702</t>
  </si>
  <si>
    <t>info@antverpia.be</t>
  </si>
  <si>
    <t>+32 3 230 61 86</t>
  </si>
  <si>
    <t>http://www.antverpia.net/</t>
  </si>
  <si>
    <t>BG104</t>
  </si>
  <si>
    <t>DYMOTEC</t>
  </si>
  <si>
    <t>dymotec</t>
  </si>
  <si>
    <t>BE0460.004.088</t>
  </si>
  <si>
    <t>info@dymotec.be</t>
  </si>
  <si>
    <t>+32 14 24 85 45</t>
  </si>
  <si>
    <t>https://www.dymotec.be</t>
  </si>
  <si>
    <t>BG105</t>
  </si>
  <si>
    <t>Terumo BCT Europe</t>
  </si>
  <si>
    <t>terumobcteurope</t>
  </si>
  <si>
    <t>BE0413.166.055</t>
  </si>
  <si>
    <t>+32 16 39 14 00</t>
  </si>
  <si>
    <t>https://www.terumobct.com</t>
  </si>
  <si>
    <t>BG106</t>
  </si>
  <si>
    <t>Keyence International (Belgium)</t>
  </si>
  <si>
    <t>keyenceinternational()</t>
  </si>
  <si>
    <t>BE0826.207.990</t>
  </si>
  <si>
    <t>info@keyence.eu</t>
  </si>
  <si>
    <t>+32 15 20 16 23</t>
  </si>
  <si>
    <t>https://keyence.eu</t>
  </si>
  <si>
    <t>BG107</t>
  </si>
  <si>
    <t>Van Cauter Multitechnieken</t>
  </si>
  <si>
    <t>vancautermultitechnieken</t>
  </si>
  <si>
    <t>BE0440.004.470</t>
  </si>
  <si>
    <t>info@vancauter.com</t>
  </si>
  <si>
    <t>+32 53 83 13 38</t>
  </si>
  <si>
    <t>https://www.vancauter.com/</t>
  </si>
  <si>
    <t>BG108</t>
  </si>
  <si>
    <t>KEUKENS DE ABDIJ</t>
  </si>
  <si>
    <t>keukensdeabdij</t>
  </si>
  <si>
    <t>BE0460.623.997</t>
  </si>
  <si>
    <t>info@keukensdeabdij.be</t>
  </si>
  <si>
    <t>+32 54 34 19 98</t>
  </si>
  <si>
    <t>https://www.keukensdeabdij.be</t>
  </si>
  <si>
    <t>BG109</t>
  </si>
  <si>
    <t>Constructiebedrijf Ivens</t>
  </si>
  <si>
    <t>constructiebedrijfivens</t>
  </si>
  <si>
    <t>BE0422.641.470</t>
  </si>
  <si>
    <t>https://ivensgroup.com</t>
  </si>
  <si>
    <t>BG110</t>
  </si>
  <si>
    <t>Tectum Dekkers</t>
  </si>
  <si>
    <t>tectumdekkers</t>
  </si>
  <si>
    <t>BE0404.121.103</t>
  </si>
  <si>
    <t>info@tectumgroup.be</t>
  </si>
  <si>
    <t>+32 2 253 11 53</t>
  </si>
  <si>
    <t>http://www.tectumgroup.be/</t>
  </si>
  <si>
    <t>BE0402.220.891</t>
  </si>
  <si>
    <t>honeywell.accounts.payable@honeywell.com</t>
  </si>
  <si>
    <t>+32 56 24 56 90</t>
  </si>
  <si>
    <t>https://www.honeywell.com</t>
  </si>
  <si>
    <t>BG112</t>
  </si>
  <si>
    <t>Arxus</t>
  </si>
  <si>
    <t>arxus</t>
  </si>
  <si>
    <t>BE0806.065.149</t>
  </si>
  <si>
    <t>info@arxus.eu</t>
  </si>
  <si>
    <t>+32 3 451 36 42</t>
  </si>
  <si>
    <t>https://www.arxus.eu</t>
  </si>
  <si>
    <t>BG113</t>
  </si>
  <si>
    <t>NORMEC FOODCONTROL</t>
  </si>
  <si>
    <t>normecfoodcontrol</t>
  </si>
  <si>
    <t>BE0898.074.203</t>
  </si>
  <si>
    <t>info@normecfoodcare.com</t>
  </si>
  <si>
    <t>+32 9 363 80 14</t>
  </si>
  <si>
    <t>https://normecfoodcare.com</t>
  </si>
  <si>
    <t>BG114</t>
  </si>
  <si>
    <t>INTERTEK BELGIUM</t>
  </si>
  <si>
    <t>intertek</t>
  </si>
  <si>
    <t>BE0404.568.687</t>
  </si>
  <si>
    <t>info.ugandapvoc@intertek.com</t>
  </si>
  <si>
    <t>+32 3 575 87 49</t>
  </si>
  <si>
    <t>www.intertek.com</t>
  </si>
  <si>
    <t>BE0877.865.242</t>
  </si>
  <si>
    <t>info@medpace.com</t>
  </si>
  <si>
    <t>+1 513 579 0444</t>
  </si>
  <si>
    <t>https://www.medpace.com/</t>
  </si>
  <si>
    <t>20-30</t>
  </si>
  <si>
    <t>Medium</t>
  </si>
  <si>
    <t>LH2</t>
  </si>
  <si>
    <t>Acerta</t>
  </si>
  <si>
    <t>okt-19</t>
  </si>
  <si>
    <t>LH6</t>
  </si>
  <si>
    <t>Alken-Maes NV</t>
  </si>
  <si>
    <t>LH10</t>
  </si>
  <si>
    <t>Armonea NV</t>
  </si>
  <si>
    <t>LH16</t>
  </si>
  <si>
    <t>Bank Van Breda</t>
  </si>
  <si>
    <t>bankvanbreda</t>
  </si>
  <si>
    <t>LH22</t>
  </si>
  <si>
    <t>Coolblue België</t>
  </si>
  <si>
    <t>coolblue</t>
  </si>
  <si>
    <t>(leeg)</t>
  </si>
  <si>
    <t>LH34</t>
  </si>
  <si>
    <t>IKEA Belgium</t>
  </si>
  <si>
    <t>ikea</t>
  </si>
  <si>
    <t>LH35</t>
  </si>
  <si>
    <t>LH36</t>
  </si>
  <si>
    <t>Impact NV</t>
  </si>
  <si>
    <t>impact</t>
  </si>
  <si>
    <t>LH48</t>
  </si>
  <si>
    <t>Pricewaterhouse Coopers Technology Consulting Belgium</t>
  </si>
  <si>
    <t>pricewaterhousecooperstechnologyconsulting</t>
  </si>
  <si>
    <t>0-4</t>
  </si>
  <si>
    <t>LH53</t>
  </si>
  <si>
    <t>SAP Belgium</t>
  </si>
  <si>
    <t>sap</t>
  </si>
  <si>
    <t>LH72</t>
  </si>
  <si>
    <t>What's cooking</t>
  </si>
  <si>
    <t>what'scooking</t>
  </si>
  <si>
    <t>www.9altitudes.com</t>
  </si>
  <si>
    <t>IT Services and IT Consulting</t>
  </si>
  <si>
    <t>Kortrijk, Flemish Region, Belgium</t>
  </si>
  <si>
    <t>501 to 1000</t>
  </si>
  <si>
    <t>Privately Held</t>
  </si>
  <si>
    <t>abrisojiffy.com</t>
  </si>
  <si>
    <t>Packaging and Containers Manufacturing</t>
  </si>
  <si>
    <t>Anzegem, Flemish Region, Belgium</t>
  </si>
  <si>
    <t>1001 to 5000</t>
  </si>
  <si>
    <t>www.actum-services.be</t>
  </si>
  <si>
    <t>Industrial Machinery Manufacturing</t>
  </si>
  <si>
    <t>Poperinge, Flemish Region, Belgium</t>
  </si>
  <si>
    <t>51 to 200</t>
  </si>
  <si>
    <t>Public Company</t>
  </si>
  <si>
    <t>agomab.com</t>
  </si>
  <si>
    <t>Biotechnology Research</t>
  </si>
  <si>
    <t>Antwerp, Flemish Region, Belgium</t>
  </si>
  <si>
    <t>11 to 50</t>
  </si>
  <si>
    <t>LG5</t>
  </si>
  <si>
    <t>Amista</t>
  </si>
  <si>
    <t>amista</t>
  </si>
  <si>
    <t>www.amista.com</t>
  </si>
  <si>
    <t>Lier, Flemish Region, Belgium</t>
  </si>
  <si>
    <t>201 to 500</t>
  </si>
  <si>
    <t>www.cdm-stravitec.com</t>
  </si>
  <si>
    <t>Civil Engineering</t>
  </si>
  <si>
    <t>Overijse, Flemish Region, Belgium</t>
  </si>
  <si>
    <t>www.flexsoforpeople.com</t>
  </si>
  <si>
    <t>Kontich, Flemish Region, Belgium</t>
  </si>
  <si>
    <t>www.novasolchemicals.com</t>
  </si>
  <si>
    <t>Chemical Manufacturing</t>
  </si>
  <si>
    <t>Kraainem, Flemish Region, Belgium</t>
  </si>
  <si>
    <t>peripass.com</t>
  </si>
  <si>
    <t>Software Development</t>
  </si>
  <si>
    <t>Ghent, Flemish Region, Belgium</t>
  </si>
  <si>
    <t>www.pomuni.com</t>
  </si>
  <si>
    <t>Food Production</t>
  </si>
  <si>
    <t>Ranst, Flemish Region, Belgium</t>
  </si>
  <si>
    <t>www.smappee.com</t>
  </si>
  <si>
    <t>Renewable Energy Semiconductor Manufacturing</t>
  </si>
  <si>
    <t>Harelbeke, Flemish Region, Belgium</t>
  </si>
  <si>
    <t>www.smt.network</t>
  </si>
  <si>
    <t>Machinery Manufacturing</t>
  </si>
  <si>
    <t>Vilvoorde, Flemish Region, Belgium</t>
  </si>
  <si>
    <t>stellantis</t>
  </si>
  <si>
    <t>Motor Vehicle Manufacturing</t>
  </si>
  <si>
    <t>St-Truiden, Flemish Region, Belgium</t>
  </si>
  <si>
    <t>www.storm.eu</t>
  </si>
  <si>
    <t>Renewable Energy Power Generation</t>
  </si>
  <si>
    <t>LG16</t>
  </si>
  <si>
    <t>Techwolf</t>
  </si>
  <si>
    <t>www.techwolf.com</t>
  </si>
  <si>
    <t>tmc-employeneurship.com</t>
  </si>
  <si>
    <t>Business Consulting and Services</t>
  </si>
  <si>
    <t>Zaventem, Flemish Region, Belgium</t>
  </si>
  <si>
    <t>www.twipemobile.com</t>
  </si>
  <si>
    <t>Leuven, Flemish Region, Belgium</t>
  </si>
  <si>
    <t>www.industriebouw.be</t>
  </si>
  <si>
    <t>Construction</t>
  </si>
  <si>
    <t>Wortegem, Flemish Region, Belgium</t>
  </si>
  <si>
    <t>www.wolfsecurity.be</t>
  </si>
  <si>
    <t>Security and Investigations</t>
  </si>
  <si>
    <t>Ypres, Flemish Region, Belgium</t>
  </si>
  <si>
    <t>2 to 10</t>
  </si>
  <si>
    <t>www.wyre.be</t>
  </si>
  <si>
    <t>Telecommunications</t>
  </si>
  <si>
    <t>Mechelen, Flemish Region, Belgium</t>
  </si>
  <si>
    <t>www.datasense.be</t>
  </si>
  <si>
    <t>Hasselt, Flemish Region, Belgium</t>
  </si>
  <si>
    <t>www.klarrio.com</t>
  </si>
  <si>
    <t>Information Technology &amp; Services</t>
  </si>
  <si>
    <t>www.made.be</t>
  </si>
  <si>
    <t>Design Services</t>
  </si>
  <si>
    <t>www.ddeng.be</t>
  </si>
  <si>
    <t>Engineering Services</t>
  </si>
  <si>
    <t>LG26</t>
  </si>
  <si>
    <t>Mobilityplus</t>
  </si>
  <si>
    <t>mobilityplus</t>
  </si>
  <si>
    <t>www.mobilityplus.be</t>
  </si>
  <si>
    <t>www.nemho.com</t>
  </si>
  <si>
    <t>Weert, Limburg, Netherlands</t>
  </si>
  <si>
    <t>www.antwerpspace.be</t>
  </si>
  <si>
    <t>Defense and Space Manufacturing</t>
  </si>
  <si>
    <t>Belgium</t>
  </si>
  <si>
    <t>LG31</t>
  </si>
  <si>
    <t>Aphea.Bio</t>
  </si>
  <si>
    <t>apheabio</t>
  </si>
  <si>
    <t>www.aphea.bio</t>
  </si>
  <si>
    <t>www.aprojects.com</t>
  </si>
  <si>
    <t>Transportation, Logistics, Supply Chain and Storage</t>
  </si>
  <si>
    <t>www.brustor.com</t>
  </si>
  <si>
    <t>Wholesale Building Materials</t>
  </si>
  <si>
    <t>Wevelgem, Flemish Region, Belgium</t>
  </si>
  <si>
    <t>www.barbuss.com</t>
  </si>
  <si>
    <t>Insurance</t>
  </si>
  <si>
    <t>www.julesdestrooper.com</t>
  </si>
  <si>
    <t>Consumer Goods</t>
  </si>
  <si>
    <t>Lo, Flemish Region, Belgium</t>
  </si>
  <si>
    <t>www.brightanalytics.eu</t>
  </si>
  <si>
    <t>Hooglede, Flemish Region, Belgium</t>
  </si>
  <si>
    <t>www.brightwolves.eu</t>
  </si>
  <si>
    <t>Machelen, Flemish Region, Belgium</t>
  </si>
  <si>
    <t>LG39</t>
  </si>
  <si>
    <t>Citymesh</t>
  </si>
  <si>
    <t>www.citymesh.com</t>
  </si>
  <si>
    <t>Oostkamp, Flemish Region, Belgium</t>
  </si>
  <si>
    <t>www.conxion.be</t>
  </si>
  <si>
    <t>Waregem, Flemish Region, Belgium</t>
  </si>
  <si>
    <t>www.cyclopscompany.com</t>
  </si>
  <si>
    <t>www.dassy.eu</t>
  </si>
  <si>
    <t>Textile Manufacturing</t>
  </si>
  <si>
    <t>Bruges, Flemish Region, Belgium</t>
  </si>
  <si>
    <t>www.dicar.be</t>
  </si>
  <si>
    <t>Geel, Flemish Region, Belgium</t>
  </si>
  <si>
    <t>www.dynapps.eu</t>
  </si>
  <si>
    <t>LG45</t>
  </si>
  <si>
    <t>Energyvision</t>
  </si>
  <si>
    <t>www.energyvision.be</t>
  </si>
  <si>
    <t>Renewables &amp; Environment</t>
  </si>
  <si>
    <t>henchman.io</t>
  </si>
  <si>
    <t>www.inchcape.com</t>
  </si>
  <si>
    <t>Automotive</t>
  </si>
  <si>
    <t>www.jdi.be</t>
  </si>
  <si>
    <t>Huldenberg, Flemish Region, Belgium</t>
  </si>
  <si>
    <t>www.renner-energies.com</t>
  </si>
  <si>
    <t>www.scaldis-smc.com</t>
  </si>
  <si>
    <t>Oil and Gas</t>
  </si>
  <si>
    <t>www.okay.be</t>
  </si>
  <si>
    <t>Retail</t>
  </si>
  <si>
    <t>Halle, Flemish Region, Belgium</t>
  </si>
  <si>
    <t>www.willemot.eu</t>
  </si>
  <si>
    <t>Financial Services</t>
  </si>
  <si>
    <t>www.anmgroup.be</t>
  </si>
  <si>
    <t>LG56</t>
  </si>
  <si>
    <t>United Petfood</t>
  </si>
  <si>
    <t>www.unitedpetfood.eu</t>
  </si>
  <si>
    <t>Food and Beverage Manufacturing</t>
  </si>
  <si>
    <t>www.asist.be</t>
  </si>
  <si>
    <t>www.bccl.be</t>
  </si>
  <si>
    <t>LG61</t>
  </si>
  <si>
    <t>Desco</t>
  </si>
  <si>
    <t>desco</t>
  </si>
  <si>
    <t>www.desco.be</t>
  </si>
  <si>
    <t>Wholesale</t>
  </si>
  <si>
    <t>Wijnegem, Flemish Region, Belgium</t>
  </si>
  <si>
    <t>www.jaga.com</t>
  </si>
  <si>
    <t>Diepenbeek, Flemish Region, Belgium</t>
  </si>
  <si>
    <t>www.movu-robotics.com</t>
  </si>
  <si>
    <t>Lokeren, Flemish Region, Belgium</t>
  </si>
  <si>
    <t>www.neuhauschocolates.com</t>
  </si>
  <si>
    <t>Manufacturing</t>
  </si>
  <si>
    <t>St-Pieters-Leeuw, Flemish Region, Belgium</t>
  </si>
  <si>
    <t>www.groupjansen.com</t>
  </si>
  <si>
    <t>Zonhoven, Flemish Region, Belgium</t>
  </si>
  <si>
    <t>Sole Proprietorship</t>
  </si>
  <si>
    <t>www.intigriti.com</t>
  </si>
  <si>
    <t>Computer and Network Security</t>
  </si>
  <si>
    <t>?</t>
  </si>
  <si>
    <t>Brussels, Brussels Region, Belgium</t>
  </si>
  <si>
    <t>www.nexuzhealth.com</t>
  </si>
  <si>
    <t>www.pro-duo.be</t>
  </si>
  <si>
    <t>LG70</t>
  </si>
  <si>
    <t>Korian Belgium</t>
  </si>
  <si>
    <t>korian</t>
  </si>
  <si>
    <t>korian.be</t>
  </si>
  <si>
    <t>Hospitals and Health Care</t>
  </si>
  <si>
    <t>5001 to 10000</t>
  </si>
  <si>
    <t>LG73</t>
  </si>
  <si>
    <t>Qteam</t>
  </si>
  <si>
    <t>qteam</t>
  </si>
  <si>
    <t>www.qteam.be</t>
  </si>
  <si>
    <t>St-Niklaas, Flemish Region, Belgium</t>
  </si>
  <si>
    <t>sbe-engineering.com</t>
  </si>
  <si>
    <t>www.vgpparks.eu</t>
  </si>
  <si>
    <t>Real Estate</t>
  </si>
  <si>
    <t>www.vulpia.be</t>
  </si>
  <si>
    <t>Brasschaat, Flemish Region, Belgium</t>
  </si>
  <si>
    <t>TK1</t>
  </si>
  <si>
    <t>Lidl</t>
  </si>
  <si>
    <t>lidl</t>
  </si>
  <si>
    <t>TK2</t>
  </si>
  <si>
    <t>ALDI</t>
  </si>
  <si>
    <t>aldi</t>
  </si>
  <si>
    <t>TK4</t>
  </si>
  <si>
    <t>TK5</t>
  </si>
  <si>
    <t>Carglass</t>
  </si>
  <si>
    <t>carglass</t>
  </si>
  <si>
    <t>TK6</t>
  </si>
  <si>
    <t>Carrefour</t>
  </si>
  <si>
    <t>TK7</t>
  </si>
  <si>
    <t>TK10</t>
  </si>
  <si>
    <t>Colruyt</t>
  </si>
  <si>
    <t>colruyt</t>
  </si>
  <si>
    <t>TK13</t>
  </si>
  <si>
    <t>DSV</t>
  </si>
  <si>
    <t>dsv</t>
  </si>
  <si>
    <t>TK14</t>
  </si>
  <si>
    <t>EEG Group</t>
  </si>
  <si>
    <t>eeggroup</t>
  </si>
  <si>
    <t>TK16</t>
  </si>
  <si>
    <t>FLYING SERVICES</t>
  </si>
  <si>
    <t>flyingservices</t>
  </si>
  <si>
    <t>TK17</t>
  </si>
  <si>
    <t>G4S</t>
  </si>
  <si>
    <t>g4s</t>
  </si>
  <si>
    <t>TK18</t>
  </si>
  <si>
    <t>GROUP S SELECT</t>
  </si>
  <si>
    <t>groupsselect</t>
  </si>
  <si>
    <t>TK19</t>
  </si>
  <si>
    <t>Group S Management Services</t>
  </si>
  <si>
    <t>groupsmanagementservices</t>
  </si>
  <si>
    <t>TK20</t>
  </si>
  <si>
    <t>Helan</t>
  </si>
  <si>
    <t>helan</t>
  </si>
  <si>
    <t>TK23</t>
  </si>
  <si>
    <t>Koramic2Engage</t>
  </si>
  <si>
    <t>koramic2engage</t>
  </si>
  <si>
    <t>TK24</t>
  </si>
  <si>
    <t>La Lorraine Bakery Group</t>
  </si>
  <si>
    <t>TK25</t>
  </si>
  <si>
    <t>Lotus Bakeries</t>
  </si>
  <si>
    <t>lotusbakeries</t>
  </si>
  <si>
    <t>TK26</t>
  </si>
  <si>
    <t>TK27</t>
  </si>
  <si>
    <t>Munt Dental</t>
  </si>
  <si>
    <t>muntdental</t>
  </si>
  <si>
    <t>TK29</t>
  </si>
  <si>
    <t>NOLMANS RETAIL SUPPORT</t>
  </si>
  <si>
    <t>nolmansretailsupport</t>
  </si>
  <si>
    <t>TK30</t>
  </si>
  <si>
    <t>TK33</t>
  </si>
  <si>
    <t>Securitas</t>
  </si>
  <si>
    <t>TK35</t>
  </si>
  <si>
    <t>Tailormade Logistics</t>
  </si>
  <si>
    <t>tailormadelogistics</t>
  </si>
  <si>
    <t>TK36</t>
  </si>
  <si>
    <t>Telenet</t>
  </si>
  <si>
    <t>telenet</t>
  </si>
  <si>
    <t>TK37</t>
  </si>
  <si>
    <t>TRAFIROAD</t>
  </si>
  <si>
    <t>trafiroad</t>
  </si>
  <si>
    <t>TK38</t>
  </si>
  <si>
    <t>Bedrijf VMA</t>
  </si>
  <si>
    <t>bedrijfvma</t>
  </si>
  <si>
    <t>SN1</t>
  </si>
  <si>
    <t>Ab Inbev</t>
  </si>
  <si>
    <t>abinbev</t>
  </si>
  <si>
    <t>www.ab-inbev.com</t>
  </si>
  <si>
    <t>10001+</t>
  </si>
  <si>
    <t>www.adbsafegate.com</t>
  </si>
  <si>
    <t>Aviation and Aerospace Component Manufacturing</t>
  </si>
  <si>
    <t>www.alpro.com</t>
  </si>
  <si>
    <t>www.argenta.be</t>
  </si>
  <si>
    <t>Banking</t>
  </si>
  <si>
    <t>SN8</t>
  </si>
  <si>
    <t>Axi Group</t>
  </si>
  <si>
    <t>axigroup</t>
  </si>
  <si>
    <t>www.axi.be</t>
  </si>
  <si>
    <t>Willebroek, Flemish Region, Belgium</t>
  </si>
  <si>
    <t>SN9</t>
  </si>
  <si>
    <t>Axxes It Consultancy</t>
  </si>
  <si>
    <t>axxesitconsultancy</t>
  </si>
  <si>
    <t>www.axxes.com</t>
  </si>
  <si>
    <t>SN10</t>
  </si>
  <si>
    <t>Azelis</t>
  </si>
  <si>
    <t>azelis</t>
  </si>
  <si>
    <t>www.azelis.com</t>
  </si>
  <si>
    <t>www.baloise.be</t>
  </si>
  <si>
    <t>Lebbeke, Flemish Region, Belgium</t>
  </si>
  <si>
    <t>www.boortmalt.com</t>
  </si>
  <si>
    <t>www.bridgestone-emea.com</t>
  </si>
  <si>
    <t>www.brusselsairlines.com</t>
  </si>
  <si>
    <t>Airlines and Aviation</t>
  </si>
  <si>
    <t>www.brusselsairport.be</t>
  </si>
  <si>
    <t>www.quick.be</t>
  </si>
  <si>
    <t>Restaurants</t>
  </si>
  <si>
    <t>www.cartamundi.com</t>
  </si>
  <si>
    <t>Entertainment Providers</t>
  </si>
  <si>
    <t>Turnhout, Flemish Region, Belgium</t>
  </si>
  <si>
    <t>www.casashops.com</t>
  </si>
  <si>
    <t>Olen, Flemish Region, Belgium</t>
  </si>
  <si>
    <t>www.circet-benelux.eu</t>
  </si>
  <si>
    <t>SN28</t>
  </si>
  <si>
    <t>Colruyt Group</t>
  </si>
  <si>
    <t>colruytgroup</t>
  </si>
  <si>
    <t>www.colruytgroup.com</t>
  </si>
  <si>
    <t>www.comfortenergy.be</t>
  </si>
  <si>
    <t>www.dela.be</t>
  </si>
  <si>
    <t>SN32</t>
  </si>
  <si>
    <t>Delhaize Belgium</t>
  </si>
  <si>
    <t>delhaize</t>
  </si>
  <si>
    <t>jobs.delhaize.be</t>
  </si>
  <si>
    <t>Asse, Flemish Region, Belgium</t>
  </si>
  <si>
    <t>www.deliverect.com</t>
  </si>
  <si>
    <t>Hospitality</t>
  </si>
  <si>
    <t>www.delta-engineering.be</t>
  </si>
  <si>
    <t>Geraardsbergen, Flemish Region, Belgium</t>
  </si>
  <si>
    <t>www.deme-group.com</t>
  </si>
  <si>
    <t>Zwijndrecht, Flemish Region, Belgium</t>
  </si>
  <si>
    <t>www.dester.com</t>
  </si>
  <si>
    <t>Hoogstraten, Flemish Region, Belgium</t>
  </si>
  <si>
    <t>SN37</t>
  </si>
  <si>
    <t>Dpg Media België</t>
  </si>
  <si>
    <t>dpgmedia</t>
  </si>
  <si>
    <t>www.dpgmedia.be</t>
  </si>
  <si>
    <t>Media Production</t>
  </si>
  <si>
    <t>www.duomedgroup.com</t>
  </si>
  <si>
    <t>Medical Equipment Manufacturing</t>
  </si>
  <si>
    <t>Londerzeel, Flemish Region, Belgium</t>
  </si>
  <si>
    <t>eco3.com</t>
  </si>
  <si>
    <t>Printing Services</t>
  </si>
  <si>
    <t>Mortsel, Flemish Region, Belgium</t>
  </si>
  <si>
    <t>www.empwrnutrition.com</t>
  </si>
  <si>
    <t>Food and Beverage Services</t>
  </si>
  <si>
    <t>www.esko.com</t>
  </si>
  <si>
    <t>www.ecca.be</t>
  </si>
  <si>
    <t>Merelbeke, Flemish Region, Belgium</t>
  </si>
  <si>
    <t>www.euroports.com</t>
  </si>
  <si>
    <t>Beveren-Waas, Flemish Region, Belgium</t>
  </si>
  <si>
    <t>www.flyinggroup.aero</t>
  </si>
  <si>
    <t>Deurne, Flemish Region, Belgium</t>
  </si>
  <si>
    <t>fujifilmbelgium.be</t>
  </si>
  <si>
    <t>www.fujifilm.com</t>
  </si>
  <si>
    <t>gorilla.co</t>
  </si>
  <si>
    <t>www.greenyard.group</t>
  </si>
  <si>
    <t>St-Katelijne-Waver, Flemish Region, Belgium</t>
  </si>
  <si>
    <t>SN51</t>
  </si>
  <si>
    <t>www.essers.com</t>
  </si>
  <si>
    <t>Genk, Flemish Region, Belgium</t>
  </si>
  <si>
    <t>www.wearehuman8.com</t>
  </si>
  <si>
    <t>Market Research</t>
  </si>
  <si>
    <t>SN54</t>
  </si>
  <si>
    <t>In The Pocket</t>
  </si>
  <si>
    <t>www.inthepocket.com</t>
  </si>
  <si>
    <t>www.indaver.com</t>
  </si>
  <si>
    <t>Environmental Services</t>
  </si>
  <si>
    <t>SN57</t>
  </si>
  <si>
    <t>Iss Facility Services Belgium &amp; Luxembourg</t>
  </si>
  <si>
    <t>issfacilityservices&amp;luxembourg</t>
  </si>
  <si>
    <t>be.issworld.com</t>
  </si>
  <si>
    <t>Facilities Services</t>
  </si>
  <si>
    <t>SN58</t>
  </si>
  <si>
    <t>Jbc</t>
  </si>
  <si>
    <t>jbc</t>
  </si>
  <si>
    <t>www.jbc.be</t>
  </si>
  <si>
    <t>Retail Apparel and Fashion</t>
  </si>
  <si>
    <t>Houthalen, Flemish Region, Belgium</t>
  </si>
  <si>
    <t>www.katoennatie.com</t>
  </si>
  <si>
    <t>www.kinepolis.com</t>
  </si>
  <si>
    <t>Entertainment</t>
  </si>
  <si>
    <t>www.kpmg.com</t>
  </si>
  <si>
    <t>www.macadam.eu</t>
  </si>
  <si>
    <t>www.materialise.com</t>
  </si>
  <si>
    <t>SN70</t>
  </si>
  <si>
    <t>Mediahuis Nv</t>
  </si>
  <si>
    <t>mediahuis</t>
  </si>
  <si>
    <t>www.mediahuis.be</t>
  </si>
  <si>
    <t>www.nipro-group.com</t>
  </si>
  <si>
    <t>SN73</t>
  </si>
  <si>
    <t>Nipro Pharmapackaging</t>
  </si>
  <si>
    <t>nipropharmapackaging</t>
  </si>
  <si>
    <t>www.ohgreen.be</t>
  </si>
  <si>
    <t>Aarschot, Flemish Region, Belgium</t>
  </si>
  <si>
    <t>www.oleon.com</t>
  </si>
  <si>
    <t>Ertvelde, Flemish Region, Belgium</t>
  </si>
  <si>
    <t>www.perrigo.be</t>
  </si>
  <si>
    <t>Nazareth, Flemish Region, Belgium</t>
  </si>
  <si>
    <t>omp.com</t>
  </si>
  <si>
    <t>Wommelgem, Flemish Region, Belgium</t>
  </si>
  <si>
    <t>ontex.com</t>
  </si>
  <si>
    <t>Aalst, Flemish Region, Belgium</t>
  </si>
  <si>
    <t>pnvpanels.be</t>
  </si>
  <si>
    <t>Electrical Equipment Manufacturing</t>
  </si>
  <si>
    <t>Heusden, Flemish Region, Belgium</t>
  </si>
  <si>
    <t>www.parkwind.eu</t>
  </si>
  <si>
    <t>SN81</t>
  </si>
  <si>
    <t>Pia Group</t>
  </si>
  <si>
    <t>piagroup</t>
  </si>
  <si>
    <t>Partnership</t>
  </si>
  <si>
    <t>www.puratos.com</t>
  </si>
  <si>
    <t>Dilbeek, Flemish Region, Belgium</t>
  </si>
  <si>
    <t>SN84</t>
  </si>
  <si>
    <t>Pwc Belgium</t>
  </si>
  <si>
    <t>www.pwc.be</t>
  </si>
  <si>
    <t>Accounting</t>
  </si>
  <si>
    <t>SN85</t>
  </si>
  <si>
    <t>Q8</t>
  </si>
  <si>
    <t>q8</t>
  </si>
  <si>
    <t>www.q8.be</t>
  </si>
  <si>
    <t>qbdgroup.com</t>
  </si>
  <si>
    <t>robovision.ai</t>
  </si>
  <si>
    <t>Technology, Information and Internet</t>
  </si>
  <si>
    <t>www.samsonite.com</t>
  </si>
  <si>
    <t>Oudenaarde, Flemish Region, Belgium</t>
  </si>
  <si>
    <t>SN89</t>
  </si>
  <si>
    <t>Sbb Accountants &amp; Advisors</t>
  </si>
  <si>
    <t>sbbaccountants&amp;advisors</t>
  </si>
  <si>
    <t>www.sbb.be</t>
  </si>
  <si>
    <t>SN90</t>
  </si>
  <si>
    <t>Sd Worx</t>
  </si>
  <si>
    <t>sdworx</t>
  </si>
  <si>
    <t>www.sdworx.com</t>
  </si>
  <si>
    <t>Human Resources Services</t>
  </si>
  <si>
    <t>www.sea-invest.be</t>
  </si>
  <si>
    <t>Luxembourg, Luxembourg, Luxembourg</t>
  </si>
  <si>
    <t>www.seris.be</t>
  </si>
  <si>
    <t>SN96</t>
  </si>
  <si>
    <t>Smulders</t>
  </si>
  <si>
    <t>smulders</t>
  </si>
  <si>
    <t>www.smulders.com</t>
  </si>
  <si>
    <t>Arendonk, Flemish Region, Belgium</t>
  </si>
  <si>
    <t>www.solvint.com</t>
  </si>
  <si>
    <t>spacewell.com</t>
  </si>
  <si>
    <t>stefanini.com</t>
  </si>
  <si>
    <t>www.stg-group.be</t>
  </si>
  <si>
    <t>Herentals, Flemish Region, Belgium</t>
  </si>
  <si>
    <t>www.streamsoftware.eu</t>
  </si>
  <si>
    <t>www.tcr-group.com</t>
  </si>
  <si>
    <t>Brussels Metropolitan Area</t>
  </si>
  <si>
    <t>team.blue</t>
  </si>
  <si>
    <t>www.terumo-europe.com</t>
  </si>
  <si>
    <t>tes-h2.com</t>
  </si>
  <si>
    <t>www.cookware-co.com</t>
  </si>
  <si>
    <t>www.tomandco.com</t>
  </si>
  <si>
    <t>www.tomorrowland.com</t>
  </si>
  <si>
    <t>www.tomra.com</t>
  </si>
  <si>
    <t>Automation Machinery Manufacturing</t>
  </si>
  <si>
    <t>www.trendminer.com</t>
  </si>
  <si>
    <t>www.vandevelde.eu</t>
  </si>
  <si>
    <t>Wichelen, Flemish Region, Belgium</t>
  </si>
  <si>
    <t>www.vanhavermaet.be</t>
  </si>
  <si>
    <t>SN114</t>
  </si>
  <si>
    <t>Vanbreda Risk &amp; Benefits</t>
  </si>
  <si>
    <t>vanbredarisk&amp;benefits</t>
  </si>
  <si>
    <t>www.vanbreda.be</t>
  </si>
  <si>
    <t>www.vandemoortele.com</t>
  </si>
  <si>
    <t>www.vandersanden.com</t>
  </si>
  <si>
    <t>Building Materials</t>
  </si>
  <si>
    <t>Bilzen, Flemish Region, Belgium</t>
  </si>
  <si>
    <t>www.volvocars.com</t>
  </si>
  <si>
    <t>SN118</t>
  </si>
  <si>
    <t>Vpk Group</t>
  </si>
  <si>
    <t>www.vpkgroup.com</t>
  </si>
  <si>
    <t>Paper and Forest Product Manufacturing</t>
  </si>
  <si>
    <t>www.vynova-group.com</t>
  </si>
  <si>
    <t>Tessenderlo, Flemish Region, Belgium</t>
  </si>
  <si>
    <t>SN120</t>
  </si>
  <si>
    <t>What’S Cooking Group</t>
  </si>
  <si>
    <t>what’scookinggroup</t>
  </si>
  <si>
    <t>www.whatscooking.group</t>
  </si>
  <si>
    <t>Zomergem, Flemish Region, Belgium</t>
  </si>
  <si>
    <t>www.willemeninfra.be</t>
  </si>
  <si>
    <t>BR1</t>
  </si>
  <si>
    <t>Fun Sport</t>
  </si>
  <si>
    <t>funsport</t>
  </si>
  <si>
    <t>BR3</t>
  </si>
  <si>
    <t>Mediahuis</t>
  </si>
  <si>
    <t>BR4</t>
  </si>
  <si>
    <t>UZA</t>
  </si>
  <si>
    <t>uza</t>
  </si>
  <si>
    <t>BR5</t>
  </si>
  <si>
    <t>YAASS!</t>
  </si>
  <si>
    <t>yaass!</t>
  </si>
  <si>
    <t>Rumst</t>
  </si>
  <si>
    <t>BR6</t>
  </si>
  <si>
    <t>FirstWave</t>
  </si>
  <si>
    <t>Brussel</t>
  </si>
  <si>
    <t>BR7</t>
  </si>
  <si>
    <t>Mediahuis NV</t>
  </si>
  <si>
    <t>Antwerpen</t>
  </si>
  <si>
    <t>BR8</t>
  </si>
  <si>
    <t>Savaco NV</t>
  </si>
  <si>
    <t>savaco</t>
  </si>
  <si>
    <t>Massenhoven</t>
  </si>
  <si>
    <t>BR9</t>
  </si>
  <si>
    <t>Febelco CV</t>
  </si>
  <si>
    <t>febelcocv</t>
  </si>
  <si>
    <t>Sint Niklaas</t>
  </si>
  <si>
    <t>BR10</t>
  </si>
  <si>
    <t>Unit-T</t>
  </si>
  <si>
    <t>Mechelen</t>
  </si>
  <si>
    <t>BR11</t>
  </si>
  <si>
    <t>Bluu</t>
  </si>
  <si>
    <t>bluu</t>
  </si>
  <si>
    <t>BR12</t>
  </si>
  <si>
    <t>Option Media</t>
  </si>
  <si>
    <t>optionmedia</t>
  </si>
  <si>
    <t>BR13</t>
  </si>
  <si>
    <t>Gudrun Commercial NV</t>
  </si>
  <si>
    <t>gudruncommercial</t>
  </si>
  <si>
    <t>Lier</t>
  </si>
  <si>
    <t>BR14</t>
  </si>
  <si>
    <t>Colruyt Groep</t>
  </si>
  <si>
    <t>colruytgroep</t>
  </si>
  <si>
    <t>BR15</t>
  </si>
  <si>
    <t>Halito</t>
  </si>
  <si>
    <t>halito</t>
  </si>
  <si>
    <t>BR16</t>
  </si>
  <si>
    <t>Upthrust</t>
  </si>
  <si>
    <t>upthrust</t>
  </si>
  <si>
    <t>BR17</t>
  </si>
  <si>
    <t>Kontich</t>
  </si>
  <si>
    <t>BR18</t>
  </si>
  <si>
    <t>Bank Degroof</t>
  </si>
  <si>
    <t>bankdegroof</t>
  </si>
  <si>
    <t>BR19</t>
  </si>
  <si>
    <t>Makro Cash &amp; Carry Belgium</t>
  </si>
  <si>
    <t>makrocash&amp;carry</t>
  </si>
  <si>
    <t>BR20</t>
  </si>
  <si>
    <t>DPD</t>
  </si>
  <si>
    <t>dpd</t>
  </si>
  <si>
    <t>Vilvoorde</t>
  </si>
  <si>
    <t>BR21</t>
  </si>
  <si>
    <t>Stadim</t>
  </si>
  <si>
    <t>stadim</t>
  </si>
  <si>
    <t>BR22</t>
  </si>
  <si>
    <t>Yuki</t>
  </si>
  <si>
    <t>yuki</t>
  </si>
  <si>
    <t>BR23</t>
  </si>
  <si>
    <t>Retail Performance Company</t>
  </si>
  <si>
    <t>retailperformancecompany</t>
  </si>
  <si>
    <t>BR24</t>
  </si>
  <si>
    <t>Potemkino</t>
  </si>
  <si>
    <t>potemkino</t>
  </si>
  <si>
    <t>BR25</t>
  </si>
  <si>
    <t>JBC</t>
  </si>
  <si>
    <t>Houthalen</t>
  </si>
  <si>
    <t>BR26</t>
  </si>
  <si>
    <t>Tabak Natie</t>
  </si>
  <si>
    <t>BR27</t>
  </si>
  <si>
    <t>Orfit Industries NV</t>
  </si>
  <si>
    <t>Wijnegem</t>
  </si>
  <si>
    <t>BR28</t>
  </si>
  <si>
    <t>Trixolutions</t>
  </si>
  <si>
    <t>trixolutions</t>
  </si>
  <si>
    <t>BR29</t>
  </si>
  <si>
    <t>Mediahuis Technology &amp; Product Studio</t>
  </si>
  <si>
    <t>mediahuistechnology&amp;productstudio</t>
  </si>
  <si>
    <t>BR30</t>
  </si>
  <si>
    <t>Advipro</t>
  </si>
  <si>
    <t>Lille</t>
  </si>
  <si>
    <t>BR31</t>
  </si>
  <si>
    <t>Grand Vision Belgium</t>
  </si>
  <si>
    <t>grandvision</t>
  </si>
  <si>
    <t>BR32</t>
  </si>
  <si>
    <t>Brussels Airport Company</t>
  </si>
  <si>
    <t>brusselsairportcompany</t>
  </si>
  <si>
    <t>BR33</t>
  </si>
  <si>
    <t>Fiduciaire Ten Hove</t>
  </si>
  <si>
    <t>fiduciairetenhove</t>
  </si>
  <si>
    <t>Borsbeek</t>
  </si>
  <si>
    <t>BR34</t>
  </si>
  <si>
    <t>Ufinity</t>
  </si>
  <si>
    <t>ufinity</t>
  </si>
  <si>
    <t>BR35</t>
  </si>
  <si>
    <t>Inchcape</t>
  </si>
  <si>
    <t>inchcape</t>
  </si>
  <si>
    <t>Anderlecht</t>
  </si>
  <si>
    <t>BR36</t>
  </si>
  <si>
    <t>On IT BV</t>
  </si>
  <si>
    <t>onitbv</t>
  </si>
  <si>
    <t>BR37</t>
  </si>
  <si>
    <t>Xtra Works</t>
  </si>
  <si>
    <t>xtraworks</t>
  </si>
  <si>
    <t>BR38</t>
  </si>
  <si>
    <t>Monin-it</t>
  </si>
  <si>
    <t>moninit</t>
  </si>
  <si>
    <t>BR39</t>
  </si>
  <si>
    <t>Kuehne + Nagel</t>
  </si>
  <si>
    <t>kuehne+nagel</t>
  </si>
  <si>
    <t>BR40</t>
  </si>
  <si>
    <t>Sligro</t>
  </si>
  <si>
    <t>sligro</t>
  </si>
  <si>
    <t>BR41</t>
  </si>
  <si>
    <t>JYSK Belgium</t>
  </si>
  <si>
    <t>jysk</t>
  </si>
  <si>
    <t>Schoten</t>
  </si>
  <si>
    <t>BR42</t>
  </si>
  <si>
    <t>Jobat</t>
  </si>
  <si>
    <t>jobat</t>
  </si>
  <si>
    <t>Zellik</t>
  </si>
  <si>
    <t>BR43</t>
  </si>
  <si>
    <t>BR44</t>
  </si>
  <si>
    <t>Insilencio</t>
  </si>
  <si>
    <t>insilencio</t>
  </si>
  <si>
    <t>BR45</t>
  </si>
  <si>
    <t>Lemon</t>
  </si>
  <si>
    <t>lemon</t>
  </si>
  <si>
    <t>BR46</t>
  </si>
  <si>
    <t>Facilicom</t>
  </si>
  <si>
    <t>facilicom</t>
  </si>
  <si>
    <t>BR47</t>
  </si>
  <si>
    <t>First Floor</t>
  </si>
  <si>
    <t>firstfloor</t>
  </si>
  <si>
    <t>BR48</t>
  </si>
  <si>
    <t>PIAGroup Belgium</t>
  </si>
  <si>
    <t>Roeselare</t>
  </si>
  <si>
    <t>BR49</t>
  </si>
  <si>
    <t>Berchem</t>
  </si>
  <si>
    <t>BR50</t>
  </si>
  <si>
    <t>Be Bold</t>
  </si>
  <si>
    <t>bebold</t>
  </si>
  <si>
    <t>BR51</t>
  </si>
  <si>
    <t>BDO</t>
  </si>
  <si>
    <t>BR52</t>
  </si>
  <si>
    <t>Boxs BV</t>
  </si>
  <si>
    <t>boxsbv</t>
  </si>
  <si>
    <t>S' Gravenwezel</t>
  </si>
  <si>
    <t>BR53</t>
  </si>
  <si>
    <t>Vanlanschot</t>
  </si>
  <si>
    <t>vanlanschot</t>
  </si>
  <si>
    <t>BR54</t>
  </si>
  <si>
    <t>Halle</t>
  </si>
  <si>
    <t>BR55</t>
  </si>
  <si>
    <t>Mood.Management</t>
  </si>
  <si>
    <t>moodmanagement</t>
  </si>
  <si>
    <t>Nazareth</t>
  </si>
  <si>
    <t>BR56</t>
  </si>
  <si>
    <t>Up Time Groep</t>
  </si>
  <si>
    <t>uptimegroep</t>
  </si>
  <si>
    <t>BR57</t>
  </si>
  <si>
    <t>Bennet Engineering</t>
  </si>
  <si>
    <t>bennetengineering</t>
  </si>
  <si>
    <t>BR58</t>
  </si>
  <si>
    <t>Headcount Gent NV</t>
  </si>
  <si>
    <t>headcountgent</t>
  </si>
  <si>
    <t>Zwijnaarde</t>
  </si>
  <si>
    <t>BR59</t>
  </si>
  <si>
    <t>iBanFirst</t>
  </si>
  <si>
    <t>ibanfirst</t>
  </si>
  <si>
    <t>BR60</t>
  </si>
  <si>
    <t>Biztory</t>
  </si>
  <si>
    <t>biztory</t>
  </si>
  <si>
    <t>BR61</t>
  </si>
  <si>
    <t>Trifinance</t>
  </si>
  <si>
    <t>trifinance</t>
  </si>
  <si>
    <t>BR62</t>
  </si>
  <si>
    <t>Brouwerij Martens</t>
  </si>
  <si>
    <t>brouwerijmartens</t>
  </si>
  <si>
    <t>Bochelt</t>
  </si>
  <si>
    <t>BR63</t>
  </si>
  <si>
    <t>Smart Presentations</t>
  </si>
  <si>
    <t>smartpresentations</t>
  </si>
  <si>
    <t>BR64</t>
  </si>
  <si>
    <t>Brand Quadergy</t>
  </si>
  <si>
    <t>brandquadergy</t>
  </si>
  <si>
    <t>BR65</t>
  </si>
  <si>
    <t>Aartselaar</t>
  </si>
  <si>
    <t>BR66</t>
  </si>
  <si>
    <t>BR67</t>
  </si>
  <si>
    <t>Axilium</t>
  </si>
  <si>
    <t>axilium</t>
  </si>
  <si>
    <t>Wommelgem</t>
  </si>
  <si>
    <t>BR68</t>
  </si>
  <si>
    <t>Recruitment Architects</t>
  </si>
  <si>
    <t>recruitmentarchitects</t>
  </si>
  <si>
    <t>kontich</t>
  </si>
  <si>
    <t>BR69</t>
  </si>
  <si>
    <t>Keyrus</t>
  </si>
  <si>
    <t>Grimbergen</t>
  </si>
  <si>
    <t>BR70</t>
  </si>
  <si>
    <t>Bluecrux</t>
  </si>
  <si>
    <t>BR71</t>
  </si>
  <si>
    <t>B&amp;R</t>
  </si>
  <si>
    <t>b&amp;r</t>
  </si>
  <si>
    <t>Arendonk</t>
  </si>
  <si>
    <t>BR72</t>
  </si>
  <si>
    <t>Stroom Recruitment</t>
  </si>
  <si>
    <t>stroomrecruitment</t>
  </si>
  <si>
    <t>BR73</t>
  </si>
  <si>
    <t>Kubip VOF</t>
  </si>
  <si>
    <t>kubipvof</t>
  </si>
  <si>
    <t>Sint-Gillis-Waas</t>
  </si>
  <si>
    <t>BR75</t>
  </si>
  <si>
    <t>Hoboken</t>
  </si>
  <si>
    <t>BR76</t>
  </si>
  <si>
    <t>Novartis</t>
  </si>
  <si>
    <t>novartis</t>
  </si>
  <si>
    <t>BR77</t>
  </si>
  <si>
    <t>DPG Media</t>
  </si>
  <si>
    <t>BR78</t>
  </si>
  <si>
    <t>Ici Paris XL</t>
  </si>
  <si>
    <t>iciparisxl</t>
  </si>
  <si>
    <t>BR79</t>
  </si>
  <si>
    <t>Radikal</t>
  </si>
  <si>
    <t>radikal</t>
  </si>
  <si>
    <t>BR80</t>
  </si>
  <si>
    <t>Sodibe</t>
  </si>
  <si>
    <t>sodibe</t>
  </si>
  <si>
    <t>BR81</t>
  </si>
  <si>
    <t>Kunnig</t>
  </si>
  <si>
    <t>kunnig</t>
  </si>
  <si>
    <t>BR82</t>
  </si>
  <si>
    <t>KMO Dynamoo</t>
  </si>
  <si>
    <t>kmodynamoo</t>
  </si>
  <si>
    <t>BR83</t>
  </si>
  <si>
    <t>Toreon</t>
  </si>
  <si>
    <t>toreon</t>
  </si>
  <si>
    <t>BR84</t>
  </si>
  <si>
    <t>Vlerick Business School</t>
  </si>
  <si>
    <t>vlerickbusinessschool</t>
  </si>
  <si>
    <t>BR85</t>
  </si>
  <si>
    <t>HR Talents</t>
  </si>
  <si>
    <t>hrtalents</t>
  </si>
  <si>
    <t>BR86</t>
  </si>
  <si>
    <t>Datashift NV</t>
  </si>
  <si>
    <t>BR87</t>
  </si>
  <si>
    <t>ION</t>
  </si>
  <si>
    <t>ion</t>
  </si>
  <si>
    <t>BR88</t>
  </si>
  <si>
    <t>RSM Belgium</t>
  </si>
  <si>
    <t>rsm</t>
  </si>
  <si>
    <t>Zaventem</t>
  </si>
  <si>
    <t>BR89</t>
  </si>
  <si>
    <t>kobaltlegal</t>
  </si>
  <si>
    <t>BR90</t>
  </si>
  <si>
    <t>Engie</t>
  </si>
  <si>
    <t>engie</t>
  </si>
  <si>
    <t>BR91</t>
  </si>
  <si>
    <t>Buildr</t>
  </si>
  <si>
    <t>buildr</t>
  </si>
  <si>
    <t>Borgerhout</t>
  </si>
  <si>
    <t>BR92</t>
  </si>
  <si>
    <t>fenixconsulting</t>
  </si>
  <si>
    <t>BR93</t>
  </si>
  <si>
    <t>iCredit bv</t>
  </si>
  <si>
    <t>icreditbv</t>
  </si>
  <si>
    <t>BR94</t>
  </si>
  <si>
    <t>Classo</t>
  </si>
  <si>
    <t>classo</t>
  </si>
  <si>
    <t>BR95</t>
  </si>
  <si>
    <t>benvitec</t>
  </si>
  <si>
    <t>BR96</t>
  </si>
  <si>
    <t>Makro Cash &amp; Carry</t>
  </si>
  <si>
    <t>BR97</t>
  </si>
  <si>
    <t>amanu-group</t>
  </si>
  <si>
    <t>amanugroup</t>
  </si>
  <si>
    <t>BR98</t>
  </si>
  <si>
    <t>imcd</t>
  </si>
  <si>
    <t>BR99</t>
  </si>
  <si>
    <t>Atlas Grow How</t>
  </si>
  <si>
    <t>atlasgrowhow</t>
  </si>
  <si>
    <t>BR101</t>
  </si>
  <si>
    <t>icloud</t>
  </si>
  <si>
    <t>BR102</t>
  </si>
  <si>
    <t>avelon</t>
  </si>
  <si>
    <t>BR103</t>
  </si>
  <si>
    <t>Laco</t>
  </si>
  <si>
    <t>laco</t>
  </si>
  <si>
    <t>BR104</t>
  </si>
  <si>
    <t>Wendy van Nunen gcv</t>
  </si>
  <si>
    <t>wendyvannunengcv</t>
  </si>
  <si>
    <t>BR105</t>
  </si>
  <si>
    <t>merluno</t>
  </si>
  <si>
    <t>BR106</t>
  </si>
  <si>
    <t>Student.be</t>
  </si>
  <si>
    <t>studentbe</t>
  </si>
  <si>
    <t>BR107</t>
  </si>
  <si>
    <t>The Harbour</t>
  </si>
  <si>
    <t>theharbour</t>
  </si>
  <si>
    <t>Gent</t>
  </si>
  <si>
    <t>BR108</t>
  </si>
  <si>
    <t>Lyreco</t>
  </si>
  <si>
    <t>lyreco</t>
  </si>
  <si>
    <t>BR109</t>
  </si>
  <si>
    <t>gmail</t>
  </si>
  <si>
    <t>BR110</t>
  </si>
  <si>
    <t>Graydon Belgium</t>
  </si>
  <si>
    <t>graydon</t>
  </si>
  <si>
    <t>BR111</t>
  </si>
  <si>
    <t>KMO dienstverlening</t>
  </si>
  <si>
    <t>kmodienstverlening</t>
  </si>
  <si>
    <t>BR112</t>
  </si>
  <si>
    <t>The insiders</t>
  </si>
  <si>
    <t>theinsiders</t>
  </si>
  <si>
    <t>BR113</t>
  </si>
  <si>
    <t>A-Value</t>
  </si>
  <si>
    <t>avalue</t>
  </si>
  <si>
    <t>BR114</t>
  </si>
  <si>
    <t>Leifheit AG</t>
  </si>
  <si>
    <t>leifheitag</t>
  </si>
  <si>
    <t>BR115</t>
  </si>
  <si>
    <t>Accenture</t>
  </si>
  <si>
    <t>accenture</t>
  </si>
  <si>
    <t>BR116</t>
  </si>
  <si>
    <t>Freebility</t>
  </si>
  <si>
    <t>freebility</t>
  </si>
  <si>
    <t>BR117</t>
  </si>
  <si>
    <t>Str8Forward</t>
  </si>
  <si>
    <t>str8forward</t>
  </si>
  <si>
    <t>BR118</t>
  </si>
  <si>
    <t>RMDY</t>
  </si>
  <si>
    <t>rmdy</t>
  </si>
  <si>
    <t>BR119</t>
  </si>
  <si>
    <t>V-formation</t>
  </si>
  <si>
    <t>vformation</t>
  </si>
  <si>
    <t>BR120</t>
  </si>
  <si>
    <t>Connexi</t>
  </si>
  <si>
    <t>connexi</t>
  </si>
  <si>
    <t>BR121</t>
  </si>
  <si>
    <t>boxs</t>
  </si>
  <si>
    <t>BR122</t>
  </si>
  <si>
    <t>Business Markers</t>
  </si>
  <si>
    <t>businessmarkers</t>
  </si>
  <si>
    <t>BR123</t>
  </si>
  <si>
    <t>Cronos</t>
  </si>
  <si>
    <t>cronos</t>
  </si>
  <si>
    <t>BR124</t>
  </si>
  <si>
    <t>WiSE People</t>
  </si>
  <si>
    <t>wisepeople</t>
  </si>
  <si>
    <t>BR125</t>
  </si>
  <si>
    <t>Cum Laude (Cronos)</t>
  </si>
  <si>
    <t>cumlaude(cronos)</t>
  </si>
  <si>
    <t>BR126</t>
  </si>
  <si>
    <t>BR127</t>
  </si>
  <si>
    <t>aristotell</t>
  </si>
  <si>
    <t>BR128</t>
  </si>
  <si>
    <t>Three Hills Capital Partners</t>
  </si>
  <si>
    <t>threehillscapitalpartners</t>
  </si>
  <si>
    <t>BR129</t>
  </si>
  <si>
    <t>Vooruitzicht</t>
  </si>
  <si>
    <t>vooruitzicht</t>
  </si>
  <si>
    <t>BR130</t>
  </si>
  <si>
    <t>Job Hulshoff Coaching</t>
  </si>
  <si>
    <t>jobhulshoffcoaching</t>
  </si>
  <si>
    <t>BR131</t>
  </si>
  <si>
    <t>forestfwd</t>
  </si>
  <si>
    <t>BR132</t>
  </si>
  <si>
    <t>Chalo</t>
  </si>
  <si>
    <t>chalo</t>
  </si>
  <si>
    <t>BR133</t>
  </si>
  <si>
    <t>Voka West-Vlaanderen</t>
  </si>
  <si>
    <t>vokawestvlaanderen</t>
  </si>
  <si>
    <t>BR135</t>
  </si>
  <si>
    <t>Ahlers, Dnable</t>
  </si>
  <si>
    <t>ahlers,dnable</t>
  </si>
  <si>
    <t>BR136</t>
  </si>
  <si>
    <t>thomasmore</t>
  </si>
  <si>
    <t>BR137</t>
  </si>
  <si>
    <t>voka</t>
  </si>
  <si>
    <t>BR138</t>
  </si>
  <si>
    <t>Circular.brussels</t>
  </si>
  <si>
    <t>circularbrussels</t>
  </si>
  <si>
    <t>BR139</t>
  </si>
  <si>
    <t>Strak</t>
  </si>
  <si>
    <t>strak</t>
  </si>
  <si>
    <t>BR140</t>
  </si>
  <si>
    <t>Ask q</t>
  </si>
  <si>
    <t>askq</t>
  </si>
  <si>
    <t>BR142</t>
  </si>
  <si>
    <t>C4d.io</t>
  </si>
  <si>
    <t>c4dio</t>
  </si>
  <si>
    <t>BR143</t>
  </si>
  <si>
    <t>Nvt</t>
  </si>
  <si>
    <t>nvt</t>
  </si>
  <si>
    <t>BR144</t>
  </si>
  <si>
    <t>BR145</t>
  </si>
  <si>
    <t>FF</t>
  </si>
  <si>
    <t>ff</t>
  </si>
  <si>
    <t>BR146</t>
  </si>
  <si>
    <t>TheNextLevel.be</t>
  </si>
  <si>
    <t>thenextlevelbe</t>
  </si>
  <si>
    <t>BR147</t>
  </si>
  <si>
    <t>innotec</t>
  </si>
  <si>
    <t>BR149</t>
  </si>
  <si>
    <t>groupsd</t>
  </si>
  <si>
    <t>BR150</t>
  </si>
  <si>
    <t>HOGENT</t>
  </si>
  <si>
    <t>hogent</t>
  </si>
  <si>
    <t>BR151</t>
  </si>
  <si>
    <t>Whitewood</t>
  </si>
  <si>
    <t>whitewood</t>
  </si>
  <si>
    <t>BR152</t>
  </si>
  <si>
    <t>Exitas</t>
  </si>
  <si>
    <t>exitas</t>
  </si>
  <si>
    <t>BR154</t>
  </si>
  <si>
    <t>Eurofins Digital Testing</t>
  </si>
  <si>
    <t>eurofinsdigitaltesting</t>
  </si>
  <si>
    <t>BR155</t>
  </si>
  <si>
    <t>chalocompany</t>
  </si>
  <si>
    <t>BR157</t>
  </si>
  <si>
    <t>cronos groep</t>
  </si>
  <si>
    <t>cronosgroep</t>
  </si>
  <si>
    <t>BR158</t>
  </si>
  <si>
    <t>Basic-Fit</t>
  </si>
  <si>
    <t>basicfit</t>
  </si>
  <si>
    <t>BR159</t>
  </si>
  <si>
    <t>Smart Investing Solutions</t>
  </si>
  <si>
    <t>smartinvestingsolutions</t>
  </si>
  <si>
    <t>BR160</t>
  </si>
  <si>
    <t>This Girl</t>
  </si>
  <si>
    <t>thisgirl</t>
  </si>
  <si>
    <t>BR161</t>
  </si>
  <si>
    <t>cvwarehouse</t>
  </si>
  <si>
    <t>BR162</t>
  </si>
  <si>
    <t>ImCommunicatie</t>
  </si>
  <si>
    <t>imcommunicatie</t>
  </si>
  <si>
    <t>BR163</t>
  </si>
  <si>
    <t>BASF</t>
  </si>
  <si>
    <t>basf</t>
  </si>
  <si>
    <t>BR165</t>
  </si>
  <si>
    <t>Invisible Puppy</t>
  </si>
  <si>
    <t>invisiblepuppy</t>
  </si>
  <si>
    <t>BR166</t>
  </si>
  <si>
    <t>Viu More</t>
  </si>
  <si>
    <t>viumore</t>
  </si>
  <si>
    <t>BR167</t>
  </si>
  <si>
    <t>Kapture</t>
  </si>
  <si>
    <t>kapture</t>
  </si>
  <si>
    <t>BR168</t>
  </si>
  <si>
    <t>Tifogroup bv</t>
  </si>
  <si>
    <t>tifogroupbv</t>
  </si>
  <si>
    <t>BR169</t>
  </si>
  <si>
    <t>Bensti</t>
  </si>
  <si>
    <t>bensti</t>
  </si>
  <si>
    <t>BR170</t>
  </si>
  <si>
    <t>TwO Connect</t>
  </si>
  <si>
    <t>twoconnect</t>
  </si>
  <si>
    <t>BR171</t>
  </si>
  <si>
    <t>tweople</t>
  </si>
  <si>
    <t>BR172</t>
  </si>
  <si>
    <t>intelligentmotion</t>
  </si>
  <si>
    <t>BR173</t>
  </si>
  <si>
    <t>Buroform</t>
  </si>
  <si>
    <t>buroform</t>
  </si>
  <si>
    <t>BR174</t>
  </si>
  <si>
    <t>Enersee</t>
  </si>
  <si>
    <t>enersee</t>
  </si>
  <si>
    <t>BR175</t>
  </si>
  <si>
    <t>tubata</t>
  </si>
  <si>
    <t>BR176</t>
  </si>
  <si>
    <t>Hansea</t>
  </si>
  <si>
    <t>hansea</t>
  </si>
  <si>
    <t>BR177</t>
  </si>
  <si>
    <t>sunweb</t>
  </si>
  <si>
    <t>BR179</t>
  </si>
  <si>
    <t>Katelijne BerrÃ© ;-)</t>
  </si>
  <si>
    <t>katelijneberrã©;)</t>
  </si>
  <si>
    <t>BR180</t>
  </si>
  <si>
    <t>eVri</t>
  </si>
  <si>
    <t>evri</t>
  </si>
  <si>
    <t>BR181</t>
  </si>
  <si>
    <t>Conway</t>
  </si>
  <si>
    <t>conway</t>
  </si>
  <si>
    <t>Temse</t>
  </si>
  <si>
    <t>BR183</t>
  </si>
  <si>
    <t>Vivaldis Interim</t>
  </si>
  <si>
    <t>vivaldisinterim</t>
  </si>
  <si>
    <t>BR185</t>
  </si>
  <si>
    <t>HH Global</t>
  </si>
  <si>
    <t>hhglobal</t>
  </si>
  <si>
    <t>Diegem</t>
  </si>
  <si>
    <t>BR187</t>
  </si>
  <si>
    <t>Werkzoekende</t>
  </si>
  <si>
    <t>werkzoekende</t>
  </si>
  <si>
    <t>BR188</t>
  </si>
  <si>
    <t>BR189</t>
  </si>
  <si>
    <t>Sea Tank Terminal</t>
  </si>
  <si>
    <t>BR190</t>
  </si>
  <si>
    <t>Remant Transport Architects</t>
  </si>
  <si>
    <t>remanttransportarchitects</t>
  </si>
  <si>
    <t>BR191</t>
  </si>
  <si>
    <t>Avantino</t>
  </si>
  <si>
    <t>avantino</t>
  </si>
  <si>
    <t>BR192</t>
  </si>
  <si>
    <t>Unilin</t>
  </si>
  <si>
    <t>unilin</t>
  </si>
  <si>
    <t>Oostrozebeke</t>
  </si>
  <si>
    <t>BR193</t>
  </si>
  <si>
    <t>AZ Herentals</t>
  </si>
  <si>
    <t>azherentals</t>
  </si>
  <si>
    <t>BR194</t>
  </si>
  <si>
    <t>Scintil</t>
  </si>
  <si>
    <t>scintil</t>
  </si>
  <si>
    <t>BR195</t>
  </si>
  <si>
    <t>Videofactory BV</t>
  </si>
  <si>
    <t>videofactorybv</t>
  </si>
  <si>
    <t>BR196</t>
  </si>
  <si>
    <t>kazi</t>
  </si>
  <si>
    <t>BR197</t>
  </si>
  <si>
    <t>#ZigZagHR</t>
  </si>
  <si>
    <t>#zigzaghr</t>
  </si>
  <si>
    <t>BR198</t>
  </si>
  <si>
    <t>Codit</t>
  </si>
  <si>
    <t>codit</t>
  </si>
  <si>
    <t>BR199</t>
  </si>
  <si>
    <t>Melexis</t>
  </si>
  <si>
    <t>melexis</t>
  </si>
  <si>
    <t>BR200</t>
  </si>
  <si>
    <t>Averna</t>
  </si>
  <si>
    <t>averna</t>
  </si>
  <si>
    <t>BR201</t>
  </si>
  <si>
    <t>Karel de Grote hogeschool</t>
  </si>
  <si>
    <t>kareldegrotehogeschool</t>
  </si>
  <si>
    <t>BR202</t>
  </si>
  <si>
    <t>Spacewell</t>
  </si>
  <si>
    <t>spacewell</t>
  </si>
  <si>
    <t>BR203</t>
  </si>
  <si>
    <t>Om Collective</t>
  </si>
  <si>
    <t>omcollective</t>
  </si>
  <si>
    <t>St Niklaas</t>
  </si>
  <si>
    <t>BR204</t>
  </si>
  <si>
    <t>TBWA NV</t>
  </si>
  <si>
    <t>tbwa</t>
  </si>
  <si>
    <t>BR205</t>
  </si>
  <si>
    <t>SD Worx</t>
  </si>
  <si>
    <t>BR206</t>
  </si>
  <si>
    <t>Bsm</t>
  </si>
  <si>
    <t>bsm</t>
  </si>
  <si>
    <t>BR208</t>
  </si>
  <si>
    <t>Work Wizards</t>
  </si>
  <si>
    <t>workwizards</t>
  </si>
  <si>
    <t>BR209</t>
  </si>
  <si>
    <t>IKEA</t>
  </si>
  <si>
    <t>BR210</t>
  </si>
  <si>
    <t>Hyperion</t>
  </si>
  <si>
    <t>hyperion</t>
  </si>
  <si>
    <t>BR211</t>
  </si>
  <si>
    <t>Eiger North</t>
  </si>
  <si>
    <t>eigernorth</t>
  </si>
  <si>
    <t>BR212</t>
  </si>
  <si>
    <t>Pauwels N.V</t>
  </si>
  <si>
    <t>pauwels</t>
  </si>
  <si>
    <t>BR213</t>
  </si>
  <si>
    <t>Matexi</t>
  </si>
  <si>
    <t>matexi</t>
  </si>
  <si>
    <t>Waregem</t>
  </si>
  <si>
    <t>BR214</t>
  </si>
  <si>
    <t>Avisem</t>
  </si>
  <si>
    <t>avisem</t>
  </si>
  <si>
    <t>BR215</t>
  </si>
  <si>
    <t>TVL</t>
  </si>
  <si>
    <t>tvl</t>
  </si>
  <si>
    <t>BR216</t>
  </si>
  <si>
    <t>Antenno</t>
  </si>
  <si>
    <t>antenno</t>
  </si>
  <si>
    <t>BR217</t>
  </si>
  <si>
    <t>Bloovi</t>
  </si>
  <si>
    <t>bloovi</t>
  </si>
  <si>
    <t>BR218</t>
  </si>
  <si>
    <t>Catcoon</t>
  </si>
  <si>
    <t>catcoon</t>
  </si>
  <si>
    <t>BR219</t>
  </si>
  <si>
    <t>Merkado</t>
  </si>
  <si>
    <t>merkado</t>
  </si>
  <si>
    <t>BR220</t>
  </si>
  <si>
    <t>Piros</t>
  </si>
  <si>
    <t>piros</t>
  </si>
  <si>
    <t>BR221</t>
  </si>
  <si>
    <t>Stashed food</t>
  </si>
  <si>
    <t>stashedfood</t>
  </si>
  <si>
    <t>BR222</t>
  </si>
  <si>
    <t>TalentBay</t>
  </si>
  <si>
    <t>talentbay</t>
  </si>
  <si>
    <t>BR223</t>
  </si>
  <si>
    <t>Leasinvest RE</t>
  </si>
  <si>
    <t>leasinvestre</t>
  </si>
  <si>
    <t>BR224</t>
  </si>
  <si>
    <t>vlinvesta</t>
  </si>
  <si>
    <t>BR225</t>
  </si>
  <si>
    <t>Big C</t>
  </si>
  <si>
    <t>bigc</t>
  </si>
  <si>
    <t>BR227</t>
  </si>
  <si>
    <t>PATROBA Family Bakers NV</t>
  </si>
  <si>
    <t>patrobafamilybakers</t>
  </si>
  <si>
    <t>BR228</t>
  </si>
  <si>
    <t>pia</t>
  </si>
  <si>
    <t>BR230</t>
  </si>
  <si>
    <t>easyrack</t>
  </si>
  <si>
    <t>BR231</t>
  </si>
  <si>
    <t>AB Inbev</t>
  </si>
  <si>
    <t>BR232</t>
  </si>
  <si>
    <t>Smartwithfood</t>
  </si>
  <si>
    <t>smartwithfood</t>
  </si>
  <si>
    <t>Merelbeke</t>
  </si>
  <si>
    <t>BR233</t>
  </si>
  <si>
    <t>souidi</t>
  </si>
  <si>
    <t>BR234</t>
  </si>
  <si>
    <t>Belgische Federatie Filantropische Stichtingen</t>
  </si>
  <si>
    <t>belgischefederatiefilantropischestichtingen</t>
  </si>
  <si>
    <t>BR235</t>
  </si>
  <si>
    <t>Bus De Polder SCB nv</t>
  </si>
  <si>
    <t>busdepolderscb</t>
  </si>
  <si>
    <t>Merksem</t>
  </si>
  <si>
    <t>BR236</t>
  </si>
  <si>
    <t>Peleman</t>
  </si>
  <si>
    <t>peleman</t>
  </si>
  <si>
    <t>BR237</t>
  </si>
  <si>
    <t>Mirror Digital Operations NV</t>
  </si>
  <si>
    <t>mirrordigitaloperations</t>
  </si>
  <si>
    <t>BR238</t>
  </si>
  <si>
    <t>Carerix B.V.</t>
  </si>
  <si>
    <t>carerixbv</t>
  </si>
  <si>
    <t>Delft</t>
  </si>
  <si>
    <t>BR239</t>
  </si>
  <si>
    <t>Resilient Business BV</t>
  </si>
  <si>
    <t>resilientbusinessbv</t>
  </si>
  <si>
    <t>Leuven</t>
  </si>
  <si>
    <t>BR240</t>
  </si>
  <si>
    <t>Foursevens</t>
  </si>
  <si>
    <t>foursevens</t>
  </si>
  <si>
    <t>BR241</t>
  </si>
  <si>
    <t>Inspirations Belgium bv</t>
  </si>
  <si>
    <t>inspirationsbv</t>
  </si>
  <si>
    <t>BR242</t>
  </si>
  <si>
    <t>Gioia Consulting</t>
  </si>
  <si>
    <t>gioiaconsulting</t>
  </si>
  <si>
    <t>BR243</t>
  </si>
  <si>
    <t>theotheragency</t>
  </si>
  <si>
    <t>BR244</t>
  </si>
  <si>
    <t>Xylos</t>
  </si>
  <si>
    <t>BR245</t>
  </si>
  <si>
    <t>Tifogroup</t>
  </si>
  <si>
    <t>tifogroup</t>
  </si>
  <si>
    <t>BR246</t>
  </si>
  <si>
    <t>Impact Speakers</t>
  </si>
  <si>
    <t>impactspeakers</t>
  </si>
  <si>
    <t>BR247</t>
  </si>
  <si>
    <t>LiteBit</t>
  </si>
  <si>
    <t>litebit</t>
  </si>
  <si>
    <t>BR248</t>
  </si>
  <si>
    <t>Bubka</t>
  </si>
  <si>
    <t>bubka</t>
  </si>
  <si>
    <t>BR249</t>
  </si>
  <si>
    <t>Sinds kort werkzoekend</t>
  </si>
  <si>
    <t>sindskortwerkzoekend</t>
  </si>
  <si>
    <t>BR250</t>
  </si>
  <si>
    <t>rikvera</t>
  </si>
  <si>
    <t>BR251</t>
  </si>
  <si>
    <t>KA Construct</t>
  </si>
  <si>
    <t>kaconstruct</t>
  </si>
  <si>
    <t>Beerse</t>
  </si>
  <si>
    <t>BR252</t>
  </si>
  <si>
    <t>Online Heroes</t>
  </si>
  <si>
    <t>onlineheroes</t>
  </si>
  <si>
    <t>BR253</t>
  </si>
  <si>
    <t>Umami Catering</t>
  </si>
  <si>
    <t>umamicatering</t>
  </si>
  <si>
    <t>BR254</t>
  </si>
  <si>
    <t>Classo Technology Group</t>
  </si>
  <si>
    <t>classotechnologygroup</t>
  </si>
  <si>
    <t>BR255</t>
  </si>
  <si>
    <t>TPO Agency</t>
  </si>
  <si>
    <t>tpoagency</t>
  </si>
  <si>
    <t>BR256</t>
  </si>
  <si>
    <t>Sellsior</t>
  </si>
  <si>
    <t>sellsior</t>
  </si>
  <si>
    <t>BR257</t>
  </si>
  <si>
    <t>WayFinders</t>
  </si>
  <si>
    <t>wayfinders</t>
  </si>
  <si>
    <t>BR258</t>
  </si>
  <si>
    <t>De Cronos Groep</t>
  </si>
  <si>
    <t>decronosgroep</t>
  </si>
  <si>
    <t>BR259</t>
  </si>
  <si>
    <t>Proefbedrijf Pluimveehouderij</t>
  </si>
  <si>
    <t>proefbedrijfpluimveehouderij</t>
  </si>
  <si>
    <t>BR260</t>
  </si>
  <si>
    <t>Anthony Cranes</t>
  </si>
  <si>
    <t>anthonycranes</t>
  </si>
  <si>
    <t>BR261</t>
  </si>
  <si>
    <t>Digipolitans</t>
  </si>
  <si>
    <t>digipolitans</t>
  </si>
  <si>
    <t>BR262</t>
  </si>
  <si>
    <t>3 Headed Giant</t>
  </si>
  <si>
    <t>3headedgiant</t>
  </si>
  <si>
    <t>BR263</t>
  </si>
  <si>
    <t>Aertssen</t>
  </si>
  <si>
    <t>aertssen</t>
  </si>
  <si>
    <t>BR265</t>
  </si>
  <si>
    <t>Agiliz NV</t>
  </si>
  <si>
    <t>agiliz</t>
  </si>
  <si>
    <t>BR266</t>
  </si>
  <si>
    <t>houseoftalents</t>
  </si>
  <si>
    <t>BR267</t>
  </si>
  <si>
    <t>StudentStartups.eu</t>
  </si>
  <si>
    <t>studentstartupseu</t>
  </si>
  <si>
    <t>BR268</t>
  </si>
  <si>
    <t>ugent</t>
  </si>
  <si>
    <t>BR269</t>
  </si>
  <si>
    <t>Springbok Agency</t>
  </si>
  <si>
    <t>springbokagency</t>
  </si>
  <si>
    <t>BR270</t>
  </si>
  <si>
    <t>Allen &amp; Overy</t>
  </si>
  <si>
    <t>allen&amp;overy</t>
  </si>
  <si>
    <t>BR271</t>
  </si>
  <si>
    <t>Dego Verzekeringen</t>
  </si>
  <si>
    <t>degoverzekeringen</t>
  </si>
  <si>
    <t>BR273</t>
  </si>
  <si>
    <t>Salmon+Salmon</t>
  </si>
  <si>
    <t>salmon+salmon</t>
  </si>
  <si>
    <t>BR274</t>
  </si>
  <si>
    <t>Deskflow</t>
  </si>
  <si>
    <t>deskflow</t>
  </si>
  <si>
    <t>BR275</t>
  </si>
  <si>
    <t>Unique</t>
  </si>
  <si>
    <t>unique</t>
  </si>
  <si>
    <t>BR276</t>
  </si>
  <si>
    <t>Agfa Gevaert</t>
  </si>
  <si>
    <t>agfagevaert</t>
  </si>
  <si>
    <t>Mortsel</t>
  </si>
  <si>
    <t>BR277</t>
  </si>
  <si>
    <t>Landsbond van Liberale Mutualiteiten</t>
  </si>
  <si>
    <t>landsbondvanliberalemutualiteiten</t>
  </si>
  <si>
    <t>BR278</t>
  </si>
  <si>
    <t>Acco</t>
  </si>
  <si>
    <t>acco</t>
  </si>
  <si>
    <t>BR280</t>
  </si>
  <si>
    <t>The Pack Brussels bv</t>
  </si>
  <si>
    <t>thepackbrusselsbv</t>
  </si>
  <si>
    <t>Koekelberg</t>
  </si>
  <si>
    <t>BR282</t>
  </si>
  <si>
    <t>BMW Group Belux</t>
  </si>
  <si>
    <t>bmwgroupbelux</t>
  </si>
  <si>
    <t>Bornem</t>
  </si>
  <si>
    <t>BR283</t>
  </si>
  <si>
    <t>Top Printing</t>
  </si>
  <si>
    <t>topprinting</t>
  </si>
  <si>
    <t>Zele</t>
  </si>
  <si>
    <t>BR284</t>
  </si>
  <si>
    <t>Credon</t>
  </si>
  <si>
    <t>credon</t>
  </si>
  <si>
    <t>Tessenderlo</t>
  </si>
  <si>
    <t>BR285</t>
  </si>
  <si>
    <t>Stad Antwerpen</t>
  </si>
  <si>
    <t>stadantwerpen</t>
  </si>
  <si>
    <t>BR286</t>
  </si>
  <si>
    <t>Intent BV</t>
  </si>
  <si>
    <t>intentbv</t>
  </si>
  <si>
    <t>BR287</t>
  </si>
  <si>
    <t>Flow Pilots</t>
  </si>
  <si>
    <t>flowpilots</t>
  </si>
  <si>
    <t>BR288</t>
  </si>
  <si>
    <t>Flamingo Pet Products nv</t>
  </si>
  <si>
    <t>flamingopetproducts</t>
  </si>
  <si>
    <t>BR289</t>
  </si>
  <si>
    <t>Investr</t>
  </si>
  <si>
    <t>investr</t>
  </si>
  <si>
    <t>BR290</t>
  </si>
  <si>
    <t>Coca-Cola</t>
  </si>
  <si>
    <t>cocacola</t>
  </si>
  <si>
    <t>BR291</t>
  </si>
  <si>
    <t>BDO Digital</t>
  </si>
  <si>
    <t>bdodigital</t>
  </si>
  <si>
    <t>BR292</t>
  </si>
  <si>
    <t>USG Professionals</t>
  </si>
  <si>
    <t>usgprofessionals</t>
  </si>
  <si>
    <t>BR293</t>
  </si>
  <si>
    <t>am-team</t>
  </si>
  <si>
    <t>amteam</t>
  </si>
  <si>
    <t>BR294</t>
  </si>
  <si>
    <t>O2O</t>
  </si>
  <si>
    <t>o2o</t>
  </si>
  <si>
    <t>gent</t>
  </si>
  <si>
    <t>BR295</t>
  </si>
  <si>
    <t>Arinti</t>
  </si>
  <si>
    <t>arinti</t>
  </si>
  <si>
    <t>BR296</t>
  </si>
  <si>
    <t>Euroports Group BV</t>
  </si>
  <si>
    <t>europortsgroupbv</t>
  </si>
  <si>
    <t>Kallo</t>
  </si>
  <si>
    <t>BR297</t>
  </si>
  <si>
    <t>MÃ¶lnlycke</t>
  </si>
  <si>
    <t>mã¶lnlycke</t>
  </si>
  <si>
    <t>BR298</t>
  </si>
  <si>
    <t>Baltimore Aircoil International</t>
  </si>
  <si>
    <t>baltimoreaircoilinternational</t>
  </si>
  <si>
    <t>Heist-op-den-Berg</t>
  </si>
  <si>
    <t>BR299</t>
  </si>
  <si>
    <t>astena</t>
  </si>
  <si>
    <t>BR300</t>
  </si>
  <si>
    <t>Gumption Group</t>
  </si>
  <si>
    <t>gumptiongroup</t>
  </si>
  <si>
    <t>BR301</t>
  </si>
  <si>
    <t>Skyscrapers (ilibris bvba)</t>
  </si>
  <si>
    <t>skyscrapers(ilibrisbvba)</t>
  </si>
  <si>
    <t>BR302</t>
  </si>
  <si>
    <t>Resengo</t>
  </si>
  <si>
    <t>resengo</t>
  </si>
  <si>
    <t>BR303</t>
  </si>
  <si>
    <t>GIMV</t>
  </si>
  <si>
    <t>gimv</t>
  </si>
  <si>
    <t>BR304</t>
  </si>
  <si>
    <t>Coolblue</t>
  </si>
  <si>
    <t>BR305</t>
  </si>
  <si>
    <t>SGS</t>
  </si>
  <si>
    <t>sgs</t>
  </si>
  <si>
    <t>BR306</t>
  </si>
  <si>
    <t>Board of Innovation</t>
  </si>
  <si>
    <t>boardofinnovation</t>
  </si>
  <si>
    <t>BR307</t>
  </si>
  <si>
    <t>Coca Cola</t>
  </si>
  <si>
    <t>BR308</t>
  </si>
  <si>
    <t>PIA Group</t>
  </si>
  <si>
    <t>BR309</t>
  </si>
  <si>
    <t>IMPACT</t>
  </si>
  <si>
    <t>BR311</t>
  </si>
  <si>
    <t>pursuit-femmes</t>
  </si>
  <si>
    <t>pursuitfemmes</t>
  </si>
  <si>
    <t>BR312</t>
  </si>
  <si>
    <t>rekruut</t>
  </si>
  <si>
    <t>BR313</t>
  </si>
  <si>
    <t>liberoo</t>
  </si>
  <si>
    <t>BR315</t>
  </si>
  <si>
    <t>titeca</t>
  </si>
  <si>
    <t>BR316</t>
  </si>
  <si>
    <t>brasschaat</t>
  </si>
  <si>
    <t>BR317</t>
  </si>
  <si>
    <t>thebrandguys</t>
  </si>
  <si>
    <t>BR319</t>
  </si>
  <si>
    <t>solusio</t>
  </si>
  <si>
    <t>BR320</t>
  </si>
  <si>
    <t>live</t>
  </si>
  <si>
    <t>BR321</t>
  </si>
  <si>
    <t>schiettecattebv</t>
  </si>
  <si>
    <t>BR322</t>
  </si>
  <si>
    <t>tsm</t>
  </si>
  <si>
    <t>BR323</t>
  </si>
  <si>
    <t>cyclowax</t>
  </si>
  <si>
    <t>BR324</t>
  </si>
  <si>
    <t>acagroup</t>
  </si>
  <si>
    <t>BR326</t>
  </si>
  <si>
    <t>Carglass NV</t>
  </si>
  <si>
    <t>Bilzen</t>
  </si>
  <si>
    <t>BR327</t>
  </si>
  <si>
    <t>bongoesta</t>
  </si>
  <si>
    <t>BR328</t>
  </si>
  <si>
    <t>geldhof-vermeersch</t>
  </si>
  <si>
    <t>geldhofvermeersch</t>
  </si>
  <si>
    <t>BR329</t>
  </si>
  <si>
    <t>Daimler</t>
  </si>
  <si>
    <t>daimler</t>
  </si>
  <si>
    <t>BR330</t>
  </si>
  <si>
    <t>Raconteurs</t>
  </si>
  <si>
    <t>raconteurs</t>
  </si>
  <si>
    <t>BR331</t>
  </si>
  <si>
    <t>Crossrail</t>
  </si>
  <si>
    <t>crossrail</t>
  </si>
  <si>
    <t>BR334</t>
  </si>
  <si>
    <t>vigotec</t>
  </si>
  <si>
    <t>BR335</t>
  </si>
  <si>
    <t>veranco</t>
  </si>
  <si>
    <t>BR336</t>
  </si>
  <si>
    <t>Lembeke</t>
  </si>
  <si>
    <t>BR337</t>
  </si>
  <si>
    <t>dsbprint</t>
  </si>
  <si>
    <t>BR338</t>
  </si>
  <si>
    <t>Thomas Moore</t>
  </si>
  <si>
    <t>thomasmoore</t>
  </si>
  <si>
    <t>BR339</t>
  </si>
  <si>
    <t>VDL Bus Roelesare</t>
  </si>
  <si>
    <t>vdlbusroelesare</t>
  </si>
  <si>
    <t>BR340</t>
  </si>
  <si>
    <t>Kabas Recruit</t>
  </si>
  <si>
    <t>kabasrecruit</t>
  </si>
  <si>
    <t>BR341</t>
  </si>
  <si>
    <t>EUROPABANK</t>
  </si>
  <si>
    <t>europabank</t>
  </si>
  <si>
    <t>BR344</t>
  </si>
  <si>
    <t>GCM</t>
  </si>
  <si>
    <t>gcm</t>
  </si>
  <si>
    <t>BR345</t>
  </si>
  <si>
    <t>Cordeel Group</t>
  </si>
  <si>
    <t>cordeelgroup</t>
  </si>
  <si>
    <t>BR347</t>
  </si>
  <si>
    <t>Besix Infra Support nv</t>
  </si>
  <si>
    <t>Schelle</t>
  </si>
  <si>
    <t>BR348</t>
  </si>
  <si>
    <t>EDGARDCOOPER</t>
  </si>
  <si>
    <t>edgardcooper</t>
  </si>
  <si>
    <t>BR349</t>
  </si>
  <si>
    <t>oaksberg</t>
  </si>
  <si>
    <t>BR350</t>
  </si>
  <si>
    <t>nexxworks</t>
  </si>
  <si>
    <t>BR351</t>
  </si>
  <si>
    <t>lunar</t>
  </si>
  <si>
    <t>BR352</t>
  </si>
  <si>
    <t>Movify</t>
  </si>
  <si>
    <t>movify</t>
  </si>
  <si>
    <t>BR353</t>
  </si>
  <si>
    <t>CKV Bank</t>
  </si>
  <si>
    <t>ckvbank</t>
  </si>
  <si>
    <t>BR354</t>
  </si>
  <si>
    <t>Yontec</t>
  </si>
  <si>
    <t>yontec</t>
  </si>
  <si>
    <t>Hasselt</t>
  </si>
  <si>
    <t>BR356</t>
  </si>
  <si>
    <t>thegloryofexcellence</t>
  </si>
  <si>
    <t>BR357</t>
  </si>
  <si>
    <t>CTRL-F</t>
  </si>
  <si>
    <t>ctrlf</t>
  </si>
  <si>
    <t>BR358</t>
  </si>
  <si>
    <t>thepack</t>
  </si>
  <si>
    <t>BR359</t>
  </si>
  <si>
    <t>VOLVOCARS</t>
  </si>
  <si>
    <t>volvocars</t>
  </si>
  <si>
    <t>BR360</t>
  </si>
  <si>
    <t>newgameplan</t>
  </si>
  <si>
    <t>BR361</t>
  </si>
  <si>
    <t>satisfashion</t>
  </si>
  <si>
    <t>BR362</t>
  </si>
  <si>
    <t>Boels Rental</t>
  </si>
  <si>
    <t>boelsrental</t>
  </si>
  <si>
    <t>GV Sittard</t>
  </si>
  <si>
    <t>BR363</t>
  </si>
  <si>
    <t>growth-inc</t>
  </si>
  <si>
    <t>growthinc</t>
  </si>
  <si>
    <t>BR364</t>
  </si>
  <si>
    <t>4P Square</t>
  </si>
  <si>
    <t>4psquare</t>
  </si>
  <si>
    <t>BR365</t>
  </si>
  <si>
    <t>AXA Belgium</t>
  </si>
  <si>
    <t>axa</t>
  </si>
  <si>
    <t>BR366</t>
  </si>
  <si>
    <t>ap</t>
  </si>
  <si>
    <t>BR367</t>
  </si>
  <si>
    <t>NMBS-SNCB</t>
  </si>
  <si>
    <t>nmbssncb</t>
  </si>
  <si>
    <t>BR368</t>
  </si>
  <si>
    <t>Eubelius</t>
  </si>
  <si>
    <t>eubelius</t>
  </si>
  <si>
    <t>Kortrijk</t>
  </si>
  <si>
    <t>BR369</t>
  </si>
  <si>
    <t>Multi Engineering</t>
  </si>
  <si>
    <t>multiengineering</t>
  </si>
  <si>
    <t>BR370</t>
  </si>
  <si>
    <t>BR371</t>
  </si>
  <si>
    <t>Kingsberry</t>
  </si>
  <si>
    <t>kingsberry</t>
  </si>
  <si>
    <t>BR372</t>
  </si>
  <si>
    <t>Brainbridge BV</t>
  </si>
  <si>
    <t>brainbridgebv</t>
  </si>
  <si>
    <t>BR373</t>
  </si>
  <si>
    <t>Covestro</t>
  </si>
  <si>
    <t>covestro</t>
  </si>
  <si>
    <t>BR374</t>
  </si>
  <si>
    <t>Actum</t>
  </si>
  <si>
    <t>actum</t>
  </si>
  <si>
    <t>Wetteren</t>
  </si>
  <si>
    <t>BR375</t>
  </si>
  <si>
    <t>Collectief</t>
  </si>
  <si>
    <t>collectief</t>
  </si>
  <si>
    <t>BR376</t>
  </si>
  <si>
    <t>ACC</t>
  </si>
  <si>
    <t>acc</t>
  </si>
  <si>
    <t>BR377</t>
  </si>
  <si>
    <t>Gilbert De Clercq</t>
  </si>
  <si>
    <t>gilbertdeclercq</t>
  </si>
  <si>
    <t>BR378</t>
  </si>
  <si>
    <t>Atlas Copco</t>
  </si>
  <si>
    <t>BR379</t>
  </si>
  <si>
    <t>Natuurpunt</t>
  </si>
  <si>
    <t>natuurpunt</t>
  </si>
  <si>
    <t>BR380</t>
  </si>
  <si>
    <t>Threon</t>
  </si>
  <si>
    <t>BR381</t>
  </si>
  <si>
    <t>Toqua</t>
  </si>
  <si>
    <t>toqua</t>
  </si>
  <si>
    <t>BR382</t>
  </si>
  <si>
    <t>Korian</t>
  </si>
  <si>
    <t>BR383</t>
  </si>
  <si>
    <t>OLV Ziekenhuis</t>
  </si>
  <si>
    <t>olvziekenhuis</t>
  </si>
  <si>
    <t>Aalst</t>
  </si>
  <si>
    <t>BR384</t>
  </si>
  <si>
    <t>Verina Bourdon</t>
  </si>
  <si>
    <t>verinabourdon</t>
  </si>
  <si>
    <t>BR385</t>
  </si>
  <si>
    <t>AS Adventure</t>
  </si>
  <si>
    <t>asadventure</t>
  </si>
  <si>
    <t>BR386</t>
  </si>
  <si>
    <t>Duval Union</t>
  </si>
  <si>
    <t>duvalunion</t>
  </si>
  <si>
    <t>BR388</t>
  </si>
  <si>
    <t>ElmosExperts</t>
  </si>
  <si>
    <t>elmosexperts</t>
  </si>
  <si>
    <t>BR389</t>
  </si>
  <si>
    <t>Solix Search</t>
  </si>
  <si>
    <t>solixsearch</t>
  </si>
  <si>
    <t>BR390</t>
  </si>
  <si>
    <t>Aphea.Bio NV</t>
  </si>
  <si>
    <t>BR391</t>
  </si>
  <si>
    <t>BR392</t>
  </si>
  <si>
    <t>Sibelga</t>
  </si>
  <si>
    <t>sibelga</t>
  </si>
  <si>
    <t>BR393</t>
  </si>
  <si>
    <t>BENTON</t>
  </si>
  <si>
    <t>benton</t>
  </si>
  <si>
    <t>BR394</t>
  </si>
  <si>
    <t>Wunderman Thompson / VML</t>
  </si>
  <si>
    <t>wundermanthompson/vml</t>
  </si>
  <si>
    <t>BR395</t>
  </si>
  <si>
    <t>Sofico</t>
  </si>
  <si>
    <t>sofico</t>
  </si>
  <si>
    <t>BR396</t>
  </si>
  <si>
    <t>Xplore Group</t>
  </si>
  <si>
    <t>xploregroup</t>
  </si>
  <si>
    <t>BR397</t>
  </si>
  <si>
    <t>Turbulent</t>
  </si>
  <si>
    <t>turbulent</t>
  </si>
  <si>
    <t>BR398</t>
  </si>
  <si>
    <t>Beko</t>
  </si>
  <si>
    <t>beko</t>
  </si>
  <si>
    <t>Meerhout</t>
  </si>
  <si>
    <t>BR399</t>
  </si>
  <si>
    <t>Fashion Society</t>
  </si>
  <si>
    <t>fashionsociety</t>
  </si>
  <si>
    <t>Merchtem</t>
  </si>
  <si>
    <t>BR400</t>
  </si>
  <si>
    <t>tijd</t>
  </si>
  <si>
    <t>BR401</t>
  </si>
  <si>
    <t>Unilever Belgium</t>
  </si>
  <si>
    <t>unilever</t>
  </si>
  <si>
    <t>BR402</t>
  </si>
  <si>
    <t>Soudal</t>
  </si>
  <si>
    <t>soudal</t>
  </si>
  <si>
    <t>Turnhout</t>
  </si>
  <si>
    <t>BR403</t>
  </si>
  <si>
    <t>Buysse &amp; Partners</t>
  </si>
  <si>
    <t>buysse&amp;partners</t>
  </si>
  <si>
    <t>BR404</t>
  </si>
  <si>
    <t>ePact</t>
  </si>
  <si>
    <t>epact</t>
  </si>
  <si>
    <t>BR405</t>
  </si>
  <si>
    <t>Cargill</t>
  </si>
  <si>
    <t>cargill</t>
  </si>
  <si>
    <t>BR406</t>
  </si>
  <si>
    <t>What's Cooking Group NV</t>
  </si>
  <si>
    <t>what'scookinggroup</t>
  </si>
  <si>
    <t>Lievegem</t>
  </si>
  <si>
    <t>BR407</t>
  </si>
  <si>
    <t>Digi / Citymesh</t>
  </si>
  <si>
    <t>digi/citymesh</t>
  </si>
  <si>
    <t>BR408</t>
  </si>
  <si>
    <t>Benedenti Groep NV</t>
  </si>
  <si>
    <t>benedentigroep</t>
  </si>
  <si>
    <t>Berlaar</t>
  </si>
  <si>
    <t>BR409</t>
  </si>
  <si>
    <t>BelOrta</t>
  </si>
  <si>
    <t>belorta</t>
  </si>
  <si>
    <t>Sint-Katelijne-Waver</t>
  </si>
  <si>
    <t>BR410</t>
  </si>
  <si>
    <t>Unmute-you</t>
  </si>
  <si>
    <t>unmuteyou</t>
  </si>
  <si>
    <t>BR411</t>
  </si>
  <si>
    <t>Select Group</t>
  </si>
  <si>
    <t>selectgroup</t>
  </si>
  <si>
    <t>BR412</t>
  </si>
  <si>
    <t>Woonhaven Antwerpen</t>
  </si>
  <si>
    <t>woonhavenantwerpen</t>
  </si>
  <si>
    <t>BR413</t>
  </si>
  <si>
    <t>Van Laere</t>
  </si>
  <si>
    <t>vanlaere</t>
  </si>
  <si>
    <t>Burcht</t>
  </si>
  <si>
    <t>BR414</t>
  </si>
  <si>
    <t>Cargill NV</t>
  </si>
  <si>
    <t>BR415</t>
  </si>
  <si>
    <t>SBB Accountants &amp; Advisors</t>
  </si>
  <si>
    <t>BR416</t>
  </si>
  <si>
    <t>HR Magazine</t>
  </si>
  <si>
    <t>hrmagazine</t>
  </si>
  <si>
    <t>BR417</t>
  </si>
  <si>
    <t>De Vijver</t>
  </si>
  <si>
    <t>devijver</t>
  </si>
  <si>
    <t>Deurne</t>
  </si>
  <si>
    <t>BR419</t>
  </si>
  <si>
    <t>Woordpool</t>
  </si>
  <si>
    <t>woordpool</t>
  </si>
  <si>
    <t>BR420</t>
  </si>
  <si>
    <t>Culinor</t>
  </si>
  <si>
    <t>culinor</t>
  </si>
  <si>
    <t>BR421</t>
  </si>
  <si>
    <t>Lunch Garden</t>
  </si>
  <si>
    <t>lunchgarden</t>
  </si>
  <si>
    <t>BR422</t>
  </si>
  <si>
    <t>Kellanova</t>
  </si>
  <si>
    <t>kellanova</t>
  </si>
  <si>
    <t>BR423</t>
  </si>
  <si>
    <t>Lago</t>
  </si>
  <si>
    <t>lago</t>
  </si>
  <si>
    <t>BR424</t>
  </si>
  <si>
    <t>Actoplus</t>
  </si>
  <si>
    <t>actoplus</t>
  </si>
  <si>
    <t>BR425</t>
  </si>
  <si>
    <t>Brouwerij Haacht</t>
  </si>
  <si>
    <t>brouwerijhaacht</t>
  </si>
  <si>
    <t>Boortmeerbeek</t>
  </si>
  <si>
    <t>BR426</t>
  </si>
  <si>
    <t>De Brug VZW</t>
  </si>
  <si>
    <t>debrugvzw</t>
  </si>
  <si>
    <t>BR427</t>
  </si>
  <si>
    <t>BR428</t>
  </si>
  <si>
    <t>Ecopower</t>
  </si>
  <si>
    <t>ecopower</t>
  </si>
  <si>
    <t>BR429</t>
  </si>
  <si>
    <t>CESI-Preventie &amp; Bescherming</t>
  </si>
  <si>
    <t>cesipreventie&amp;bescherming</t>
  </si>
  <si>
    <t>BR430</t>
  </si>
  <si>
    <t>Abylsen TEC</t>
  </si>
  <si>
    <t>abylsentec</t>
  </si>
  <si>
    <t>BR431</t>
  </si>
  <si>
    <t>Plainsight</t>
  </si>
  <si>
    <t>plainsight</t>
  </si>
  <si>
    <t>BR432</t>
  </si>
  <si>
    <t>OXYGEN</t>
  </si>
  <si>
    <t>oxygen</t>
  </si>
  <si>
    <t>BR433</t>
  </si>
  <si>
    <t>Cummins</t>
  </si>
  <si>
    <t>BR434</t>
  </si>
  <si>
    <t>Dynapps</t>
  </si>
  <si>
    <t>dynapps</t>
  </si>
  <si>
    <t>Geel</t>
  </si>
  <si>
    <t>BR435</t>
  </si>
  <si>
    <t>Aldi</t>
  </si>
  <si>
    <t>BR436</t>
  </si>
  <si>
    <t>Vlaamse Landmaatschappij</t>
  </si>
  <si>
    <t>vlaamselandmaatschappij</t>
  </si>
  <si>
    <t>BR437</t>
  </si>
  <si>
    <t>Geosquare</t>
  </si>
  <si>
    <t>geosquare</t>
  </si>
  <si>
    <t>BR438</t>
  </si>
  <si>
    <t>Sereni</t>
  </si>
  <si>
    <t>sereni</t>
  </si>
  <si>
    <t>BR439</t>
  </si>
  <si>
    <t>lannoo uitgeverij</t>
  </si>
  <si>
    <t>lannoouitgeverij</t>
  </si>
  <si>
    <t>BR440</t>
  </si>
  <si>
    <t>Mext Group</t>
  </si>
  <si>
    <t>mextgroup</t>
  </si>
  <si>
    <t>BR441</t>
  </si>
  <si>
    <t>Bpost</t>
  </si>
  <si>
    <t>bpost</t>
  </si>
  <si>
    <t>BR443</t>
  </si>
  <si>
    <t>DC Dredging</t>
  </si>
  <si>
    <t>dcdredging</t>
  </si>
  <si>
    <t>Breskens</t>
  </si>
  <si>
    <t>BR444</t>
  </si>
  <si>
    <t>Tormans Group</t>
  </si>
  <si>
    <t>tormansgroup</t>
  </si>
  <si>
    <t>BR445</t>
  </si>
  <si>
    <t>Timeseer</t>
  </si>
  <si>
    <t>timeseer</t>
  </si>
  <si>
    <t>BR446</t>
  </si>
  <si>
    <t>Companions</t>
  </si>
  <si>
    <t>companions</t>
  </si>
  <si>
    <t>BR447</t>
  </si>
  <si>
    <t>Inovet</t>
  </si>
  <si>
    <t>inovet</t>
  </si>
  <si>
    <t>BR448</t>
  </si>
  <si>
    <t>Haribo</t>
  </si>
  <si>
    <t>haribo</t>
  </si>
  <si>
    <t>BR449</t>
  </si>
  <si>
    <t>Sika</t>
  </si>
  <si>
    <t>sika</t>
  </si>
  <si>
    <t>Ham</t>
  </si>
  <si>
    <t>BR450</t>
  </si>
  <si>
    <t>The Foodmaker</t>
  </si>
  <si>
    <t>thefoodmaker</t>
  </si>
  <si>
    <t>Oevel</t>
  </si>
  <si>
    <t>BR451</t>
  </si>
  <si>
    <t>Jeco Energies</t>
  </si>
  <si>
    <t>jecoenergies</t>
  </si>
  <si>
    <t>Herentals</t>
  </si>
  <si>
    <t>BR452</t>
  </si>
  <si>
    <t>Greenyard Frozen Belgium</t>
  </si>
  <si>
    <t>greenyardfrozen</t>
  </si>
  <si>
    <t>Westrozebeke</t>
  </si>
  <si>
    <t>BR453</t>
  </si>
  <si>
    <t>Banijay Belgium</t>
  </si>
  <si>
    <t>banijay</t>
  </si>
  <si>
    <t>Lint</t>
  </si>
  <si>
    <t>BR454</t>
  </si>
  <si>
    <t>msc</t>
  </si>
  <si>
    <t>BR455</t>
  </si>
  <si>
    <t>proximus</t>
  </si>
  <si>
    <t>BR457</t>
  </si>
  <si>
    <t>merkado-agency</t>
  </si>
  <si>
    <t>merkadoagency</t>
  </si>
  <si>
    <t>BR458</t>
  </si>
  <si>
    <t>innomedio</t>
  </si>
  <si>
    <t>BR459</t>
  </si>
  <si>
    <t>agsolution</t>
  </si>
  <si>
    <t>BR460</t>
  </si>
  <si>
    <t>hotmail</t>
  </si>
  <si>
    <t>BR461</t>
  </si>
  <si>
    <t>gerechtelijk-syndicus</t>
  </si>
  <si>
    <t>gerechtelijksyndicus</t>
  </si>
  <si>
    <t>BR462</t>
  </si>
  <si>
    <t>outlook</t>
  </si>
  <si>
    <t>BR463</t>
  </si>
  <si>
    <t>vanbreda</t>
  </si>
  <si>
    <t>BR464</t>
  </si>
  <si>
    <t>bossens</t>
  </si>
  <si>
    <t>BR465</t>
  </si>
  <si>
    <t>ubabelgium</t>
  </si>
  <si>
    <t>uba</t>
  </si>
  <si>
    <t>BR466</t>
  </si>
  <si>
    <t>mbdx</t>
  </si>
  <si>
    <t>BR467</t>
  </si>
  <si>
    <t>jemsconsulting</t>
  </si>
  <si>
    <t>BR468</t>
  </si>
  <si>
    <t>hrmunited</t>
  </si>
  <si>
    <t>BR469</t>
  </si>
  <si>
    <t>wico</t>
  </si>
  <si>
    <t>BR470</t>
  </si>
  <si>
    <t>noomly</t>
  </si>
  <si>
    <t>BR471</t>
  </si>
  <si>
    <t>thegrain</t>
  </si>
  <si>
    <t>BR472</t>
  </si>
  <si>
    <t>paulcockx</t>
  </si>
  <si>
    <t>BR473</t>
  </si>
  <si>
    <t>stephaniemuller</t>
  </si>
  <si>
    <t>BR474</t>
  </si>
  <si>
    <t>hrexpert</t>
  </si>
  <si>
    <t>BR475</t>
  </si>
  <si>
    <t>saegher</t>
  </si>
  <si>
    <t>BR476</t>
  </si>
  <si>
    <t>we-help-you</t>
  </si>
  <si>
    <t>wehelpyou</t>
  </si>
  <si>
    <t>BR477</t>
  </si>
  <si>
    <t>malt</t>
  </si>
  <si>
    <t>BR478</t>
  </si>
  <si>
    <t>wefynd</t>
  </si>
  <si>
    <t>BR479</t>
  </si>
  <si>
    <t>hr-talents</t>
  </si>
  <si>
    <t>BR481</t>
  </si>
  <si>
    <t>radissonblu</t>
  </si>
  <si>
    <t>BR482</t>
  </si>
  <si>
    <t>firstfloorcareers</t>
  </si>
  <si>
    <t>BR483</t>
  </si>
  <si>
    <t>antwerpen</t>
  </si>
  <si>
    <t>BR484</t>
  </si>
  <si>
    <t>amrak</t>
  </si>
  <si>
    <t>BR485</t>
  </si>
  <si>
    <t>klinger</t>
  </si>
  <si>
    <t>BR487</t>
  </si>
  <si>
    <t>thecampus</t>
  </si>
  <si>
    <t>BR488</t>
  </si>
  <si>
    <t>dibbs</t>
  </si>
  <si>
    <t>BR489</t>
  </si>
  <si>
    <t>redzezel</t>
  </si>
  <si>
    <t>BR490</t>
  </si>
  <si>
    <t>clbgroup</t>
  </si>
  <si>
    <t>BR491</t>
  </si>
  <si>
    <t>bakker</t>
  </si>
  <si>
    <t>BR492</t>
  </si>
  <si>
    <t>BR493</t>
  </si>
  <si>
    <t>vergeet-mij-nietje</t>
  </si>
  <si>
    <t>vergeetmijnietje</t>
  </si>
  <si>
    <t>BR494</t>
  </si>
  <si>
    <t>altrad</t>
  </si>
  <si>
    <t>BR495</t>
  </si>
  <si>
    <t>sidefish</t>
  </si>
  <si>
    <t>BR496</t>
  </si>
  <si>
    <t>s3m</t>
  </si>
  <si>
    <t>BR497</t>
  </si>
  <si>
    <t>youconnect</t>
  </si>
  <si>
    <t>BR498</t>
  </si>
  <si>
    <t>kendho</t>
  </si>
  <si>
    <t>BR499</t>
  </si>
  <si>
    <t>skynet</t>
  </si>
  <si>
    <t>BR500</t>
  </si>
  <si>
    <t>timberghmans</t>
  </si>
  <si>
    <t>BR501</t>
  </si>
  <si>
    <t>drive2xl</t>
  </si>
  <si>
    <t>BR502</t>
  </si>
  <si>
    <t>ziggu</t>
  </si>
  <si>
    <t>BR503</t>
  </si>
  <si>
    <t>altero</t>
  </si>
  <si>
    <t>BR504</t>
  </si>
  <si>
    <t>blastic</t>
  </si>
  <si>
    <t>BR505</t>
  </si>
  <si>
    <t>letsaskq</t>
  </si>
  <si>
    <t>BR506</t>
  </si>
  <si>
    <t>psgrow</t>
  </si>
  <si>
    <t>BR507</t>
  </si>
  <si>
    <t>dnmbeheer</t>
  </si>
  <si>
    <t>BR508</t>
  </si>
  <si>
    <t>peopleatfirst</t>
  </si>
  <si>
    <t>BR509</t>
  </si>
  <si>
    <t>tooniko</t>
  </si>
  <si>
    <t>BR510</t>
  </si>
  <si>
    <t>mathereconomics</t>
  </si>
  <si>
    <t>BR511</t>
  </si>
  <si>
    <t>g-o</t>
  </si>
  <si>
    <t>go</t>
  </si>
  <si>
    <t>BR512</t>
  </si>
  <si>
    <t>student</t>
  </si>
  <si>
    <t>BR513</t>
  </si>
  <si>
    <t>axudo</t>
  </si>
  <si>
    <t>BR514</t>
  </si>
  <si>
    <t>sixshooter</t>
  </si>
  <si>
    <t>BR515</t>
  </si>
  <si>
    <t>i-l-s</t>
  </si>
  <si>
    <t>ils</t>
  </si>
  <si>
    <t>BR516</t>
  </si>
  <si>
    <t>bizzsolutions</t>
  </si>
  <si>
    <t>BR517</t>
  </si>
  <si>
    <t>impactorganisatiecoach</t>
  </si>
  <si>
    <t>BR520</t>
  </si>
  <si>
    <t>flowtec</t>
  </si>
  <si>
    <t>BR521</t>
  </si>
  <si>
    <t>thalento</t>
  </si>
  <si>
    <t>BR522</t>
  </si>
  <si>
    <t>vdpsolutions</t>
  </si>
  <si>
    <t>BR523</t>
  </si>
  <si>
    <t>buildingpeople</t>
  </si>
  <si>
    <t>BR524</t>
  </si>
  <si>
    <t>brightest</t>
  </si>
  <si>
    <t>BR526</t>
  </si>
  <si>
    <t>apotheekcarpentier</t>
  </si>
  <si>
    <t>BR527</t>
  </si>
  <si>
    <t>crossint</t>
  </si>
  <si>
    <t>BR528</t>
  </si>
  <si>
    <t>atomicbits</t>
  </si>
  <si>
    <t>BR530</t>
  </si>
  <si>
    <t>g2p</t>
  </si>
  <si>
    <t>BR531</t>
  </si>
  <si>
    <t>belgacom</t>
  </si>
  <si>
    <t>BR532</t>
  </si>
  <si>
    <t>playit</t>
  </si>
  <si>
    <t>BR533</t>
  </si>
  <si>
    <t>kontent</t>
  </si>
  <si>
    <t>BR534</t>
  </si>
  <si>
    <t>mo-vis</t>
  </si>
  <si>
    <t>movis</t>
  </si>
  <si>
    <t>BR535</t>
  </si>
  <si>
    <t>takingturns</t>
  </si>
  <si>
    <t>BR536</t>
  </si>
  <si>
    <t>integratie-inburgering</t>
  </si>
  <si>
    <t>integratieinburgering</t>
  </si>
  <si>
    <t>BR537</t>
  </si>
  <si>
    <t>locowriting</t>
  </si>
  <si>
    <t>BR540</t>
  </si>
  <si>
    <t>hetgoed</t>
  </si>
  <si>
    <t>BR541</t>
  </si>
  <si>
    <t>msn</t>
  </si>
  <si>
    <t>BR542</t>
  </si>
  <si>
    <t>kieskrachtig</t>
  </si>
  <si>
    <t>BR543</t>
  </si>
  <si>
    <t>metal-technics</t>
  </si>
  <si>
    <t>metaltechnics</t>
  </si>
  <si>
    <t>BR544</t>
  </si>
  <si>
    <t>helder-hr</t>
  </si>
  <si>
    <t>helderhr</t>
  </si>
  <si>
    <t>BR547</t>
  </si>
  <si>
    <t>oliveoperations</t>
  </si>
  <si>
    <t>BR548</t>
  </si>
  <si>
    <t>starfishconsultancy</t>
  </si>
  <si>
    <t>BR550</t>
  </si>
  <si>
    <t>mail</t>
  </si>
  <si>
    <t>BR551</t>
  </si>
  <si>
    <t>tools4yourtalent</t>
  </si>
  <si>
    <t>BR553</t>
  </si>
  <si>
    <t>otagai</t>
  </si>
  <si>
    <t>BR554</t>
  </si>
  <si>
    <t>cooble</t>
  </si>
  <si>
    <t>BR555</t>
  </si>
  <si>
    <t>otolith</t>
  </si>
  <si>
    <t>BR556</t>
  </si>
  <si>
    <t>yahoo</t>
  </si>
  <si>
    <t>BR557</t>
  </si>
  <si>
    <t>stay-tuned</t>
  </si>
  <si>
    <t>staytuned</t>
  </si>
  <si>
    <t>BR558</t>
  </si>
  <si>
    <t>academiapress</t>
  </si>
  <si>
    <t>BR559</t>
  </si>
  <si>
    <t>matterofmatch</t>
  </si>
  <si>
    <t>BR560</t>
  </si>
  <si>
    <t>annspired</t>
  </si>
  <si>
    <t>BR561</t>
  </si>
  <si>
    <t>jobtoolz</t>
  </si>
  <si>
    <t>BR562</t>
  </si>
  <si>
    <t>ledernierdomino</t>
  </si>
  <si>
    <t>BR563</t>
  </si>
  <si>
    <t>monardlaw</t>
  </si>
  <si>
    <t>BR565</t>
  </si>
  <si>
    <t>trihd</t>
  </si>
  <si>
    <t>BR566</t>
  </si>
  <si>
    <t>contec-ias</t>
  </si>
  <si>
    <t>contecias</t>
  </si>
  <si>
    <t>BR567</t>
  </si>
  <si>
    <t>ribbels</t>
  </si>
  <si>
    <t>BR568</t>
  </si>
  <si>
    <t>ckv</t>
  </si>
  <si>
    <t>BR569</t>
  </si>
  <si>
    <t>bennet</t>
  </si>
  <si>
    <t>BR571</t>
  </si>
  <si>
    <t>digis</t>
  </si>
  <si>
    <t>BR572</t>
  </si>
  <si>
    <t>igepa</t>
  </si>
  <si>
    <t>BR573</t>
  </si>
  <si>
    <t>bcresearch</t>
  </si>
  <si>
    <t>BR574</t>
  </si>
  <si>
    <t>christina-absillis</t>
  </si>
  <si>
    <t>christinaabsillis</t>
  </si>
  <si>
    <t>BR577</t>
  </si>
  <si>
    <t>makro</t>
  </si>
  <si>
    <t>BR578</t>
  </si>
  <si>
    <t>BR579</t>
  </si>
  <si>
    <t>pau</t>
  </si>
  <si>
    <t>BR581</t>
  </si>
  <si>
    <t>groepmaes</t>
  </si>
  <si>
    <t>BR582</t>
  </si>
  <si>
    <t>aft-international</t>
  </si>
  <si>
    <t>aftinternational</t>
  </si>
  <si>
    <t>BR583</t>
  </si>
  <si>
    <t>sportoase</t>
  </si>
  <si>
    <t>BR584</t>
  </si>
  <si>
    <t>ambuce</t>
  </si>
  <si>
    <t>BR585</t>
  </si>
  <si>
    <t>benrgroep</t>
  </si>
  <si>
    <t>BR587</t>
  </si>
  <si>
    <t>BR588</t>
  </si>
  <si>
    <t>resilientsecurity</t>
  </si>
  <si>
    <t>BR590</t>
  </si>
  <si>
    <t>retailconcepts</t>
  </si>
  <si>
    <t>BR592</t>
  </si>
  <si>
    <t>dbschenker</t>
  </si>
  <si>
    <t>Naam bedrijf</t>
  </si>
  <si>
    <t>Bron contact</t>
  </si>
  <si>
    <t>Vacature</t>
  </si>
  <si>
    <t>in carerix?</t>
  </si>
  <si>
    <t>Opnieuw contacteren?</t>
  </si>
  <si>
    <t>Verantwoordelijke</t>
  </si>
  <si>
    <t>Datum laatst gecontacteerd</t>
  </si>
  <si>
    <t>Datum te contacteren</t>
  </si>
  <si>
    <t>Concrete vraag/voorstel</t>
  </si>
  <si>
    <t>Status</t>
  </si>
  <si>
    <t>Contactpersoon</t>
  </si>
  <si>
    <t>Gsm nummer</t>
  </si>
  <si>
    <t>Emailadres</t>
  </si>
  <si>
    <t>Extra comment</t>
  </si>
  <si>
    <t>Carerix</t>
  </si>
  <si>
    <t>Ja</t>
  </si>
  <si>
    <t>Els</t>
  </si>
  <si>
    <t>Contact ongoing</t>
  </si>
  <si>
    <t>Hot prospect</t>
  </si>
  <si>
    <t>Charlotte Kinschots</t>
  </si>
  <si>
    <t>6/8 Els: Toon bericht gestuurd (zie ook CX) - is nu in vakantie, hernemen in september
8/7 Els: met Elien gebeld ter opvolging: hadden verschillende pistes om te verkennen en zijn in gesprek met senior freelancer met ervaring in life sciences. Willen hiervoor gaan. Geen nood verder om kennis te maken.
1/7 Els: met Charlotte gebeld nav haar vraag voor tijdelijke recruiter. Lucca en Ada voorgesteld.
EVDW 8/5: Reminder mail gestuurd. OOO ontvangen tot 12/5.
EVDW 24/4: Ada vrijblijvend voorgesteld
Gebeld, maar geen samenwerking met externe partners</t>
  </si>
  <si>
    <t>Prospect</t>
  </si>
  <si>
    <t>HR vacature</t>
  </si>
  <si>
    <t>Geen reactie</t>
  </si>
  <si>
    <t>Zie cx</t>
  </si>
  <si>
    <t>Netwerk</t>
  </si>
  <si>
    <t>https://basf.jobs/dark_blue_EMEA/job/Waterloo-Talent-%28Acquisition-&amp;-Development%29-Specialist-Benelux-%28mfd%29/1017017601/</t>
  </si>
  <si>
    <t>Nee</t>
  </si>
  <si>
    <t>Bram Van Nunen</t>
  </si>
  <si>
    <t>+32 478 21 04 90</t>
  </si>
  <si>
    <t>bram.van-nunen@basf.com</t>
  </si>
  <si>
    <t>Gaat mail doorsturen naar juiste persoon in Antwerpen, zit zelf momenteel in China</t>
  </si>
  <si>
    <t>Kennismaking</t>
  </si>
  <si>
    <t>Lijst Els &amp; Judith</t>
  </si>
  <si>
    <t>NEE</t>
  </si>
  <si>
    <t>Judith</t>
  </si>
  <si>
    <t>x</t>
  </si>
  <si>
    <t>Nele van Hooste is uit dienst</t>
  </si>
  <si>
    <t xml:space="preserve">er is geen geschiedenis zichtbaar en Nele is niet langer in dienst. </t>
  </si>
  <si>
    <t>Voorstel</t>
  </si>
  <si>
    <t>JBC - ClaesRetail</t>
  </si>
  <si>
    <t>JA</t>
  </si>
  <si>
    <t>Opvolging na gesprek</t>
  </si>
  <si>
    <t xml:space="preserve">Charlotte Bastiaens </t>
  </si>
  <si>
    <t>zie cx</t>
  </si>
  <si>
    <t>mail gestuurd, dit is een oud contact en vroeger verliep dit met Inge en Charlotte, nu mag dit niet meer en is het via Jobs.  - reminder gestuurd met uitleg, nieuwe mail naar Cielke gestuurd want Jobs reageert niet. - 22/7 contact met Charlotte en ze wil afspreken  op 14.08.2024 - Call gehad, interesse in Fly-Traject en eventuele ondersteuning indien kandidaat niet doorgaat. / mail ontvangen met verzoek tot voorstelling consulant -&gt; aangestuurd op jobintake. 04/09 reminder uitgestuurd.</t>
  </si>
  <si>
    <t>Closing</t>
  </si>
  <si>
    <t xml:space="preserve">Geen nood, wel interesse </t>
  </si>
  <si>
    <t>Marjolein Huyghels</t>
  </si>
  <si>
    <t>mail gestuurd .op 15 feb en op 16 feb de mail doorgezet naar Joyce, haar collega. Excollega van FF en interesse in trainingen. 04/09 opnieuw contact gezocht met Joyce / aantekening Karen; zijn concurrenten dus liever niet meer verstevigen van hun DNA.</t>
  </si>
  <si>
    <t>Nieuwe klant</t>
  </si>
  <si>
    <t>Torfs</t>
  </si>
  <si>
    <t>Interessant bedrijf</t>
  </si>
  <si>
    <t>Stephanie De Maeyer</t>
  </si>
  <si>
    <t>03 780 98 68</t>
  </si>
  <si>
    <t>stephaniedm@torfs.be</t>
  </si>
  <si>
    <t>EVDW 5/3: gebeld, niet bereikbaar. Mail gestuurd - nieuw mailadres gekregen, dus vorige was mss foutief. Aangepast hier.
EVDW, 23/01:
Gebeld met klantendienst (geen ander nr te vinden) - Stephanie zou in vakantie zijn tot 12/2. Nadien dus terugbellen. Nummer hoofdkantoor: 03 780 98 68
HW, 12/1:
Mail gestuurd</t>
  </si>
  <si>
    <t>Klant</t>
  </si>
  <si>
    <t>Geen interesse</t>
  </si>
  <si>
    <t>Philip.Warrens@epact.be</t>
  </si>
  <si>
    <t>mail gestuurd met reminder. Philip heeft momenteel geen nood, werkt samen met Uptime.
29/08 opnieuw contact gezoch met de nieuwe opzet. Neem geen contact meer op.</t>
  </si>
  <si>
    <t>Fail</t>
  </si>
  <si>
    <t>Whatscooking</t>
  </si>
  <si>
    <t>ja</t>
  </si>
  <si>
    <t>Else Verstraete
Sofie De Grauwe</t>
  </si>
  <si>
    <t>else.verstraete@whatscooking.group
sofie.degrauwe@whatscooking.group</t>
  </si>
  <si>
    <t>20/8 Maurane voorstellingsmail gestuurd naar Sofie - 28/8 opvolging mail Maurane met Else Verstraete
Contact via Stefan Knecht - via linkedin in contact en via de mail nu een afspraak op 03.04 - Zeker interesse na de verkoop van een onderdeel binnen het bedrijf</t>
  </si>
  <si>
    <t>jente Smeyers</t>
  </si>
  <si>
    <t>jente.s@maesindustries.be</t>
  </si>
  <si>
    <t>contact opgenomen met Jente omdat er vanuit Evi geen reactie is gekomen. - reminder gestuurd. Wederom op 21/08</t>
  </si>
  <si>
    <t>Groep Maes</t>
  </si>
  <si>
    <t>https://groepmaes.com/vacature/recruiter/</t>
  </si>
  <si>
    <t>Caroline Nicolai</t>
  </si>
  <si>
    <t>03 466 15 04 </t>
  </si>
  <si>
    <t>caroline@groepmaes.com.</t>
  </si>
  <si>
    <t>Zoeken voor de vacature vast invulling en zijn niet op zoek naar een consultant. Ze staat wel open om ingeschreven te worden voor de nieuwsbrief en hebben in het verleden al met consultants gewerkt, maar zijn er niet de grootste voorstanders van.  21/08 mail naar caroline uitgestuurd met verzoek om call. Zij is op vakantie en na 27/08 terug</t>
  </si>
  <si>
    <t>https://www.stepstone.be/vacatures--Recruitment-Sourcing-Specialist-Zaventem-Brussels-IKEA-Belgium--2025577-inline.html?rltr=47_22_25_seorl_s_0_0_0_0_0_0</t>
  </si>
  <si>
    <t>Sebastian Claus</t>
  </si>
  <si>
    <t>+32 (0) 490 659 625</t>
  </si>
  <si>
    <t>sebastian.claus1@ingka.ikea.com</t>
  </si>
  <si>
    <t xml:space="preserve">Via telefoon naar mail doorgestuurd (11/12/2023), mail gestuurd en antwoord op 13/12/2023 dat ze de website van First Floor hebben doorgenomen maar voorlopig geen nood hebben aan ondersteuning. 21/08 contact gezocht met Sebastiaan en hij wil geen opvolging van ons zien. Alles is daar gecovered. Met Els overlegd hen wel in de lijst te laten staan voor in de verdere toekomst. </t>
  </si>
  <si>
    <t xml:space="preserve"> </t>
  </si>
  <si>
    <t>Thomas Verhoef</t>
  </si>
  <si>
    <t>thomas.verhoef@tpoagency.be</t>
  </si>
  <si>
    <t xml:space="preserve">Terugbellen in juni voor update  - heb Thomas gemaild met verzoek tot call </t>
  </si>
  <si>
    <t>Kathleen Penel/Petra/ Ayse Korkmaz</t>
  </si>
  <si>
    <t xml:space="preserve">Eerste kennismaking positief verlopen, 2e gesprek volgende week gepland. - contact via Ayse en Judith op donderdag 15 feb, moet eerst intern worden besproken. Ayse neemt contact op. Petra gebeld en gemaild - geen nood momenteel maar wel interesse - nieu w contact gelegd met Ayse om te zien of ze nu wil afspreken. Contact gezocht met Petra HR Devils 14/8 - 04/09 reminder uitgezet naar Petra. </t>
  </si>
  <si>
    <t>Gemeente Aalter</t>
  </si>
  <si>
    <t>https://www.aalter.be/vacature-deskundige-hr-recruiter-voltijds-contractueel-b1-b3-bepaalde-duur</t>
  </si>
  <si>
    <t>Tim</t>
  </si>
  <si>
    <t>Laura</t>
  </si>
  <si>
    <t>09 374 99 07</t>
  </si>
  <si>
    <t>personeel@aalter.be</t>
  </si>
  <si>
    <t>Gebeld en mag via mail consultants voorstellen - via mail Emmelien en mezelf voorgesteld (moest dit dan intern voorleggen) - reminder gestuurd</t>
  </si>
  <si>
    <t>Van Lanschot</t>
  </si>
  <si>
    <t>Esther Wils, Veerle Martens</t>
  </si>
  <si>
    <t>esther.wils@vanlanschot.be, Veerle.Martens@vanlanschot.be</t>
  </si>
  <si>
    <t>MobilityPlus</t>
  </si>
  <si>
    <t>Hrmmanagement</t>
  </si>
  <si>
    <t>hrm@mobilityplus.be</t>
  </si>
  <si>
    <t>mail uitgestuurd met zomerkorting actiee - hernieuwd contact gezocht - geen nood maar wel interesse.</t>
  </si>
  <si>
    <t>De Vijver VZW</t>
  </si>
  <si>
    <t>All call services</t>
  </si>
  <si>
    <t>Peter Deroubaix</t>
  </si>
  <si>
    <t>EVDW 14/5: FB - nu te druk met sociale verkiezingen, later wel graag kennismaken. Calendly link gestuurd om zelf iets in te plannen, voorstel begin juni. Op te volgen. =&gt; geen reactie, is ook vzw dus even laten rusten ifv beperkte budgetten die ze vaak hebben.
EVDW 8/5: Reminder gestuurd.
EVDW 22/4: Vandaag call ingepland, Peter niet komen opdagen. Gebeld - voicemail + mail gestuurd.</t>
  </si>
  <si>
    <t>https://www.linkedin.com/jobs/view/3826607032/?trackingId=fMQjNdae%2Ffl5fOtN9Qemgg%3D%3D&amp;refId=ByteString%28length%3D16%2Cbytes%3Dc33ed107...11c6ee73%29&amp;midToken=AQGE28xgSUSXtQ&amp;midSig=25SC6X7YVnfr81&amp;trk=eml-email_job_alert_digest_01-job_card-0-jobcard_body&amp;trkEmail=eml-email_job_alert_digest_01-job_card-0-jobcard_body-null-3dt9du~lsewb0ni~ia-null-null&amp;eid=3dt9du-lsewb0ni-ia&amp;otpToken=MTAwNTFhZTUxYjI2Y2VjNmI2MjQwNGVkNDYxOWUzYmQ4NmM4ZDU0NDk4YTg4ZDYxNzdjNTA1NjY0NjUyNThmNWYzZGZiNGU1NzJiMmRhZTg1ZDllZmUwN2E2NGYyYjNhYjJmOWEwNWUyMjhmOTczZmM4YTksMSwx</t>
  </si>
  <si>
    <t>Inge Winters</t>
  </si>
  <si>
    <t>0478 17 15 01
03 561 09 11</t>
  </si>
  <si>
    <t>i.winters@chipsoft.be</t>
  </si>
  <si>
    <t>Kristof Vanloon</t>
  </si>
  <si>
    <t>mail gestuurd met vraagstelling voor ondersteuning, contact gehad in maart met Kristof,  maar door de herstructurering was er geen nood. Nu opnieuw contact opgenomen om te zien of er een mogelijkheid is.8/9</t>
  </si>
  <si>
    <t>Michelle Van Looy</t>
  </si>
  <si>
    <t>EVDW 31/5: nog eens gebeld (voicemail) + gemaild. 
EVDW 8/5: Gebeld ter opvolging, Michelle niet bereikbaar. Verder op te pikken.
EVDW 6/5: Lucca voorgesteld door Karen op vaca freelance recruiter. Contact op te volgen.</t>
  </si>
  <si>
    <t>RecruitrLAB</t>
  </si>
  <si>
    <t>Pieter</t>
  </si>
  <si>
    <t>EVDW 14/5: nav LI post met vacature jr recruiter, geïnformeerd of hij open staat voor samenwerking met consultant, al dan niet in afwachting van iemand voor vast. FB Pieter: al kandi's in de pipeline + wil zelf invullen met iemand vast.</t>
  </si>
  <si>
    <t>26/6 Els nagebeld - had FB nog aan Karen gegeven maar wss gekruist met vakantie. Nu geen acute noden meer. Vrijblijvende ontmoeting met Ada niet ad orde nu, want is zelf 3 weken in verlof.
19/6 Ada voorstellingsmail gestuurd
Hebben op dit moment al consultants die tijdelijk deze functies invullen. Werken samen met clearexperts, zijn daar heel tevreden van en hebben geen behoefte aan een nieuwe partnership.</t>
  </si>
  <si>
    <t>Pfizer Hoofdzetel België &amp; Luxemburg</t>
  </si>
  <si>
    <t>Naomi Van den Abbeele</t>
  </si>
  <si>
    <t>+32 471 63 75 44</t>
  </si>
  <si>
    <t>naomi.vandenabbeele@pfizer.com
jobs@pfizer.com</t>
  </si>
  <si>
    <t>EVDW 30/01: Terug tel contact gehad met Naomi ter opvolging. Nog niet echt bekeken, was mijn gevoel. Beetje doorgevraagd, momenteel geen noden. Zou het hier even bij laten en opvolgen binnen x aantal tijd. Als terug contact op termijn: zoeken naar iemand die beslissing mag/kan nemen. Naomi wilde geen namen noemen, dus uit te zoeken, evtl via LI.
EVDW, 19/1:
Naomi aan de lijn gehad, is recruiter en neemt hierin geen beslissingen. Werken nu samen met partner (wou niet zeggen welke, maar ik vind online Randstad). Mag info op mail zetten naar algemeen mailadres, en zij bekijkt intern. Op te volgen.
HW, 11/1:
VM en mail gestuurd</t>
  </si>
  <si>
    <t>Karen</t>
  </si>
  <si>
    <t>Caroline Ooms</t>
  </si>
  <si>
    <t>+32 3 287 47 44</t>
  </si>
  <si>
    <t>Caroline.Ooms@argenta.be</t>
  </si>
  <si>
    <t>Werken met een MSP (TapFin) die ook met hun bestaande partners blijven werken</t>
  </si>
  <si>
    <t>Spindle</t>
  </si>
  <si>
    <t>https://www.linkedin.com/jobs/view/3806175164/?alternateChannel=search&amp;refId=5dsLhw2E8EUbCTzZKmQzEg%3D%3D&amp;trackingId=BNjvStjSIi49LuZPV3INeQ%3D%3D&amp;trk=d_flagship3_jobs_discovery_jymbii</t>
  </si>
  <si>
    <t>Els De Jonghe</t>
  </si>
  <si>
    <t>0495285047</t>
  </si>
  <si>
    <t>els@spindle.be</t>
  </si>
  <si>
    <t>VM ingesproken - 19/01 TG: VM ingesproken - 23/01: contact gehad met Els, zij is een externe partners die bedrijven helpt aan vaste aanwervingen dus consultancy is geen mogelijkheid (als ze ergens de vraag krijgt voor een consultant geeft ze ons zeker door)</t>
  </si>
  <si>
    <t>Sophie Moncarey</t>
  </si>
  <si>
    <t xml:space="preserve">mail gestuurd en gelinkt aan haar schoonzus die ik ken uit Bodrum - 11/4 kennismaking - deze is niet gelukt, nieuwe afspraak getracht te maken - opnieuw geprobeerd en in de zomer afgesproken.Afspraak gehad ,interesse in recruiter fly en hire. wederom contact volgende week - geen gehoor meer. Contact gezocht na 22 juli. wacht op reactie/ reminder uitgestuurd. 19/8 is ze terug van vakantie. </t>
  </si>
  <si>
    <t>Nena Schonkeren</t>
  </si>
  <si>
    <t>+32 499 48 58 39</t>
  </si>
  <si>
    <t>office@insilencio.be</t>
  </si>
  <si>
    <t>Zie cx - afgesproken met Nena dat zij de calendly link aan Ellen geeft voor een afspraak in september. Ik zal zelf reminder sturen tzt.</t>
  </si>
  <si>
    <t>Ellen Bultink</t>
  </si>
  <si>
    <t>mail gestuurd, ze is nog op vakantie - reminder gestuurd - we gaan in augustus afspreken, ik heb de link gedeeld voor een afspraak-8/8 goede call gehad. Details in CX</t>
  </si>
  <si>
    <t>NexusHealth</t>
  </si>
  <si>
    <t>https://www.linkedin.com/jobs/collections/recommended/?currentJobId=3741412575</t>
  </si>
  <si>
    <t>Emmelien</t>
  </si>
  <si>
    <t>Lita Loonbeek</t>
  </si>
  <si>
    <t>+32 16 393 666</t>
  </si>
  <si>
    <t>/</t>
  </si>
  <si>
    <t xml:space="preserve">Ze hadden voor de vacature reeds twee kandidaten en verkiezen ook vast in dienst over consultancy. Als de vavature nog open stond binnen 2 weken mochten we ze opnieuw contacteren, vacature was gesloten dan. </t>
  </si>
  <si>
    <t>Scania Nederland</t>
  </si>
  <si>
    <t>https://www.linkedin.com/jobs/search/?currentJobId=3769947906&amp;distance=25&amp;f_PP=105877877&amp;geoId=100565514&amp;keywords=talent%20acquisition%20specialist&amp;origin=JOB_SEARCH_PAGE_JOB_FILTER&amp;sortBy=DD</t>
  </si>
  <si>
    <t>Jasmijn van den Borne</t>
  </si>
  <si>
    <t>+316 483 810 56</t>
  </si>
  <si>
    <t xml:space="preserve">Jasmijn was zelf een consultant voor Scania. Ze zochten iemand die een vaste functie zou innnemen. </t>
  </si>
  <si>
    <t>Drix</t>
  </si>
  <si>
    <t>https://drix.today/recruiter/</t>
  </si>
  <si>
    <t>Maarten Rymenans</t>
  </si>
  <si>
    <t>maarten@drix.be</t>
  </si>
  <si>
    <t>VM + mail</t>
  </si>
  <si>
    <t>TheValueChain Gumption</t>
  </si>
  <si>
    <t>https://www.linkedin.com/jobs/view/3789112086/?alternateChannel=search&amp;refId=pooYlXF%2FjUGNn7w7k7e1Kg%3D%3D&amp;trackingId=Rq0I%2BVeL7ZqjsnpgWdgsrQ%3D%3D&amp;trk=d_flagship3_jobs_discovery_jymbii</t>
  </si>
  <si>
    <t>Iris Snoeck
Lode Van Rooy</t>
  </si>
  <si>
    <t>+32 491 48 57 87</t>
  </si>
  <si>
    <t>lode.vanrooy@gumption.be</t>
  </si>
  <si>
    <t xml:space="preserve">10/6 Lucca voorstellingsmail gestuurd nav vacature recruiter =&gt; feedback: vaca ingevuld. Staan wel bij hen op de radar.
Kennis van Emmelien, contact opgenomen via LinkedIn, TVC was meer op zoek naar iemand met al ervaring en interesse in payroll. </t>
  </si>
  <si>
    <t>Goed</t>
  </si>
  <si>
    <t>https://www.stepstone.be/vacatures/recruiter?action=facet_selected%3bage%3bage_1&amp;ag=age_1&amp;rsearch=1</t>
  </si>
  <si>
    <t>Sylvia</t>
  </si>
  <si>
    <t>+32 473 52 88 08</t>
  </si>
  <si>
    <t>jobs@goed.be</t>
  </si>
  <si>
    <t>VM achtergelaten: 12/12 update - Sylvia opgebeld, ze gaat me terugbellen om te zeggen met wie ik verder kan --&gt; HR medewerkers gingen mij opbellen: ze werken al vast met enkele partners en de persoon die ik aan de lijn had werkte als consultant daar, nu zoeken ze iemand voor vaste aanwerving. De persoon met wie ik in gesprek was wou wel geen info meer geven en zei dat "ze nog heel wat werk had dus dat ze niet langer kon praten". Nog een mailtje gestuurd met onze info in op 12/12</t>
  </si>
  <si>
    <t>Autajon Labels Belgium</t>
  </si>
  <si>
    <t>https://www.vdab.be/vindeenjob/vacatures/66917581/recruiter-employer-branding?source=vindeenjob&amp;medium=vacaturedashboard</t>
  </si>
  <si>
    <t>All Call Services</t>
  </si>
  <si>
    <t>0471069803</t>
  </si>
  <si>
    <t>Whitney.ADRIAENSSEN@autajonlabels.com</t>
  </si>
  <si>
    <t>EVDW 26/4: mee opgenomen in nieuwe lijst ACS. Vanuit FF geen actie ondernemen voorlopig
Ze hebben geen interesse in consultants</t>
  </si>
  <si>
    <t>Tec NV</t>
  </si>
  <si>
    <t>https://www.linkedin.com/jobs/collections/recommended/?currentJobId=3729066231</t>
  </si>
  <si>
    <t>Ine Moyaert</t>
  </si>
  <si>
    <t>Via LinkedIn gecontacteerd: vacature is al ingevuld en willen enkel vast aanwerven</t>
  </si>
  <si>
    <t>Nexios IT</t>
  </si>
  <si>
    <t>https://www.linkedin.com/jobs/search/?currentJobId=3770340225&amp;keywords=Recruiter&amp;origin=JOB_COLLECTION_PAGE_KEYWORD_AUTOCOMPLETE&amp;refresh=true</t>
  </si>
  <si>
    <t>Thomas Plumanns</t>
  </si>
  <si>
    <t>+32 02 270 47 33</t>
  </si>
  <si>
    <t>Zijn op zoek naar vaste invulling, willen niemand op projectmatige basis</t>
  </si>
  <si>
    <t>https://www.linkedin.com/jobs/search/?currentJobId=3766035797&amp;distance=25&amp;geoId=100565514&amp;keywords=talent%20acquisition%20specialist&amp;origin=JOB_SEARCH_PAGE_JOB_FILTER&amp;sortBy=DD</t>
  </si>
  <si>
    <t>Annlies Van de Wiele
Julie Bekaert</t>
  </si>
  <si>
    <t>0474 77 86 25 (Annelies)</t>
  </si>
  <si>
    <t>annelies@movify.com</t>
  </si>
  <si>
    <t>Lucca begin juni contact ifv voorstellen Ann-Sophie voor W&amp;S. Nu geen interesse - info FF bezorgd. Opvolgen najaar. Ontvangt onze nieuwsbrief.
Nov '23, Emmelien: Outsourcen hun acquisitie niet, willen enkel interne medewerkers</t>
  </si>
  <si>
    <t>https://www.stepstone.be/vacatures--Recruiter-Brussel-Smals--2014286-inline.html?rltr=14_14_25_seorl_m_0_3_2_0_0_0</t>
  </si>
  <si>
    <t>Zoë Mbeka</t>
  </si>
  <si>
    <t>025252327</t>
  </si>
  <si>
    <t>zoe.mbeka@hr-rail.be</t>
  </si>
  <si>
    <t>VM + mail: werken niet met consultants</t>
  </si>
  <si>
    <t>Yontec NV</t>
  </si>
  <si>
    <t>https://www.stepstone.be/jobs--Recruiter-Mechelen-Mechelen-Yontec-NV--2016532-inline.html?rltr=183_8_25_seorl_m_0_0_0_0_0_0</t>
  </si>
  <si>
    <t>Stefanie Vlemings</t>
  </si>
  <si>
    <r>
      <t>+</t>
    </r>
    <r>
      <rPr>
        <sz val="12"/>
        <color theme="1"/>
        <rFont val="Calibri"/>
        <family val="2"/>
        <scheme val="minor"/>
      </rPr>
      <t xml:space="preserve"> </t>
    </r>
    <r>
      <rPr>
        <sz val="11"/>
        <color theme="1"/>
        <rFont val="Calibri"/>
        <family val="2"/>
        <scheme val="minor"/>
      </rPr>
      <t>32 (0)488/32.50.13</t>
    </r>
  </si>
  <si>
    <t>jobs@yontec.be</t>
  </si>
  <si>
    <t>Era Belgium</t>
  </si>
  <si>
    <t>https://www.linkedin.com/jobs/search/?currentJobId=3770383637&amp;keywords=Employer%20Branding&amp;origin=JOB_SEARCH_PAGE_SEARCH_BUTTON&amp;refresh=true</t>
  </si>
  <si>
    <t>Tessa Noens</t>
  </si>
  <si>
    <t>+32 472 68 42 29</t>
  </si>
  <si>
    <t>jobs@erabelgium.be</t>
  </si>
  <si>
    <t>4P square</t>
  </si>
  <si>
    <t>https://www.linkedin.com/jobs/search/?currentJobId=3758197658&amp;f_TPR=r86400&amp;geoId=105102075&amp;keywords=Employer%20Branding&amp;location=Antwerpen%2C%20Vlaanderen%2C%20Belgi%C3%AB&amp;origin=JOB_SEARCH_PAGE_JOB_FILTER&amp;refresh=true</t>
  </si>
  <si>
    <t xml:space="preserve">Zijn zelf op zoek naar freelancers die ze bij klanten kunnen plaatsen dus niet interessant voor ons. </t>
  </si>
  <si>
    <t>Motrac</t>
  </si>
  <si>
    <t>https://www.stepstone.be/vacatures--Talent-Acquisition-Officer-Antwerpen-Motrac--2026072-inline.html?rltr=2_2_25_seorl_m_0_4_0_0_0_0</t>
  </si>
  <si>
    <t>Bruna Clabost</t>
  </si>
  <si>
    <t>033601140</t>
  </si>
  <si>
    <t>Mee opgenomen in lijst ACS - even geen actie van ons nodig.
Geen interesse in consulting, willen enkel vast aanwerven</t>
  </si>
  <si>
    <t>Medpace</t>
  </si>
  <si>
    <t>https://www.linkedin.com/jobs/view/3774177488/?alternateChannel=search&amp;refId=GlVUj0ke8aJ9QiQ6il0cjQ%3D%3D&amp;trackingId=7EceWfzpUIbcrq%2FGo%2FN%2F%2Fw%3D%3D&amp;trk=d_flagship3_jobs_discovery_jymbii</t>
  </si>
  <si>
    <t>Hein</t>
  </si>
  <si>
    <t>Stijn Caes</t>
  </si>
  <si>
    <t>0477 36 06 00</t>
  </si>
  <si>
    <t>s.caes@medpace.com</t>
  </si>
  <si>
    <t>Werken nooit samen met externe partners voor invullen van vacatures, is een policy die al altijd heeft bestaan en niet zal veranderen</t>
  </si>
  <si>
    <t>Wishlist consultants</t>
  </si>
  <si>
    <t>https://www.aldi.be/nl/jobs/job-details.157367.HR-Officer-Cargovil-Zemst.html
https://www.aldi.be/nl/jobs/job-details.139261.Junior-HR-Business-Partner-Erpe-Mere.html</t>
  </si>
  <si>
    <t>Joke De Zutter
Jessy Schokkaert</t>
  </si>
  <si>
    <t>Joke: 
Jessy: +32 495 62 90 67</t>
  </si>
  <si>
    <t>jessy.schokkaert@aldi.be</t>
  </si>
  <si>
    <t>KVDA 23/05: Joke De Zutter heeft hartelijk gereageerd op mail Lucca, helaas geen interesse, ik heb gevraagd achter vrijblijvende kennismaking
EVDW 10/5: Staat op wishlist Lucca - samen met hem contacteren.
Werken nooit samen met externe partners voor invullen van vacatures, is een policy die al altijd heeft bestaan en niet zal veranderen</t>
  </si>
  <si>
    <t>Het Rode Kruis</t>
  </si>
  <si>
    <t>https://werkenbij.rodekruis.be/job/talent-acquistion-specialist</t>
  </si>
  <si>
    <t>Werken nu samen met consultants en willen dit verminderen</t>
  </si>
  <si>
    <t>Savaco</t>
  </si>
  <si>
    <t>Warda Ait Hammou/Alexandra</t>
  </si>
  <si>
    <t xml:space="preserve">0491 98 27 55 </t>
  </si>
  <si>
    <t>warda.ait.hammou@truegen.be</t>
  </si>
  <si>
    <t>Els 8/8 gebeld - vm bij Alexandra 
EVDW 8/5: Alexandra een reminder gestuurd.
EVDW 24/4: Warda gebeld - voicemail + mail gestuurd ter opvolging. Ada en Emma vrijblijvend voorgesteld. FB Warda: checken met Alexandra. Haar dus ook gemaild.
Hire freeze tot 2024, in januari terug contact</t>
  </si>
  <si>
    <t>DSM Keukens</t>
  </si>
  <si>
    <t>Gebeld en gemaild, reminder te sturen - mail gestuurd en werken niet met consultants</t>
  </si>
  <si>
    <t>Van den Broele</t>
  </si>
  <si>
    <t>Gebeld, vacature was voor Waalse BU</t>
  </si>
  <si>
    <t>hr@o2o.be</t>
  </si>
  <si>
    <t>Info vanuit All Call Services: Heel weinig animo - Zij zeker niet op zoek - Mogen eenmalig een mail met coördinaten doorsturen maar kans is heel klein / 
Drsch - voice / 
1/6 - coll vraagt tb tav mevr Van Duivenbode/HRM - afw / 
/</t>
  </si>
  <si>
    <t>Auto1 Group</t>
  </si>
  <si>
    <t>Charis Van Dijck</t>
  </si>
  <si>
    <t>8/8/24 Els vaca jr recruiter gezien - Charis via LI bericht gestuurd (alg nr werkt niet)
1/2024 Tim geprobeerd tel contact te leggen via alg nr - niemand bereikt</t>
  </si>
  <si>
    <t>Stad Aalst</t>
  </si>
  <si>
    <t>053 77 9300</t>
  </si>
  <si>
    <t>jobs@aalst.be</t>
  </si>
  <si>
    <t>Weer niet binnen geraakt, spreek telkens een voicemail in - mail gestuurd naar job mailadres - antwoord gekregen dat ze niet mogen samenwerken met externe partners</t>
  </si>
  <si>
    <t>O'learys</t>
  </si>
  <si>
    <t>https://olearys.be/gent-event-center/campaigns/jobs/</t>
  </si>
  <si>
    <t>Mail gestuurd - voor een derde keer gebeld, moet telkens een mail sturen maar krijg daar nooit een antwoord op</t>
  </si>
  <si>
    <t>Gorilla</t>
  </si>
  <si>
    <t>https://www.linkedin.com/jobs/view/3744798149</t>
  </si>
  <si>
    <t>Ruben Van den Bossche</t>
  </si>
  <si>
    <t>0485 70 14 89</t>
  </si>
  <si>
    <t>ruben@gorilla.co</t>
  </si>
  <si>
    <t>Na 8 januari bellen (nu verlof) - gebeld: vacature moet intern ingevuld worden en hebben genoeg externe partners</t>
  </si>
  <si>
    <t>Greet Aerts</t>
  </si>
  <si>
    <t>+32 3 540 33 12
+32 475 92 01 32</t>
  </si>
  <si>
    <t>greet.aerts@covestro.com</t>
  </si>
  <si>
    <t>26/6 Els contact genomen ifv relatiebeheer + Lucca vrijblijvend voorgesteld. Feedback: momenteel geen nood, er wordt ook hard over de kosten gewaakt. 
EVDW 7/3: gebeld (niet bereikbaar) + mail gestuurd. Reactie: met externe recruiter gestart, senior profiel aan interessant tarief. Houdt ons wel in het achterhoofd, interessant concept.
EVDW 30/01: Gebeld (voicemail) + mail gestuurd ter opvolging.
Kennismakend gesprek gehad, wachten eerste kwartaal 2024 op goedkeuring management voor consultant</t>
  </si>
  <si>
    <t>Tamara Van Marcke</t>
  </si>
  <si>
    <t>+32470990605</t>
  </si>
  <si>
    <t>tamara.vanmarcke@multi.engineering</t>
  </si>
  <si>
    <t>11/6 Els check: hoe loopt de zoektocht? Vacature staat nog open. =&gt; geen reactie meer. Terug contacteren einde zomer
EVDW 29/5: Contact genomen met Tamara nav vacature recruiter. Zoeken meer senior profiel, maar vrijblijvend voorgesteld om in afwachting van vaste aanwerving al tijdelijk te ondersteunen. Vaca staat net open, willen eerst even afwachten wat er komt qua instroom. Binnen 2-tal weken terug opvolgen.
TG, 1/24: Vacature is ingevuld en geen interesse in consulting</t>
  </si>
  <si>
    <t>astara Western Europe NV</t>
  </si>
  <si>
    <t>https://www.linkedin.com/jobs/search/?currentJobId=3783484783&amp;f_C=1240549&amp;geoId=92000000&amp;origin=COMPANY_PAGE_JOBS_CLUSTER_EXPANSION&amp;originToLandingJobPostings=3783484783%2C3797383608%2C3793750490%2C3784381275%2C3784513378%2C3797383829%2C3783072091%2C3797380511%2C3797384380</t>
  </si>
  <si>
    <t>Leonora Sahiri</t>
  </si>
  <si>
    <t xml:space="preserve">In vacature staat "enkel vaste positie geen freelancers", maar toch even op LinkedIn gestuurd </t>
  </si>
  <si>
    <t>ABB NV</t>
  </si>
  <si>
    <t>https://www.linkedin.com/jobs/search/?currentJobId=3744453623&amp;distance=25&amp;geoId=100902529&amp;keywords=HR%20en%20employer%20branding&amp;origin=JOB_SEARCH_PAGE_JOB_FILTER&amp;sortBy=DD</t>
  </si>
  <si>
    <t>Patrick Brahm</t>
  </si>
  <si>
    <t>027 186 311</t>
  </si>
  <si>
    <t>ask.hr@nl.abb.com</t>
  </si>
  <si>
    <t xml:space="preserve">Gemaild + VM: update 09/01/2024 berichtje op LinkedIn gestuurd wanneer het zou passen om eens te bellen. Geen reactie meer en vacature was reeds ingevuld, zijn niet geïnteresseerd. </t>
  </si>
  <si>
    <t>3D-ICT</t>
  </si>
  <si>
    <t>https://www.3d-ict.be/recruiters-antwerpen-gezocht</t>
  </si>
  <si>
    <t>Tine H</t>
  </si>
  <si>
    <t>32486092498</t>
  </si>
  <si>
    <t>Hebben geen interesse in consulting, ook voor andere diensten hebben ze geen ondersteuning nodig</t>
  </si>
  <si>
    <t>Hadewijch van de Putte</t>
  </si>
  <si>
    <t>cx</t>
  </si>
  <si>
    <t>hadewijch.vande.putte@febelco.be</t>
  </si>
  <si>
    <t xml:space="preserve">contact opgenomen met Hadewijch - ook met verzoek om Nele te contacteren. Hadewijch is op vakantie/ 7/8 verzoek contact op te nemen met Nele na de vakanie. </t>
  </si>
  <si>
    <t>TriFinance</t>
  </si>
  <si>
    <t>https://www.linkedin.com/jobs/view/3767497147/?alternateChannel=search&amp;refId=Nn%2BvV6haT5NPFmtohV9aYA%3D%3D&amp;trackingId=zp%2F9V2KNT86V5gaJtFV%2FSA%3D%3D</t>
  </si>
  <si>
    <t>ZIE CX</t>
  </si>
  <si>
    <t>Jonas Muylaert - Hanne Hellemans</t>
  </si>
  <si>
    <t>0477 48 96 03</t>
  </si>
  <si>
    <t>jonas.muylaert@trifinance.be - Hanne.hellemans@trifinance.be</t>
  </si>
  <si>
    <t>EVDW 5/3: Jonas vrijblijvend laten weten dat Emmelien 2d/week bb is. Misschien is dit voor hen wel een optie, op te volgen. =&gt; Feedback: geen optie financieel.
EVDW 15/2: Jonas gebeld ter opvolging, ook na mislopen EB project Emmelien in december. Die functie hebben ze nu on hold gezet, is vervallen. De freelancer waar ze voor kozen is nooit gestart. Voelen de markt en hebben beslist hier nu niet in te investeren. Goed contact, positief afgerond. Momenteel geen opties, op te volgen binnen aantal maanden.
Geïnformeerd naar opties, momenteel geen functies waarvoor consultant in aanmerking komt. - Hanne gemaild op 19 juli - staat een vacature online - per direct beschikbaarheid aangekaard - extra info naar Jonas. Reactie van Jonas: momenteel geen noden - concrete afspraak: over 3 maanden weer contacteren en hij trekt aan de bel als er eerder mogelijkheid is.</t>
  </si>
  <si>
    <t>Optimile</t>
  </si>
  <si>
    <t>nee</t>
  </si>
  <si>
    <t xml:space="preserve">Febe </t>
  </si>
  <si>
    <t>febe@pinpoint-hr.be</t>
  </si>
  <si>
    <t>Gestuurd via LinkedIn (stond in een post van hem: "Stuur mij hier een berichtje") - er was geen nummer te vinden - reminder gestuurd - JM - via linkedin Febe gecontacteerd om een korte call in te plannen. - Febe heeft interesse  - reactie op verzoek feedback is om na haar verlof contact te hebben samen.</t>
  </si>
  <si>
    <t>The Belgian</t>
  </si>
  <si>
    <t>https://thebelgian.be/jobs2/</t>
  </si>
  <si>
    <t>052 31 59 60 </t>
  </si>
  <si>
    <t>Vacature is ingevuld en ze toonden geen interesse</t>
  </si>
  <si>
    <t>Abylsen</t>
  </si>
  <si>
    <t>https://www.linkedin.com/jobs/view/3886626551/?refId=2f8b6eb2-835b-4ada-8a1d-8fa62476e3c9&amp;trackingId=uF22eXo4Re6HmGQWDfeFKw%3D%3D
https://www.linkedin.com/jobs/search/?currentJobId=3781894604&amp;f_C=10201060&amp;geoId=92000000&amp;origin=COMPANY_PAGE_JOBS_CLUSTER_EXPANSION&amp;originToLandingJobPostings=3781894604%2C3781895571%2C3782000588%2C3781896574%2C3785353053%2C3781893919%2C3782000234%2C3785317447%2C3788122729</t>
  </si>
  <si>
    <t>Carsten Van Damme</t>
  </si>
  <si>
    <t>+32 473 40 15 28</t>
  </si>
  <si>
    <t>carsten.vandamme@tec.be</t>
  </si>
  <si>
    <t>7/6 FB van Carsten dat ze niet met externe partners werken. Toegevoegd aan nieuwsbrief. Nog niet in CX - te vroeg voor commerciële mails
4/6: Gebeld (voicemail) + mail gestuurd ter opvolging van Lucca's voorstellingsmail. Geen reactie voorlopig.
17/5: Lucca voorstellingsmail gestuurd, nog geen respons
EVDW 10/5: Wishlist Lucca - samen te contacteren met Lucca
TG: Gebeld - geen samenwerking met consultants, zijn zelf consultancy voor ingenieursprofielen - willen hun TA enkel inhouse en vast</t>
  </si>
  <si>
    <t>Halito - Invitedesk</t>
  </si>
  <si>
    <t>08/1//2024</t>
  </si>
  <si>
    <t>Bart Declerck/Mark van der kinderen</t>
  </si>
  <si>
    <t>mail+consultants gestuurd - antwoord van dat Raf in de lead is en contact opneemt indien behoefte - Bart werkt niet meer voor Halito dus nu nieuw contact - Bart Declerck/mark van der kinderenop 22/7  -reactie van Raf van den Plas, werken nu met VAKO WELT maar willen in januari met ons kijken naar evnentuele samenwerking. Ik heb aangestuurd op consultant nu en link gedeeld.</t>
  </si>
  <si>
    <t>Ciner Glass Belgium</t>
  </si>
  <si>
    <t>https://www.linkedin.com/jobs/view/3805007322/?alternateChannel=search&amp;refId=7oR017mnfoZT0tvSJW0AeQ%3D%3D&amp;trackingId=pahZnL%2FErUYOZcS%2FSDgsIg%3D%3D&amp;trk=d_flagship3_search_srp_jobs</t>
  </si>
  <si>
    <t>Heidi De Ceunynck</t>
  </si>
  <si>
    <t>Werken met Randstad samen om een vaste aanwerving te doen</t>
  </si>
  <si>
    <t>Quatra</t>
  </si>
  <si>
    <t>https://www.linkedin.com/jobs/view/3780238975/?alternateChannel=search&amp;refId=TeGx0jZtOmZ1jUxL3x3dhw%3D%3D&amp;trackingId=0lLfejLin9Jyluaby0Ciyg%3D%3D</t>
  </si>
  <si>
    <t>Fania Dewyn</t>
  </si>
  <si>
    <t>093361336</t>
  </si>
  <si>
    <t>Via algemene nummer met Fania doorverbonden - enkel in eigen beheer, geen externe partners (heel korte antwoorden en duidelijk geiïrriteerd)</t>
  </si>
  <si>
    <t>Dynalogic</t>
  </si>
  <si>
    <t>https://www.linkedin.com/jobs/view/3807291063/?alternateChannel=search&amp;refId=lU49Y8gllO1TbarhwbaEkw%3D%3D&amp;trackingId=OHEpZVOfMehAO1NU591Ceg%3D%3D&amp;trk=d_flagship3_jobs_discovery_jymbii</t>
  </si>
  <si>
    <t>Evy Beyers</t>
  </si>
  <si>
    <t>Evy is zelf HR-consultant bij Tempo Team, ze willen vaste invulling</t>
  </si>
  <si>
    <t>TecQuality</t>
  </si>
  <si>
    <t>https://www.tecquality.be/nl/vacatures/vacature-recruiter-1805479</t>
  </si>
  <si>
    <t>Sydney</t>
  </si>
  <si>
    <t>+3214398960</t>
  </si>
  <si>
    <t>herentals@tecquality.be</t>
  </si>
  <si>
    <t>Verantwoordelijke niet aanwezig, graag terug te bellen. Update: terug opgebeld, is interimkantoor, mochten geen gegevens doorgeven over het bedrijf</t>
  </si>
  <si>
    <t>Teach for Belgium</t>
  </si>
  <si>
    <t>https://teachforbelgium.be/wp-content/uploads/2023/12/Job-Desc-Recruiter-VG.pdf</t>
  </si>
  <si>
    <t>Manoëlle Lantonnois</t>
  </si>
  <si>
    <t>0498 03 80 40</t>
  </si>
  <si>
    <t>info@teachforbelgium.be</t>
  </si>
  <si>
    <t>Algemene nummer gebeld, maar niemand neemt op - mail gestuurd zoals beschreven in de vacature - 26/01: antwoord gekregen dat ze niet met externe partners willen/kunnen werken</t>
  </si>
  <si>
    <t>Brand Activators</t>
  </si>
  <si>
    <t>https://www.linkedin.com/jobs/view/3808236595/?alternateChannel=search&amp;refId=17IWxQxyk8iW1AVVMcU7JQ%3D%3D&amp;trackingId=WRV4TW1e7pIGLJN0mDF0PA%3D%3D&amp;trk=d_flagship3_search_srp_jobs</t>
  </si>
  <si>
    <t>emma@brandactivators.be</t>
  </si>
  <si>
    <t>09 311 73 24</t>
  </si>
  <si>
    <t>Heel onbeleefd met de uitleg dat hij de telefoontjes van consultancykantoren beu is - ik vroeg naar Emma en mocht het naar haar op mail zetten "maar ging toch niet gelezen worden" - toch mail gestuurd</t>
  </si>
  <si>
    <t>https://www.stepstone.be/vacatures--Talent-Experte-Belgique-AXA-Belgium--2021389-inline.html?lang=nl&amp;rewrite=1&amp;rltr=41_16_25_seorl_m_0_0_0_0_0_0</t>
  </si>
  <si>
    <t>Roxane Besure</t>
  </si>
  <si>
    <t>026 785 588</t>
  </si>
  <si>
    <t>roxane.besure@axa.be</t>
  </si>
  <si>
    <t>5/6 Lucca heeft Ann-Sophie voorgesteld met oog op vaste aanwerving nav vacature
Hebben vaste externe partners voor consultants waarmee ze samenwerken en voorlopg niet van willen afwijken. Op 10/01/2024 werken niet op woensdag</t>
  </si>
  <si>
    <t>Delhaize</t>
  </si>
  <si>
    <t>Lies Masscho</t>
  </si>
  <si>
    <t>mail gestuurd én reminder - contact gezocht met Lies via Linkedin op 22 juli</t>
  </si>
  <si>
    <t>Momenteel geen nood, wel interesse</t>
  </si>
  <si>
    <t>prospect</t>
  </si>
  <si>
    <t>Sven van Roy of Laurent Janssen, Kirsten</t>
  </si>
  <si>
    <t>mail uitgestuurd en cx aangevuld met juiste contactgegevens, doorgestuurd naar Kirsten en een afspraak voor maandag - ze wil naar volgend jaar kijken voor een FLY traject voor eigen mensen - reminder gestuurd naar SVEN en aangestuurd op directe kennismaking zelfde gebouw.</t>
  </si>
  <si>
    <t>Lancesoft Europe</t>
  </si>
  <si>
    <t>Rajani Singh</t>
  </si>
  <si>
    <t>linkedin</t>
  </si>
  <si>
    <t xml:space="preserve">contact via linkedin n.a.v vacature online - </t>
  </si>
  <si>
    <t>Kyara Beque
Leen Steenberghs</t>
  </si>
  <si>
    <t>09 210 80 40</t>
  </si>
  <si>
    <t>kyara.beque@sofico.be
leen.steenberghs@sofico.be
hiring@sofico.be</t>
  </si>
  <si>
    <t>31/1: reactie op mail, momenteel geen nood. Toegevoegd aan CX ifv nieuwsbrief.
EVDW 30/01: gebeld, niemand ad lijn gekregen en reminder mail gestuurd.
EVDW 19/1:
Corinne Martens aan de lijn gehad. Ze werkt sinds kort niet meer bij Sofico. Gaat zelfstandige activiteit opstarten - interim HR management. Staat nu nog id kinderschoenen. Zal in de loop van dit jaar vorm krijgen.
Contacten bij Sofico: Leen Steenberghs of Kyara Beque. Gebeld via algemeen nummer. Kyara is momenteel in zwangerschapsverlof, niet gelukt om me te laten doorverbinden naar Leen. Vraag om via mail contact te nemen, is gebeurd.
GSM Corinne: 0494 66 26 36. Ook geconnecteerd via LI. Haar mailadres wilde ze niet geven.
HW 11/1:
VM en mail gestuurd</t>
  </si>
  <si>
    <t>Mext group</t>
  </si>
  <si>
    <t>https://www.areyoumext.be/nl/andere-jobs/hr-officer-deeltijds</t>
  </si>
  <si>
    <t>Paul Decroos</t>
  </si>
  <si>
    <t>+32 (0)51 24 67 73</t>
  </si>
  <si>
    <t>paul.decroos@mext.be</t>
  </si>
  <si>
    <t>Mail gestuurd met voorstelling FF en Emmelien als match voor vacature, antwoord dat hij 'momenteel geen opportuniteit ziet'</t>
  </si>
  <si>
    <t>Q Team</t>
  </si>
  <si>
    <t>https://www.qteam.be/nl/jobs-database/junior-talent-management-specialist-te-st-agatha-berchem-of-st-niklaas/</t>
  </si>
  <si>
    <t>Nick Surmont (externe partner)
Caroline Poppe (HR medewerker)
Eric Sergeant (HR Director)</t>
  </si>
  <si>
    <t xml:space="preserve">+32 476 51 02 93 (Nick)
0485 12 16 31 (Caroline)
0476 20 47 73 (Eric)
</t>
  </si>
  <si>
    <t>Nick.surmont@planet-group.be
caroline.poppe@qteam.be
eric.sergeant@qteam.be</t>
  </si>
  <si>
    <t>EVDW, 24/01: zie ook CX, momenteel geen nood.
EVDW, 23/01:
Tel terug gekregen van Caroline. Info: vacature is ingevuld, net iemand aangeworven, zal maandag starten. Nu dus geen noden meer. HR team: 6 mensen. Wel moeite met invullen van bepaalde, technische vacatures. Zijn momenteel zelf niet zoveel bezig met EB/soft HR. Hebben nu per toeval een freelancer tijdelijk, die aantal basiszaken rond EB/communicatie doet. Bv: opzetten landingspagina jobwebsite. Zou id toekomst wel nog veel werk op de plank liggen. Nu: een freelancer die iets opzet, en interne team die verder opvolgt. Voorgesteld om verder kennis te maken. Caroline beslist niet, verwees me naar HR Director Eric. Best eerst mailen. Mail verstuurd.
---
Gezien dat Nick opereert vanuit externe partner rol. HR intern = Caroline Poppe. Haar proberen bellen, voicemail. Geen mailadres te vinden. Wel connectieverzoek op LI uitgestuurd.
HW,12/01:
VM en mail gestuurd naar Nick</t>
  </si>
  <si>
    <t xml:space="preserve">Martijn </t>
  </si>
  <si>
    <t>21/6 Lucca gebeld ifv voorstelling W&amp;S. Staan ze nu niet voor open, tenzij echt witte raaf. Op te volgen binnen een maand.
Els 18/6 nagebeld ter opvolging. Zoeken eig iemand voor meteen vast in dienst. Stond nu niet open voor gesprek. Zoektocht loopt wel moeilijk. Binnen 2tal weken nog eens informeren.
Els 10/6: Lisa vrijblijvend voorgesteld op vaca TAS
Hein 1/2024: Momenteel geen nood aan tijdelijke ondersteuning, zoeken iemand vast om tijdelijke consultant te vervangen</t>
  </si>
  <si>
    <t>Lansweeper</t>
  </si>
  <si>
    <t>https://www.linkedin.com/jobs/view/3789818823/?alternateChannel=search&amp;refId=DxLnUHenvLWGbJz5E01PKw%3D%3D&amp;trackingId=Aq3UP1qMHyVJUVsxyQKH3w%3D%3D</t>
  </si>
  <si>
    <t>Jenna Bloem</t>
  </si>
  <si>
    <t>jenna.bloem@lansweeper.com</t>
  </si>
  <si>
    <t>TG 24/1: Nergens nummer te vinden (ook niet via Hein) - mail gestuurd - FB: vaca ingevuld, momenteel geen nood</t>
  </si>
  <si>
    <t>EVDW 24/4: Emma vrijblijvend voorgesteld aan Caroline. FB: ziet er goed profiel uit, maar nu geen noden. Opvolgen binnen aantal maanden.
Zie CX.
Contact gehad ifv opvolging, momenteel geen nood, weten ons te vinden als dit verandert.</t>
  </si>
  <si>
    <t>Katoen natie</t>
  </si>
  <si>
    <t>Peter De Prins</t>
  </si>
  <si>
    <t>Peter.Deprins@katoennatie.com</t>
  </si>
  <si>
    <t>Momenteel geen nood, maar goedgekeurd door procurement, dus staat op de lijst moest er nood zijn aan een consultant</t>
  </si>
  <si>
    <t>Reynaers Aluminium</t>
  </si>
  <si>
    <t>https://reynaers.csod.com/ux/ats/careersite/1/home/requisition/131?c=reynaers&amp;lang=nl-NL&amp;_gl=1*1x90xj8*_ga*MTU2NjkwMjg4MS4xNzE1MjAwOTg1*_ga_C2RV08EEGQ*MTcxNTIwMDk4NC4xLjEuMTcxNTIwMDk5NC4wLjAuMA..*_ga_44KFJBH95Y*MTcxNTIwMDk4NC4xLjEuMTcxNTIwMDk5NC41MC4wLjA.</t>
  </si>
  <si>
    <t>Kathleen Dupont</t>
  </si>
  <si>
    <t>21/6 Lisa voorstellingsmail gestuurd. FB: vacature ingevuld.
EVDW 13/5: Wishlist Lisa - te contacteren nav specifieke vacature. Te bekijken wie dit oppikt (Karen vanuit haar connecties of…)
EVDW 20/2: check, momenteel geen openstaande HR vaca's.
Bij openstaande vacature in HR zeker voorstellen</t>
  </si>
  <si>
    <t>Beko Belgium</t>
  </si>
  <si>
    <t>https://www.linkedin.com/jobs/collections/recommended/?currentJobId=3757889992&amp;start=48</t>
  </si>
  <si>
    <t>Chantal Ooms</t>
  </si>
  <si>
    <t>038708623</t>
  </si>
  <si>
    <t xml:space="preserve">Opgebeld, ze werken zelden met consultants, willen pas vanaf 2024 terug luisteren als ze niemand voor de vacature vinden. </t>
  </si>
  <si>
    <t>VAN IN</t>
  </si>
  <si>
    <t>Linde Bogaerts</t>
  </si>
  <si>
    <t>+32 474 45 07 13</t>
  </si>
  <si>
    <t>linde.bogaerts@vanin.be</t>
  </si>
  <si>
    <t>Emma eigen voorstelling gestuurd 31/5
Wishlist Emma - voicemail - voicemail - 7/6 - opvolginsmail  - reminder 19/6 -geen interesse.</t>
  </si>
  <si>
    <t>https://www.linkedin.com/jobs/collections/recommended/?currentJobId=3733197058&amp;start=24</t>
  </si>
  <si>
    <t>Mieke Lataire</t>
  </si>
  <si>
    <t> +32 474 90 07 70</t>
  </si>
  <si>
    <t>mieke.lataire@boels.be</t>
  </si>
  <si>
    <t xml:space="preserve">Gemaild, momenteel geen interesse. </t>
  </si>
  <si>
    <t>Toyota Material Handling</t>
  </si>
  <si>
    <t>https://www.linkedin.com/jobs/search/?currentJobId=3768483842&amp;geoId=100902529&amp;keywords=recruiter&amp;location=Vlaanderen%2C%20Belgi%C3%AB&amp;origin=JOB_SEARCH_PAGE_SEARCH_BUTTON&amp;refresh=true&amp;sortBy=DD&amp;start=50</t>
  </si>
  <si>
    <t>038207600</t>
  </si>
  <si>
    <t>Vacature is ingevuld, mail verstuurd met informatie</t>
  </si>
  <si>
    <t>Mensura</t>
  </si>
  <si>
    <t>Michel Verdier</t>
  </si>
  <si>
    <t>0476 25 47 53
03 201 55 75</t>
  </si>
  <si>
    <t>michel.verdier@mensura.be</t>
  </si>
  <si>
    <t>Emma eigen voorstelling gestuurd 31/5
Wishlist Emma - voicemail 7/6 - opvolgingsmail - reminder 19/06</t>
  </si>
  <si>
    <t>EVDW 8/5/24: Opnieuw gebeld met Antoon. Zelfde situatie: hebben samenwerking met consultants verder afgebouwd, en als ze in uitzondering toch doen, dan hebben ze 4-5 vaste partners. Gaat ook goed, dus overwegen geen andere partnerships. Momenteel geen nood dus om verder kennis te maken. Ook niet wb FLY traject of Academy/Keynotes. Was wel een aangenaam contact. Ik heb ook mail gestuurd met kort info over ons op mail, en afgesproken dat we in het najaar terug contact hebben met elkaar.
HW, dec '23: Zie CX. Hebben al enkele vaste partners, maart evaluatie, dan opnieuw contacteren</t>
  </si>
  <si>
    <t>IDEWE</t>
  </si>
  <si>
    <t>Sandra Cordemans</t>
  </si>
  <si>
    <t>0472 57 59 86
016 39 05 91</t>
  </si>
  <si>
    <t>sandra.cordemans@idewe.be</t>
  </si>
  <si>
    <t>Gilbert de Clerck</t>
  </si>
  <si>
    <t>https://gilbertdeclercq.com/wp-content/uploads/2023/11/2021-08_Vacature-HR-Officer.pdf</t>
  </si>
  <si>
    <t>Robby Cap</t>
  </si>
  <si>
    <t xml:space="preserve">+32 3 750 91 89 </t>
  </si>
  <si>
    <t>Robby.Cap@gilbertdeclercq.com</t>
  </si>
  <si>
    <t xml:space="preserve">Hadden geen HR support meer nodig, maar heeft mijn gegevens bijgehouden voor in de toekomst. </t>
  </si>
  <si>
    <t xml:space="preserve">Geen nood aan consultant, workload is nog te doen. Was heel direct en kort, kent FF goed, in het verleden samengewerkt, zal contacteren bij nood aan ondersteuning </t>
  </si>
  <si>
    <t>OLV Aalst</t>
  </si>
  <si>
    <t>Aurelie Delattre</t>
  </si>
  <si>
    <t xml:space="preserve">053 72 47 37 </t>
  </si>
  <si>
    <t>Hebben een andere consultant aangenomen, geen vaste partner dus wij in de toekomst?</t>
  </si>
  <si>
    <t>Mike Goetelen</t>
  </si>
  <si>
    <t>Gaat contact opnemen in de toekomst als er nood is aan HR trainingen, maar hebben zelf geen HR team dus niet interessant voor projecten</t>
  </si>
  <si>
    <t>https://www.atlascopco.com/nl-be/jobs/job-overview/job-detail/talent-branding-ambassador/137884-atlascopco</t>
  </si>
  <si>
    <t>Wouter Gekière</t>
  </si>
  <si>
    <t>KVDA 8/8/24: verdere opvolging account in CX
Geantwoord op mail, willen geen externe partijen inschakelen voor HR vacatures, maar houden ons in achterhoofd voor de toekomst</t>
  </si>
  <si>
    <t>Eleen Wouters</t>
  </si>
  <si>
    <t xml:space="preserve">Els 6/8: na succesvolle workshop door Karen in mei, contact genomen voor bredere kennismaking. Zie ook CX. =&gt; ooo tot 16/8.
EVDW 11/4: via Amber Liekens (marketing medewerker) de vraag gekregen om een workshop te faciliteren in mei. Check ook CX. Afspraken ongoing.
Mail is verstuurd - CX </t>
  </si>
  <si>
    <t xml:space="preserve">Education First </t>
  </si>
  <si>
    <t>Pierre Picot</t>
  </si>
  <si>
    <t>pierre.picot@ef.com</t>
  </si>
  <si>
    <t>Emma eigen voorstelling gestuurd 31/5
Wishlist Emma - mail 7/6  - reminder 19/6</t>
  </si>
  <si>
    <t>ElmosExpert</t>
  </si>
  <si>
    <t>https://elmosexpert.be/our_vacancies/recruitment_specialist/</t>
  </si>
  <si>
    <t>Hebben momenteel geen HR vacatures, maar nemen contact op moest dit veranderen</t>
  </si>
  <si>
    <t>https://www.linkedin.com/jobs/view/3765597421/?alternateChannel=search&amp;refId=ynlElRrKy6NiiB6pZBIrbQ%3D%3D&amp;trackingId=aoyjlmgTUtS8Ye81YXZFGA%3D%3D&amp;trk=d_flagship3_jobs_discovery_jymbii</t>
  </si>
  <si>
    <t>Klant, momenteel geen nood</t>
  </si>
  <si>
    <t>Karen Van Lerberghe</t>
  </si>
  <si>
    <t>23/7 Lucca kennismakingsgesprek gehad na contact via Karen en Nathalie. Geen project uit gekomen.
Karen gebeld (vm) en gemaild, nav openstaande vacature van TAS. Voorheen ook al contact hierover gehad met Greet. Weet dat ze een meer senior profiel zoeken voor vast, maar gezien bb consultants, toch nog eens een poging gedaan. Geen reactie ontvangen.</t>
  </si>
  <si>
    <t>Gesprek ingepland</t>
  </si>
  <si>
    <t>Veerle Van Cleemput</t>
  </si>
  <si>
    <t>0474 50 17 68</t>
  </si>
  <si>
    <t>veerle.vancleemput@aphea.bio</t>
  </si>
  <si>
    <t>Els 23/8: opgebeld door Veerle, nood aan HR ondersteuning. Call ingepland ter kennismaking met Karen
EVDW; 23/1:
Veerle heeft me gebeld. Intussen oplossing gevonden via freelancer voor 1dag/week, is momenteel voldoende voor hen. We blijven in contact + toegevoegd aan nieuwsbrief.
___
Kennismaking was ingepland op 16/1 - geannuleerd wegens ziekte. Voorstel gedaan voor nieuwe datum, op Veerles vraag. Voorlopig geen reactie. Reminder gestuurd.
Via mail:
Goeiedag
Bedankt voor jullie one pager! Lijkt me wel interessant, zouden we mid januari eens kunnen bellen om te bekijken of er mogelijkheden zijn om samen te werken?
We hebben nl ondersteuning nodig op vlak van communicatie/content/employer branding. 
Warme groet
WD - Steven Vandenabeele (zaakvoerder)  mail ontv? - hij zat in een meeting en vroeg eerst eml en later tb - kort gesprek maar hij zoekt mensen voor de lange termijn (dus geen korte plaatsing) - stuur mail en tb - afspraak is volgens mij mogelijk / 
/ 
/ 
049 6389099 VM Steven Vandenabeele en vlg linkedin Co-Founder - Isabelle Vercauteren (  isabel.vercauteren@aphea.bio )  is vlg hun website de CEO /</t>
  </si>
  <si>
    <t>https://www.linkedin.com/jobs/view/3752457418/?alternateChannel=search&amp;refId=i%2FQ0YmJ%2FGly8pNg%2Bkwb%2Blg%3D%3D&amp;trackingId=Gwlks81XSlWvHgnbElfVBg%3D%3D</t>
  </si>
  <si>
    <t>Gwenn Van De Wal</t>
  </si>
  <si>
    <t>03 710 03 11</t>
  </si>
  <si>
    <t>info@conway.be</t>
  </si>
  <si>
    <t>Geïnformeerd naar opties, vacature is ingevuld + willen eigenlijk minder werken met consultants/freelancers, maar bouwen aan solide, vast team.</t>
  </si>
  <si>
    <t>sylvie.degros</t>
  </si>
  <si>
    <t>sylvie.degros@monin-it.be</t>
  </si>
  <si>
    <t>staat in CX - mail uitgestuurd - 14/08 een korte reminder en verzoek tot afspraak - naa 22/8 neem ik contact op. / op 4 september afspraak op kantoor geregeld voor Hans / 24/09 gesprek op kantoor met Els/Hans</t>
  </si>
  <si>
    <t>The Frontline Company BVBA</t>
  </si>
  <si>
    <t>https://www.linkedin.com/jobs/view/3800327961/?alternateChannel=search&amp;refId=dB7oTsL8FJKtFef8aJZV6A%3D%3D&amp;trackingId=m3Be42CUd19SQgpKeS2lOQ%3D%3D&amp;trk=d_flagship3_search_srp_jobs</t>
  </si>
  <si>
    <t>Peter Desart</t>
  </si>
  <si>
    <t>+32 478 725 686</t>
  </si>
  <si>
    <t>Peter aan de lijn gehad, er staan heel wat gesprekken gepland voor de functie en liever vast - over twee maanden terugbellen voor moest de vacature niet ingevuld zijn</t>
  </si>
  <si>
    <t>Lannoo</t>
  </si>
  <si>
    <t>An Declerq</t>
  </si>
  <si>
    <t>+32 474 39 91 31</t>
  </si>
  <si>
    <t>an.declerq@lannoo.be</t>
  </si>
  <si>
    <t xml:space="preserve">10/6 na opvolging Judith: momenteel geen noden, geen interesse nu om verder kennis te maken
Emma eigen voorstelling gestuurd 31/5
 Wishlist Emma - voicemail 7/6 - opvolgingsmail - </t>
  </si>
  <si>
    <t>Hanne Daemen</t>
  </si>
  <si>
    <t>20/8 Els: Hanne gebeld (VM) + via LinkedIN bericht gestuurd - nog een vroegere connectie - uitgenodigd voor een call om eens te sparren met elkaar =&gt; FB: graag, optie 23/9 
HW 01/2024: Momenteel geen nood aan ondersteuning, laten ons iets weten moest dit in de toekomst veranderen</t>
  </si>
  <si>
    <t>TMS Industrial Services</t>
  </si>
  <si>
    <t>https://www.vdab.be/vindeenjob/vacatures/68023233/recruiter?source=vindeenjob&amp;medium=vacaturedashboard</t>
  </si>
  <si>
    <t>Whitney Meesschaert</t>
  </si>
  <si>
    <t>+32 (0)490.49.06.95</t>
  </si>
  <si>
    <t>whitney.meesschaert@tmsbe.com</t>
  </si>
  <si>
    <t>Ze beheert de vacature nu even zelf, mocht ze nood hebben aan tijdelijke ondersteuning dan laat ze dit weten</t>
  </si>
  <si>
    <t>Jennifer Houthooft</t>
  </si>
  <si>
    <t>+32 (0)490/ 42 07 60</t>
  </si>
  <si>
    <t>jennifer.houthooft@actum-services.be</t>
  </si>
  <si>
    <t>Verlof tot 2 januari, komt dan terug bij mij - beheert zelf de vacature, neemt contact op als deze niet ingevuld raakt</t>
  </si>
  <si>
    <t>Agristo</t>
  </si>
  <si>
    <t>https://www.linkedin.com/jobs/view/3782352111/?alternateChannel=search&amp;refId=UYedL2N9k5R0ss6ttAZeSA%3D%3D&amp;trackingId=F4cyJw%2BKEWZBprWjFXK%2BDg%3D%3D&amp;trk=d_flagship3_jobs_discovery_jymbii</t>
  </si>
  <si>
    <t>056541112</t>
  </si>
  <si>
    <t>lien.vansteenbrugge@agristo.com</t>
  </si>
  <si>
    <t xml:space="preserve">Doorverwezen naar Verina Bourdon - HR Recruitment Manager: Agristo momenteel op zoek naar een HR BP, vaste aanwerving, werken wel met consultants maar hebben daar hun vaste partners voor. Hun YGP staat zo goed als op punt, hebben ze iemand intern voor, dus geen nood aan, ook trainingen gebeuren in-house. </t>
  </si>
  <si>
    <t>Lieven</t>
  </si>
  <si>
    <t xml:space="preserve">opnieuw gecontacteerd na laatste contact met Karen - Lieven neemt zeker contact op als er nood is. </t>
  </si>
  <si>
    <t>Anoa Care</t>
  </si>
  <si>
    <t>https://www.linkedin.com/jobs/collections/recommended/?currentJobId=3771608043</t>
  </si>
  <si>
    <t>Sven Nevelsteen</t>
  </si>
  <si>
    <t>+32 486 43 43 75</t>
  </si>
  <si>
    <t>sven.nevelsteen@anoacare.be</t>
  </si>
  <si>
    <t>Sven kent First Floor en Karen, momenteel geen HR vacatures. Staat wel volledig open om in de toekomst samen te werken met First Floor, maar momenteel geen nood aan onze ondersteuning. 05/01/2024: Hein nog eens contact opgenomen. Zelfde verhaal, zouden ons wel dan contacteren.</t>
  </si>
  <si>
    <t>TechWolf</t>
  </si>
  <si>
    <t>https://careers.techwolf.ai/o/recruiter</t>
  </si>
  <si>
    <t xml:space="preserve">Alya-Jana D'haene </t>
  </si>
  <si>
    <t>0497122321</t>
  </si>
  <si>
    <t xml:space="preserve">Opgebeld: Alya-Jana kent First Floor, volgt Karen op sociale media en ontvangt ook al nieuwsbrief, geen ondersteuning nodig op basis van consultancy en ook qua trainingen en YGP doen ze alles inhouse. </t>
  </si>
  <si>
    <t>Gebeld, in verlof tot 8/1</t>
  </si>
  <si>
    <t>HR medewerker | Natuurpunt</t>
  </si>
  <si>
    <t>Zoeken momenteel geen tijdelijke ondersteuning, enkel iemand vast op de payroll. Gaat wel onze gegevens en info bewaren en in de toekomst bij nood een keuze maken tussen alle voorstellingen. In cx gezet voor het ontvangen van de nieuwsbrief</t>
  </si>
  <si>
    <t>Verhelst Group</t>
  </si>
  <si>
    <t>https://www.verhelstgroup.com/nl/beire-jobs/alle-vacatures/hr-officer-0</t>
  </si>
  <si>
    <t>Jessie Maesen</t>
  </si>
  <si>
    <t>+32 59 25 53 60</t>
  </si>
  <si>
    <t>jessie@jobsverhelstgroup.com</t>
  </si>
  <si>
    <t>gebeld (zat eerst verkeerd want moest Verhelst Groep hebben) - hebben HR-vacatures openstaan, maar willen vaste positie, wel toestemming om terug te bellen moesten de vacatures open blijven staan</t>
  </si>
  <si>
    <t>https://korianjobs.be/nl/vacature-details/regio-recruiter-oost-west-vlaanderen-2024-12911/</t>
  </si>
  <si>
    <t>Debby Martens</t>
  </si>
  <si>
    <t>+32(0)3 376 47 01</t>
  </si>
  <si>
    <t>debby.martens@korian.be</t>
  </si>
  <si>
    <t>Yuki Visma</t>
  </si>
  <si>
    <t>Leen/Lauren</t>
  </si>
  <si>
    <t>Els 20/8: Gebeld met Leen, verwees me door naar Lauren ifv contact - zij is meer aangewezen CP. Momenteel in verlof, terug begin september (lauren@yuki.be)
01/2024 HW, Vacature is ingevuld, momenteel geen nood aan ondersteuning</t>
  </si>
  <si>
    <t>Casimir Morobé</t>
  </si>
  <si>
    <t>0470351507</t>
  </si>
  <si>
    <t>casimir@toqua.ai</t>
  </si>
  <si>
    <t>Gebeld, doen nu alles zelf, maar mail gestuurd voor als ze in de toekomst hulp nodig hebben</t>
  </si>
  <si>
    <t>Bakkerij Aernoudt</t>
  </si>
  <si>
    <t>https://www.linkedin.com/jobs/view/3804035036/?alternateChannel=search&amp;refId=0zngAPyA6boE5hqFj74qTQ%3D%3D&amp;trackingId=FD6mJ5uHFqEToowXrnutig%3D%3D</t>
  </si>
  <si>
    <t>Jolanda Van De Vijver</t>
  </si>
  <si>
    <t>+32 9 296 47 41</t>
  </si>
  <si>
    <t>personeel@bakkerijaernoudt.be</t>
  </si>
  <si>
    <t>Gebeld, vullen vacature zelf in, werken in principe niet samen met consultants, enkel in uitzonderlijke situatie voor een specifiek project, heeft geen zicht of hier in de toekomst nog nood aan zal zijn. Heb alles op mail gezet, opnieuw contacteren voor update binnen 3 maand</t>
  </si>
  <si>
    <t>STADSBADER CONTRACTORS BV</t>
  </si>
  <si>
    <t>https://www.linkedin.com/jobs/view/3802769740/?alternateChannel=search&amp;refId=XXFnNhKbOWORqkU1h46GAw%3D%3D&amp;trackingId=WQniPXTH%2FR%2F99UPUGUCCeA%3D%3D</t>
  </si>
  <si>
    <t>Regisha Carton</t>
  </si>
  <si>
    <t>+32 471 94 45 53</t>
  </si>
  <si>
    <t>regisha.carton@stadsbader-contractors.be</t>
  </si>
  <si>
    <r>
      <t xml:space="preserve">Gebeld, vacature staat net open dus willen momenteel nog geen externe partners inschakelen. Moest dit in de toekomst wel nodig zijn, dan doen ze meestal beroep op w&amp;s parnters ipv consultants. Maar kan zeker interessant zijn, alles op mail gezet en gaat ons in de lijst met potentiele partners bijhouden voor moest er nood zijn in de toekomst. Wilt de nieuwsbrief </t>
    </r>
    <r>
      <rPr>
        <b/>
        <u/>
        <sz val="11"/>
        <color theme="1"/>
        <rFont val="Calibri"/>
        <family val="2"/>
        <scheme val="minor"/>
      </rPr>
      <t>NIET</t>
    </r>
    <r>
      <rPr>
        <sz val="11"/>
        <color theme="1"/>
        <rFont val="Calibri"/>
        <family val="2"/>
        <scheme val="minor"/>
      </rPr>
      <t xml:space="preserve"> ontvangen, daarom voorlopig </t>
    </r>
    <r>
      <rPr>
        <b/>
        <u/>
        <sz val="11"/>
        <color theme="1"/>
        <rFont val="Calibri"/>
        <family val="2"/>
        <scheme val="minor"/>
      </rPr>
      <t>niet in cx steken</t>
    </r>
  </si>
  <si>
    <t>Warda Elazzouzi</t>
  </si>
  <si>
    <t>warda.elazzouzi@usgprofessionals.be</t>
  </si>
  <si>
    <t>gemaild maar doet ook aan HR consultancy en daarom is Fly traject en onze consultants misschien niet haalbaar.</t>
  </si>
  <si>
    <t>Igean Milieu &amp; Veiligheid</t>
  </si>
  <si>
    <t>https://be.indeed.com/viewjob?jk=c913bbaf377d5752&amp;from=serp&amp;vjs=3</t>
  </si>
  <si>
    <t>Nele Vanderspikken</t>
  </si>
  <si>
    <t>03 350 08 11 (algemeen nummer)</t>
  </si>
  <si>
    <t>nele.vanderspikken@igean.be</t>
  </si>
  <si>
    <t xml:space="preserve">Namen niet op, mail gestuurd. Mail gestuurd nu rechtstreeks naar Nele zelf. Opnieuw mailtje naar Nele gestuurd. Update: zijn op zoek naar vaste invulling en momenteel doen ze ook geen beroep op externe partners. </t>
  </si>
  <si>
    <t>Centric</t>
  </si>
  <si>
    <t>https://careers.centric.eu/be/nl/vacatures/it-recruiter-professional-it-staffing/</t>
  </si>
  <si>
    <t>Abderahim Ammar</t>
  </si>
  <si>
    <t> +32 473 97 21 82</t>
  </si>
  <si>
    <t>abderahim.ammar@centric.eu</t>
  </si>
  <si>
    <t xml:space="preserve">EB:
VM, mail gestuurd. Update: 09/01/2024: VM --&gt; 16/01/2024: VM: Gebeld met hem: geen dringende invulling nodig voor de vacature en werven enkel vast aan. Wel zei hij dat ik zijn collega eens moest contacteren voor de academy of eventuele groeitrajecten. Is bij deze gebeurd: elfie.laurens@centric.eu. </t>
  </si>
  <si>
    <t>Verisure</t>
  </si>
  <si>
    <t>https://www.vdab.be/vindeenjob/vacatures/67871758/sales-recruiter?source=vindeenjob&amp;medium=vacaturedashboard</t>
  </si>
  <si>
    <t>Sophie Davister</t>
  </si>
  <si>
    <t>+32 499 56 75 45</t>
  </si>
  <si>
    <t>sophie.davister@verisure.be</t>
  </si>
  <si>
    <t>Gebeld, hebben op dit moment al HR consultant die functie vacature invult, werken met Motmans &amp; partners omdat ze daar in het verleden ook mee gewerkt hebben, zijn snel en hoge kwaliteit van consultants. Hebben op dit moment geen nood, vanaf 2de helft van het jaar bestaat de kans dat ze opnieuw nood hebben aan externe hulp, mogen haar vanaf juni opnieuw contacteren voor een kennismakend gesprek. Wilt de nieuwsbrief niet ontvangen.</t>
  </si>
  <si>
    <t>Peter Leys</t>
  </si>
  <si>
    <t>0498447343</t>
  </si>
  <si>
    <t>pleys@puratos.com</t>
  </si>
  <si>
    <t>Gebeld, geen interesse en werken samen met andere bedrijven - mail gestuurd met voorstelling FF</t>
  </si>
  <si>
    <t>2de mail gestuurd</t>
  </si>
  <si>
    <t>Soubry</t>
  </si>
  <si>
    <t>Sabine Declercq</t>
  </si>
  <si>
    <t>(+32) 051/22.23.20</t>
  </si>
  <si>
    <t>sabine.declercq@soubry.be</t>
  </si>
  <si>
    <r>
      <t xml:space="preserve">Gebeld, hebben momenteel geen nood aan inhouse HR ondersteuning. Moest dit wel het geval zijn, dan doen zij beroep op hun vaste partners (wou niet zeggen welke) en staan niet open om nog een partner erbij te nemen. Samenwerkingen worden op regelmatige basis geëvalueerd en moest het zijn dat ze om één of andere reden een nieuwe partner zouden willen, dan nemen ze contact op. Afgesproken om alles op mail te zetten. </t>
    </r>
    <r>
      <rPr>
        <b/>
        <u/>
        <sz val="11"/>
        <color theme="1"/>
        <rFont val="Calibri"/>
        <family val="2"/>
        <scheme val="minor"/>
      </rPr>
      <t>Niet in cx zetten</t>
    </r>
    <r>
      <rPr>
        <sz val="11"/>
        <color theme="1"/>
        <rFont val="Calibri"/>
        <family val="2"/>
        <scheme val="minor"/>
      </rPr>
      <t xml:space="preserve"> want wilt </t>
    </r>
    <r>
      <rPr>
        <b/>
        <u/>
        <sz val="11"/>
        <color theme="1"/>
        <rFont val="Calibri"/>
        <family val="2"/>
        <scheme val="minor"/>
      </rPr>
      <t>nieuwsbrief niet ontvangen</t>
    </r>
    <r>
      <rPr>
        <sz val="11"/>
        <color theme="1"/>
        <rFont val="Calibri"/>
        <family val="2"/>
        <scheme val="minor"/>
      </rPr>
      <t>.</t>
    </r>
  </si>
  <si>
    <t>https://www.threon.com/come-join-us-working-at-threon#job-1442812</t>
  </si>
  <si>
    <t>Bart Boerhave</t>
  </si>
  <si>
    <t>+32 486 29 69 56</t>
  </si>
  <si>
    <t>bart.boerhave@threon.com</t>
  </si>
  <si>
    <t>Gebeld voor vacature TAS, werken hiervoor niet met externe partners, sluit niet uit dat het in de toekomst wel mogelijk is, maar voorlopig niet. Mogen hem binnen 6 maanden opnieuw contacteren, heb hem ook ingeschreven voor de nieuwsbrief</t>
  </si>
  <si>
    <t>Bayer</t>
  </si>
  <si>
    <t>Kathleen Vanwezel</t>
  </si>
  <si>
    <t>+32 494 76 57 10</t>
  </si>
  <si>
    <t>kathleen.vanwezel@bayer.com</t>
  </si>
  <si>
    <t>EVDW, 23/01:
Gebeld (vm) + mail naar Kathleen. Ken haar van sinterklaas-feestjes. Wil proberen via haar bij HR te geraken. 
Reactie Kathleen: momenteel geen nood, staan voor grote reorganisatie wereldwijd, dus momenteel staan zo'n zaken on hold. Voorlopig niet toevoegen aan nieuwsbrief - is te vroeg. Wel binnen 6 maanden opnieuw polsen.
ACS:
Beide in verg / 
/ 
/ 
Mevr Buys afw en mevr Mertens in verg / 
Mevr Buys in verg- best via mail wegens de drukke periode- kunnen ook tb naar mevr Mertens/ass HR /</t>
  </si>
  <si>
    <t>https://www.linkedin.com/jobs/view/3800542752/</t>
  </si>
  <si>
    <t>EVDW 24/4: online vaca HR talent partner gezien. Jan gebeld (voicemail) + mail gestuurd. Feedback: zoeken iemand voor vast + meer senior profiel. Meegegeven dat onze consultants snel op medior niveau presteren, hoewel nog jong. Voor nu geen opties, contact houden op LT.</t>
  </si>
  <si>
    <t>N.v.t.</t>
  </si>
  <si>
    <t>Lode Van Rooy</t>
  </si>
  <si>
    <t xml:space="preserve">Contact opgenomen via LinkedIn en de vraag gesteld of Gumption misschien interesse heeft in een vrijblijvend kennismakingsgesprek met First Floor. Antwoord was positief en gesprek is ingepland met Lode en Iris. Lucca voorgesteld en voor nu is er geen nood. </t>
  </si>
  <si>
    <t>General MediQs</t>
  </si>
  <si>
    <t>https://www.generalmediqs.be/mvc/vacature?id=48</t>
  </si>
  <si>
    <t>Andress</t>
  </si>
  <si>
    <t>0496 51 88 81</t>
  </si>
  <si>
    <t>jobs@generalmediqs.be</t>
  </si>
  <si>
    <t>Willen nu enkel vast intern, mogen over 3 maanden terugbellen maar acht de kans zeer klein (nooit met externe partner - zou zijn als ze niemand anders vinden)</t>
  </si>
  <si>
    <t>Xylos NV</t>
  </si>
  <si>
    <t>Ardinois</t>
  </si>
  <si>
    <t>EVDW 19/4: Via Pieter Ardinois de vraag gekregen naar project voor marketeer. Emmelien voorgesteld, maar ze zoeken meer een performance marketeer. Hiervoor heeft Emmelien te weinig bagage. We houden wel contact, soms ook noden op vlak van HR &amp; EB.
Mr L in bespreking / 
/ 
Lange wachtlijn en dan VM / 
Wim Lauwers ( SC ) is vlg collega beter geplaatst, dan Nathalie Vermassen,  om ons te woord te staan - Nu in meeting / 
1/4 vrg nr Nathalie V. afw /</t>
  </si>
  <si>
    <t>Brainbridge</t>
  </si>
  <si>
    <t>Ellen</t>
  </si>
  <si>
    <t>Contact in opvolging van project Emmelien
1/7 gebeld met Michaël - om nog eens te polsen naar opties voor Lucca. Op te pikken na Ellens verlof vanaf 15/7
Kennismaking Lucca 6/6 - goed verlopen - FB 10/6: gekozen voor andere kandidaat die gelijk vast in dienst komt
EVDW 29/5: contact gehad met Ellen nav vaca recruiter, Lucca voorgesteld. Ging intern bekijken - gebeld ter opvolging: voicemail + mail.
EVDW 4/3: go voor project Emmelien! Docs opgemaakt en verzonden.
EVDW, 9/2: Emmelien kennismakingsgesprek 13/2 + 26/2, finaal 29/2.
EVDW: concrete vraag rond EB en recruitment marketing. Emmelien voorgesteld. Zie ook CX.</t>
  </si>
  <si>
    <t>Oxygen</t>
  </si>
  <si>
    <t>https://www.linkedin.com/jobs/collections/recommended/?currentJobId=3765416817</t>
  </si>
  <si>
    <t>Dieter Kennes</t>
  </si>
  <si>
    <t>0471946189</t>
  </si>
  <si>
    <t>info@oxygen.be</t>
  </si>
  <si>
    <t xml:space="preserve">Mail gestuurd. + contact met Dieter via LinkedIn, gsm-nummer gekregen, 09/01/2024 VM- 20 feb Emmelien status update gevraagd en mail uitgestuurd op 21 feb. en reminder op 28.02 en 28 mei </t>
  </si>
  <si>
    <t>Sofie van Eeckhoutte</t>
  </si>
  <si>
    <t>mail + consultants gestuurd ivm contact van Hein op 18 sept. - reminder + nieuwe mail - Sofie ziet geen fit en enkel senior.</t>
  </si>
  <si>
    <t>Florian is abscent maar Robin is gecontacteerd</t>
  </si>
  <si>
    <t>mail is uitgestuurd + consultants - Robin reageert niet, reminder gestuurd. - opnieuw Florian gecontacteerd</t>
  </si>
  <si>
    <t>James Applebee</t>
  </si>
  <si>
    <t>mail + reminder in English - goede call, collega uit Portugal is gestopt. Heeft interesse voor x aantal dagen per week employer branding. Komt erop terug einde deze week -&gt; reminder gestuurd ; aantekening dat we minder moeite zullen doen door James zijn houding.</t>
  </si>
  <si>
    <t>%</t>
  </si>
  <si>
    <t>Marc Verlinde is dé man van Cronos</t>
  </si>
  <si>
    <t xml:space="preserve">contact mag opgenomen worden voor een babbel, mail is uitgestuurd en reminders/verzoek korte call </t>
  </si>
  <si>
    <t>Karin Cuypers</t>
  </si>
  <si>
    <t>uitleg en ingehaakt op contact van 2 jaar geleden. - nieuwsbrief info gedeeld en ietsje gepusht. (zie cx)</t>
  </si>
  <si>
    <t xml:space="preserve">Jutta van Hove </t>
  </si>
  <si>
    <t>mail + consulant  gestuurd. Reminder gestuurd. Verzoek om call ingediend  -geen reactie</t>
  </si>
  <si>
    <t>Van Moer Logistics</t>
  </si>
  <si>
    <t>Sarvar Saidmukhamedov</t>
  </si>
  <si>
    <t>Rena contact gehad via linkedin over gespotte opportuniteit, maar momenteel geen nood aan ondersteuning</t>
  </si>
  <si>
    <t>Kreon</t>
  </si>
  <si>
    <t>https://www.linkedin.com/jobs/view/3806727890/?alternateChannel=search&amp;refId=7w2w9YBDFBMJB9YJw3wiuQ%3D%3D&amp;trackingId=yQ0trjtnAoAaVjH8rb2C3g%3D%3D&amp;trk=d_flagship3_search_srp_jobs</t>
  </si>
  <si>
    <t>Iris Pauly</t>
  </si>
  <si>
    <t>089819780</t>
  </si>
  <si>
    <t>iris.pauly@kreon.com</t>
  </si>
  <si>
    <t>EVDW: voorlopig even on hold, is in Limburg, niet meteen id regio haalbaar voor onze consultants.
Algemene nummer wou doorverbinden, maar Iris was niet beschikbaar - mail gestuurd: reactie: eerst zelf invullen, als niet lukt, staan ze wel open om te praten.</t>
  </si>
  <si>
    <t>Dropsolid Digital Expercience</t>
  </si>
  <si>
    <t>https://www.linkedin.com/jobs/view/3808261907/?alternateChannel=search&amp;refId=17IWxQxyk8iW1AVVMcU7JQ%3D%3D&amp;trackingId=e6lPn7clxH2SgisggZO0wg%3D%3D&amp;trk=d_flagship3_search_srp_jobs&amp;lipi=urn%3Ali%3Apage%3Ad_flagship3_search_srp_jobs%3BYCQbg4ewQHKm0J4oKWn%2Fuw%3D%3D</t>
  </si>
  <si>
    <t>Jessica Vetsuypers</t>
  </si>
  <si>
    <t>093950290</t>
  </si>
  <si>
    <t>info@dropsolid.com</t>
  </si>
  <si>
    <t>Gebeld naar algemene nummer, moest een mail sturen en een bericht naar Jessica (zij is freelance recruiter daar) - 23/01 antwoord op mail: "Op dit moment genoeg kandidaten in pipe"</t>
  </si>
  <si>
    <t>Jan De Bruyne</t>
  </si>
  <si>
    <t>0488 27 98 06</t>
  </si>
  <si>
    <t>jan.debruyne@sibelga.be</t>
  </si>
  <si>
    <t xml:space="preserve">4/6 Lucca gebeld met Jan ifv W&amp;S voorstelling - geen interesse, werken niet met externe partners in principe. Niet meest hartelijke reactie.
EVDW, 30/01: tel contact gehad met Jan. Zoeken partner voor try &amp; hire concept, maar specifiek gericht op customer service profielen. Momenteel geen noden op HR/EB waarmee wij van dienst kunnen zijn. Was ok contact, zeker te behouden naar de toekomst. In CX gezet zodat hij ook de nieuwsbrief ontvangt.
EVDW 23/1:
Mail via algemene inbox (zie onder) - niet duidelijk of vraag is naar CS of HR support. Gebeld, voicemail + mail
Beste medewerker, We zijn op zoek naar een oplossing voor een problematiek bij Sibelga. Sibelga is verantwoordelijk voor de energiedistributie in Brussel, het Fluvius van Brussel zeg maar. Wij hebben een customer service die ten dienste staat van alle Brusselaars en waarin zo'n 40 medewerkers tewerk zijn gesteld. Onze CS afdeling heeft te maken met heel wat absenteïsm en het is best moeilijk goede medewerkers te vinden. Graag hadden we meer vernomen over een Try &amp; Hire traject. Met vriendelijke groet, Jan De Bruyne Sibelga T + 32 488 27 98 06 </t>
  </si>
  <si>
    <t>SBB Bedrijfsdiensten</t>
  </si>
  <si>
    <t>Elke Bos</t>
  </si>
  <si>
    <t>EVDW 30/4: Elke heeft laten weten dat ze met een freelancer in zee zijn gegaan. Gevraagd naar feedback over deze keuze, voorlopig geen reactie. Op te volgen binnen aantal maanden.
EVDW 18/4: Elke via mail een reminder gestuurd ter opvolging van voorstelling Emma
EVDW 11/4: kennismakingsgesprek met Karen nav actie ACS + Emma voorgesteld voor opdracht sourcen</t>
  </si>
  <si>
    <t>Vincent Willems</t>
  </si>
  <si>
    <t>EVDW 29/4: kennismakingscall stond ingepland, maar is geannuleerd. Momenteel geen nood + drukke agenda's. Toegevoegd aan de nieuwsbrief + contact houden op LT.</t>
  </si>
  <si>
    <t>De Mobiliteitsmakelaar</t>
  </si>
  <si>
    <t>https://www.linkedin.com/jobs/view/3826755251/?trackingId=HXIRv45W4gNQYU%2Bae7%2FPDw%3D%3D&amp;refId=ByteString%28length%3D16%2Cbytes%3Da3e727e5...9136ee3b%29&amp;midToken=AQGE28xgSUSXtQ&amp;midSig=2tlMRpaG9Xmr81&amp;trk=eml-email_job_alert_digest_01-job_card-0-jobcard_body&amp;trkEmail=eml-email_job_alert_digest_01-job_card-0-jobcard_body-null-3dt9du~lsm2jdrp~bh-null-null&amp;eid=3dt9du-lsm2jdrp-bh&amp;otpToken=MTAwNTFhZTUxYjI2Y2VjNmI2MjQwNGVkNDYxOWVlYjc4ZWM2ZDc0MDk4YWQ4YjYxNzdjNTA1NjY0NjUyNThmNWYzZGZiNTljN2FjNGIwZTI2Y2FmYjJmYzIyYzRlZjcxZDhmZjZhN2VkOTRmMDMyYjYzODksMSwx</t>
  </si>
  <si>
    <t>Joost Van Herck</t>
  </si>
  <si>
    <t>0491 86 12 26</t>
  </si>
  <si>
    <t>joost.vanherck@demobiliteitsmakelaar.be</t>
  </si>
  <si>
    <t>EVDW 21/2: werken met partner voor vaste invulling, geen nood aan tijdelijk verhaal.
EVDW 20/2: gebeld, voicemail + mail gestuurd.</t>
  </si>
  <si>
    <t>Claudine Kuypers</t>
  </si>
  <si>
    <t>(Privé: 0474/58 28 45)</t>
  </si>
  <si>
    <t>claudine.kuypers@soudal.com</t>
  </si>
  <si>
    <t>EVDW 8/3: momenteel geen noden.
EVDW 7/3: gebeld, voicemail - mailtje gestuurd.</t>
  </si>
  <si>
    <t>Patrica</t>
  </si>
  <si>
    <t>mail en reminder gestuurd, Antwoord van Patricia is dat Vincent niet langer werkzaam is en er geen behoefte is aan medewerkers. Ik heb nog een poging gewaagd rondom het FLY-traject.</t>
  </si>
  <si>
    <t>Bart Michiels - Bob Martens</t>
  </si>
  <si>
    <t>Hans is niet langer werkzaam bij Brouwerij Martens. Via Linkedin Bart Michiels gevonden en hem gecontacteerd. en Reminder. Er is nu Bob.martens@martens.be en hem net een reminder gestuurd.</t>
  </si>
  <si>
    <t>Bleckmann</t>
  </si>
  <si>
    <t>https://www.linkedin.com/jobs/search/?currentJobId=3743670288&amp;distance=25&amp;f_E=2%2C3&amp;geoId=100902529&amp;keywords=Employer%20Branding%20Consultant&amp;origin=JOB_SEARCH_PAGE_JOB_FILTER&amp;refresh=true&amp;sortBy=R&amp;start=25</t>
  </si>
  <si>
    <t>Celine Jacxens</t>
  </si>
  <si>
    <t>celine.jacxens@bleckmann.com</t>
  </si>
  <si>
    <t>19/1 - EVDW:
Ter opvolging remindermail gestuurd naar Celine. Geen reactie.
11/1 - HW:
Eerst contact gehad met Hilde Rycken, doorverwezen, gaf aan dat Bleckmann samenwerkt met inhouse consultants</t>
  </si>
  <si>
    <t>https://www.linkedin.com/jobs/collections/recommended/?currentJobId=3772524364&amp;start=24</t>
  </si>
  <si>
    <t>Tom Bogaerts</t>
  </si>
  <si>
    <t xml:space="preserve">18/6, Els: kennismakingscall na actie ACS. Goed zaadje, nu geen noden. Zie ook verslag CX. Contact houden en opvolgen in het najaar.
Mee opgenomen in lijst ACS - even geen actie van ons nodig.
VM. Update: VM </t>
  </si>
  <si>
    <t>Vinci Energies Belgium</t>
  </si>
  <si>
    <t>Werken met concullega's</t>
  </si>
  <si>
    <t>Hans Everaerts</t>
  </si>
  <si>
    <t> 02 775 90 45 (algemeen nummer)</t>
  </si>
  <si>
    <t>Stond in wacht en werd niet opgenomen</t>
  </si>
  <si>
    <t>In4Matic</t>
  </si>
  <si>
    <t>https://job.i4m.be/vacancies/vacancy-junior-it-recruiter-350822-31.html</t>
  </si>
  <si>
    <t>Maxime Campe</t>
  </si>
  <si>
    <t>0485 18 42 23</t>
  </si>
  <si>
    <t>maxime.campe@i4m.be</t>
  </si>
  <si>
    <t>Gebeld en 2x gemaild; info uit tel: momenteel niet actief ah werven, enkel voor de 'witte raaf'. Mail gestuurd met basis info FF. Geen reactie, ook niet op reminder mail.</t>
  </si>
  <si>
    <t>Smartmat / Foodbag</t>
  </si>
  <si>
    <t>https://smartmat.cvw.io/?q=hr_officer&amp;job=285804&amp;lang=nl-BE</t>
  </si>
  <si>
    <t>Ellen Peeters</t>
  </si>
  <si>
    <t>+32 471 19 56 90</t>
  </si>
  <si>
    <t>ellen@foodbag.be</t>
  </si>
  <si>
    <t>VM</t>
  </si>
  <si>
    <t>Stadsbader NV</t>
  </si>
  <si>
    <t>https://jobs.stadsbader.com/vacatures/recruitment-officer</t>
  </si>
  <si>
    <t>Delphine Coussens</t>
  </si>
  <si>
    <t>+32 56 26 06 66</t>
  </si>
  <si>
    <t>info@stadsbader.com</t>
  </si>
  <si>
    <t>Mail gestuurd, remindermail op 11/12/23. Update 09/01/24: VM, later opnieuw opbellen want zat in meeting. Op 10/01/24 opnieuw opgebeld, maar nog steeds in meeting</t>
  </si>
  <si>
    <t>https://www.linkedin.com/jobs/search/?currentJobId=3743446217&amp;distance=25&amp;f_PP=105877877&amp;geoId=100565514&amp;keywords=talent%20acquisition%20specialist&amp;origin=JOB_SEARCH_PAGE_JOB_FILTER&amp;sortBy=DD</t>
  </si>
  <si>
    <t>Yasmine</t>
  </si>
  <si>
    <t>+32466166499</t>
  </si>
  <si>
    <t>recruitment@q8.com</t>
  </si>
  <si>
    <t>16/7 Els: Lucca bij Q8 in de running via HR Talents - dit jaar zelf geen actie meer in nemen ifv vertrouwelijkheid en relaties!!
Had een kennismakingsgesprek gepland, maar bleek foutief ingepland te zijn. Kreeg toen Yasmine aan de lijn die liet weten dat ze zelf als consultant bij Q8 aan de slag is maar dat we voor vragen over consultancy bij Niels moesten zijn. Nadien nog contact proberen op te nemen, maar kreeg toen geen reactie meer. Update: 08/01/24 - VM</t>
  </si>
  <si>
    <t>Logi-Technic</t>
  </si>
  <si>
    <t>https://www.logi-technic.be/jobs/talent-acquisition-specialist/</t>
  </si>
  <si>
    <t>Lien Demerie</t>
  </si>
  <si>
    <t>+32 494 72 69 70</t>
  </si>
  <si>
    <t>lien.demerie@logi-technic.be</t>
  </si>
  <si>
    <t>EVDW, 19/1:
VM en mail gestuurd als reminder
HW, 11/1:
VM en mail gestuurd</t>
  </si>
  <si>
    <t>Bo Van De Poel</t>
  </si>
  <si>
    <t>+32 476 86 88 36</t>
  </si>
  <si>
    <t>Bo.VandePoel@arxus.eu</t>
  </si>
  <si>
    <t>Marjolein Doggen</t>
  </si>
  <si>
    <t>Els 6/8: gebeld - voicemail + mail gestuurd
EVDW 24/4: zie ook CX. In het verleden contact met Ilse Dox, maar werkt er niet meer. Via LI op Marjolein gekomen. Haar gebeld - voicemail - + mail gestuurd. Doel: hernieuwd contact en kijken of er samenwerking in zit. Feedback: momenteel geen nood, maar wel interesse. Ik voeg haar toe in CX en de nieuwsbrief.</t>
  </si>
  <si>
    <t>Elisa Goossens</t>
  </si>
  <si>
    <t>14/8 Elisa gereageerd: geen noden, 19/8: voorstel om toch van gedachten te wisselen, puur inspirerend + onze verscherpte dienstverlening toelichten. ooo tot 2/9
28/6 reminder ter opvolging - voorlopig geen reactie
20/6 via mail contact genomen ter update + Ada en Lisa voorgesteld.</t>
  </si>
  <si>
    <t>Exellys</t>
  </si>
  <si>
    <t>https://www.exellys.com/items/en-gb/vacancies/recruitment/tech-talent-scout---exellys-1#about-the-job</t>
  </si>
  <si>
    <t>TBS</t>
  </si>
  <si>
    <t>Elke Vermeir</t>
  </si>
  <si>
    <t>elke.vermeir@exellys.com</t>
  </si>
  <si>
    <t>Mail gestuurd</t>
  </si>
  <si>
    <t>Thomas vanden Berghe</t>
  </si>
  <si>
    <t>mail + consultants gestuurd ivm contact van Karen en vacature online. Reminder gestuurd - nieuwe HR manager en bezig met de verhuis</t>
  </si>
  <si>
    <t>EVDW 5/2: momenteel geen nood aan ondersteuning, dachten aanvankelijk dat wij ook als sociaal secretariaat konden optreden. Kleine organisatie, zie op KT niet echt potentieel, LT mss wel.
DC: afspr online op 5/2/2024 om 14u  met mevr Claire Opdebeek/HR - dec+jan drukke periode- haar broer Mr Librecht Opdebeek/zv zal er misschien ook bij zijn- interesse in ons manier van werken- momenteel geen nood aan bijkomend personeel- hebben ivm employer branding nog niets uitgewerkt / 
Mr L. Opdebeek afw -  Mevr Claire Opdebeek(zus) zal even navr bij hem / 
Drsch- voice / 
Mr Opdebeek/zv vraagt mail en zal overleggen met mevr Claire Opdebeek /</t>
  </si>
  <si>
    <t>EVDW 7/3: geen gehoor, ook niet na reminder. Even on hold, zijn gelegen in Leuven, niet meteen beste regio voor ons.
EVDW 15/2 - contact genomen ifv herplannen afspraak, voorlopig geen gehoor.
EVDW 7/2 - Afspraak door Vera geannuleerd wegens ziekte. Op te volgen voor herinplannen.
DC : Afspr online op 9/2/2024 om 10u - zoals eerder vermeld,zijn ze momenteel niet zoekende,maar mevr heeft wel interesse in een kennismakingsgesprek- beheren dit meestal intern- heeft de mail ontv / 
Op vandaag niet op zoek maar wenst graag info per mail ontvangen / 
/ 
 / 
 / 
Vera afw - Collega vraagt om donderdag tb / 
Vera DL mail ontv? voorlopig niet - ok voor mail en mailings - Sara Moors niet meer in dienst - Vera De Leebeeck is de nieuwe HR verantw -  /</t>
  </si>
  <si>
    <t>Willem Van Noten
Evelien Broeckx</t>
  </si>
  <si>
    <t>Els 12/7 toegezegd voor in company training in september - verder nog te bekijken wb traineeship.
Naam gewijzigd van Bennet Engineering naar BENTON. Intussen inschrijving voor 2 trainingen. Traineeship: blijft hangen qua feedback..
EVDW 31/5: inschrijving training + geïnformeerd naar stavaza traineeship. Nog op te volgen wb feedback rond dat laatste.
EVDW 6/5: aantal vragen die zij hadden nog beantwoord. Verder op te volgen.
EVDW 24/4: vraag via Eveline ifv YG programma. Krijgt vorm en zoeken partner voor assessment + soft skill trainingen. Info bezorgd.
EVDW 28/2: Willem liet weten dat ze eerst onderzoeken of idee YG traject aanspreekt bij doelgroep, komen er dan op terug. Op te volgen.
EVDW 15/2: VM en mail ter opvolging.
EVDW: kennismakingsgesprek gehad op 5/02. Mogelijks interesse in FLY traject intern en consultant. Info &amp; voorstel gestuurd. Op te volgen.
EVDW 30/01: geen reactie via LI en intussen telnr en mail gevonden. Gebeld (voicemail) + mail gestuurd.
EVDW 26/01:
Willem benadert via LI, op aanraden van Anne van ACS. Had hem gesproken op een netwerkevent, en toonde interesse in onze services. Eerder contact gehad met Frederic (zie CX), nu probeer ik eerst even via deze weg. Op te volgen.</t>
  </si>
  <si>
    <t>https://www.linkedin.com/jobs/view/3743000388/?alternateChannel=search&amp;refId=c35pKhaO79hIEcguxcYfbg%3D%3D&amp;trackingId=XJLR5ePOT1aU0G8GbURj0Q%3D%3D&amp;trk=d_flagship3_jobs_discovery_jymbii</t>
  </si>
  <si>
    <t>8/7 Els: best veel HR vacatures open staan - Lucca vrijblijvend voorgesteld - FB: staan niet open voor tijdelijke support.
EVDW: in contact nav opstart Nadia (W&amp;S) - voorlopig staan ze niet open voor consultants.</t>
  </si>
  <si>
    <t>Adpo Group</t>
  </si>
  <si>
    <t>Lies Saliën</t>
  </si>
  <si>
    <t>+32(0)35706300</t>
  </si>
  <si>
    <t>lies.salien@adpo.com</t>
  </si>
  <si>
    <t>EVDW, 19/1:
Telefonisch niet bereikbaar, reminder mail gestuurd
HW, 11/1:
VM en mail gestuurd</t>
  </si>
  <si>
    <t>Influo</t>
  </si>
  <si>
    <t>VM + gemaild</t>
  </si>
  <si>
    <t>Futureproofed (Sweco)</t>
  </si>
  <si>
    <t>Cindy Despretz</t>
  </si>
  <si>
    <t>+32 2 588 66 28 (Cindy gaf dit nummer: 025886323 van Stefanie)</t>
  </si>
  <si>
    <t>jobs@swecobelgium.be</t>
  </si>
  <si>
    <t>Cindy gebeld en nummer gekregen van Stefanie die over de samenwerkingen gaat - niet bereikbaar dus VM ingesproken en mail gestuurd</t>
  </si>
  <si>
    <t>Sander</t>
  </si>
  <si>
    <t>https://www.linkedin.com/jobs/view/3788267523/?alternateChannel=search&amp;refId=XQSUm5EUDCwa5TQhae4cew%3D%3D&amp;trackingId=UCde9idbSENP%2BrcHc6Zbvg%3D%3D&amp;trk=d_flagship3_jobs_discovery_jymbii</t>
  </si>
  <si>
    <t>02/673 70 77</t>
  </si>
  <si>
    <t>jobs@wearesander.com</t>
  </si>
  <si>
    <t>Gebeld en ze gaat terugbellen want ze weet niet of consultancy een optie is - wou mij niet doorverbinden met HR (en kon geen Nederlands) dus ging het zelf voorleggen</t>
  </si>
  <si>
    <t>La Lorraine bakery group</t>
  </si>
  <si>
    <t>https://jobs.llbg.com/nl/vacatures/talent-sourcer-278721</t>
  </si>
  <si>
    <t>Sarah Geeroms</t>
  </si>
  <si>
    <t>+32 (0)477 96 21 75</t>
  </si>
  <si>
    <t>S.Geeroms@llbg.com</t>
  </si>
  <si>
    <t>EVDW, 23/01:
VM en mail gestuurd
HW, 12/01:
VM en mail gestuurd</t>
  </si>
  <si>
    <t>Jessie Lippens</t>
  </si>
  <si>
    <t>0479 12 86 16
02 290 31 69</t>
  </si>
  <si>
    <t>jessie.lippens@attentia.be</t>
  </si>
  <si>
    <t>EVDW 30/01: Beslist om even zo te laten. Hebben zelf traineeships HR voor jong talent… Focus op andere prospects.
HW, 15/01: Mail gestuurd</t>
  </si>
  <si>
    <t>Jan Houben</t>
  </si>
  <si>
    <t>+32 476 48 61 15</t>
  </si>
  <si>
    <t>jan.houben@arvesta.eu</t>
  </si>
  <si>
    <t>Mee opgenomen in lijst ACS - even geen actie van ons nodig.
Hein, 15/01:
3de VM en eerste bericht gestuurd</t>
  </si>
  <si>
    <t>iCredit</t>
  </si>
  <si>
    <t>https://icredit.be/inspiratie/hoe-ondersteunt-icredit-haar-finance-recruiters-als-carrierepartner/</t>
  </si>
  <si>
    <t>Eva Michielsen</t>
  </si>
  <si>
    <t>+32 499 86 63 68</t>
  </si>
  <si>
    <t>eva.michielsen@icredit.be</t>
  </si>
  <si>
    <t>12/8 en 20/8 VM nagelaten. 
8/8 kort tel contact met Eva - 12/8 terugbellen (gebeld nav opvolging sales + vaca recruiter, zowel voor icredit als voor salesdrivers
19/6 nog contact gehad met Kathleen Cools ifv vaca bij Salesdrivers. Momenteel geen nood, vaca was ingevuld
EVDW 27/3: recruiter vaca is ingevuld met vaste aanwerving, wel vaca HR Officer open nu - Caroline vrijblijvend voorgesteld als project en met optie vast.
EVDW 7/3: gemaild ter opvolging + geïnformeerd dat we binnenkort consultants beschikbaar hebben voor project.
EVDW 13/02: Kathleen gebeld na mailtje - beslissen om zelf eerst uit te kijken naar recruiter profiel. Als niet lukt, komen ze bij ons terug. Op te volgen in maart.
EVDW: 2 gesprekken gehad ter kennismaking, zie CX.
VM + belden me terug, hebben idd nood aan een recruiter, maar willen geen consultant, staan wel open voor W&amp;S en fly&amp;hire. Dus uitzoeken in gesprek of we een meerwaarde kunnen bieden.</t>
  </si>
  <si>
    <t>https://www.securex.be/nl/job/5453?utm_medium=app&amp;utm_source=Ambassify&amp;utm_content=share%20campaign%20Jobs%20HRIS%20Manager</t>
  </si>
  <si>
    <t>Sophie Riebbels</t>
  </si>
  <si>
    <t>sophie.riebbels@securex.be</t>
  </si>
  <si>
    <t>HW, 15/01: 2de mail verstuurd</t>
  </si>
  <si>
    <t>Klant, met project</t>
  </si>
  <si>
    <t>Elisabeth Van der Perre</t>
  </si>
  <si>
    <t>0471097507</t>
  </si>
  <si>
    <t>elisabethvdp@hotmail.com</t>
  </si>
  <si>
    <t xml:space="preserve">6/8, tel contact ter opvolging - 31/7 gebeld ter opvolging: VM
Emma start 25/06 op project
10/6 kennismaking Ada en 11/6 kennismaking Emma
EVDW 28/5: gebeld nav concrete opdracht voor project, PT (2d/week) in recruitment. Emma en Ada voorgesteld. Kennismaking wordt ingepland.
EVDW 11/4: gebeld, VM, mail gestuurd ter opvolging =&gt; nu geen noden, begin zomer opnieuw contacteren. Dan mss wel opties.
EVDW 7/3: nu nog geen zicht op opties, begin april wellicht wel. Dan opnieuw contact nemen.
EVDW 1/3: gebeld ter opvolging - VM
EVDW 16/2: terug contact genomen om te informeren naar huidige stavaza. Vrijblijvend al Emmelien, Lisa en Ada voorgesteld.
Was eerder al in contact met haar via LinkedIn (had me Inmail gestuurd met vacature), dus via die weg gecontacteerd. Geen reactie, ook geen contactgegevens teruggevonden. Is zelf een freelancer - te bekijken of er iemand vast werkt op HR bij ZEB. Update: Emmelien opgebeld op 11/01/2024; was VM, naar aanleiding van een mail via ons contactformulier waarin Elisabeth liet weten dat ze nood heeft aan een consultant met recruitment &amp; sales kennis. 12/01/24: VM. Update 15/01/24: gebeld, Elisabeth heeft nood aan iemand die haar kan ondersteunen in haar start-up op zowel sales, recruitment als marketing vlak. Langetermijn ondersteuning van minimaal 3 dagen in de week. Gesprek is ingepland. Zie CX voor meer info. </t>
  </si>
  <si>
    <t>Beobank</t>
  </si>
  <si>
    <t>https://www.beobank.be/nl/particulier/jobs/hr-recruiter</t>
  </si>
  <si>
    <t>Kris Willaert</t>
  </si>
  <si>
    <t>kris.willaert@beobank.be</t>
  </si>
  <si>
    <t>EVDW, 30/01: telefoonnummer gevonden via Lusha, maar verkeerd, via algemeen nummer van Beobank niet bereikbaar. Mail gestuurd.
HW, 15/01: mail gestuurd</t>
  </si>
  <si>
    <t>Tenneco</t>
  </si>
  <si>
    <t>https://jobs.tenneco.com/job/Kontich-Junior-HR-Officer/1078278300/?utm_source=LINKEDIN&amp;utm_medium=referrer</t>
  </si>
  <si>
    <t>Luc Van Dyck</t>
  </si>
  <si>
    <t>lvandyck@tenneco.com</t>
  </si>
  <si>
    <t>HW, 15/1: 2de mail gestuurd</t>
  </si>
  <si>
    <t>Lantis</t>
  </si>
  <si>
    <t>Kaat Verbeeck</t>
  </si>
  <si>
    <t>kaat.verbeeck@lantis.be</t>
  </si>
  <si>
    <t>Vroeg in LinkedIn-post om een mail dus mail is gestuurd, ook connectieverzoek op LinkedIn verstuurd - ondertussen antwoord gekregen dat er een aanbesteding gedaan moet worden, gevraagd of aanbesteding voor 1 vacature is of lange termijn (wachten op antwoord)</t>
  </si>
  <si>
    <t>UZ Brussel</t>
  </si>
  <si>
    <t>https://www.linkedin.com/jobs/search/?currentJobId=3754972267&amp;distance=25&amp;geoId=100565514&amp;keywords=talent%20acquisition%20specialist&amp;origin=JOB_SEARCH_PAGE_JOB_FILTER&amp;sortBy=DD</t>
  </si>
  <si>
    <t>Caroline Gasia</t>
  </si>
  <si>
    <t>+32 495 55 95 35</t>
  </si>
  <si>
    <t>caroline.gasia@uzbrussel.be</t>
  </si>
  <si>
    <t>Geen telefoonnummer gevonden, mail gestuurd. Update 09/01/2024: VM. Update 17/01/2024: VM</t>
  </si>
  <si>
    <t>Building Technology</t>
  </si>
  <si>
    <t>https://www.jobat.be/nl/jobs/recruiter/job_3221398?filter=az1lbXBsb3llciticmFuZGluZyZsPWFudHdlcnBlbisocHJvdmluY2llKSZsMj1yLTExMyZyZWdpb249MTEzJmZpeGVkY29udHJhY3Q9MQ==</t>
  </si>
  <si>
    <t>Karlijn Hagens</t>
  </si>
  <si>
    <t>+32 3 217 21 54</t>
  </si>
  <si>
    <t>info@building-technology.be</t>
  </si>
  <si>
    <t>Opgebeld &amp; namen niet op, mail gestuurd.  Update: 09/01/2024: VM. Update 16/01/2024 VM</t>
  </si>
  <si>
    <t>Nikita Nowicky</t>
  </si>
  <si>
    <t>EVDW: In contact met Recruitment Lead ifv HOT, komen als spreker. Even geen actie meer nodig, van HOT op te volgen.
mail gestuurd en reminder op 5 januari, nieuwe mail gestuurd 15 feb.</t>
  </si>
  <si>
    <t>CTG Belgium</t>
  </si>
  <si>
    <t>https://www.linkedin.com/jobs/collections/recommended/?currentJobId=3764211365&amp;start=24</t>
  </si>
  <si>
    <t>Eddy Simons</t>
  </si>
  <si>
    <t>027 205 170</t>
  </si>
  <si>
    <t>eddy.simons@CTG.com</t>
  </si>
  <si>
    <t xml:space="preserve">VM --&gt; 09/01/2024: Geen rechtstreekse nummer: mailadres gekregen. Update 16/01: Eddy is out of office. Terug vanaf 22/01. </t>
  </si>
  <si>
    <t>PepsiCo</t>
  </si>
  <si>
    <t>https://www.pepsicojobs.com/main/jobs/269846?lang=en-us&amp;previousLocale=en-US</t>
  </si>
  <si>
    <t>Sofie Eerlingen</t>
  </si>
  <si>
    <t>sofie.eerlingen@pepsico.com</t>
  </si>
  <si>
    <t>EVDW 20/2: voorlopig uit de regio, op te volgen binnen enkele maanden
Mail gestuurd - geen telefoonnummer vindbaar</t>
  </si>
  <si>
    <t>The Chocolate Family</t>
  </si>
  <si>
    <t>https://www.thechocolatefamily.be/recruiter</t>
  </si>
  <si>
    <t>Jan Van Hyfte</t>
  </si>
  <si>
    <t>0497529788</t>
  </si>
  <si>
    <t>jobs@choc-ickx.be &lt;jobs@choc-ickx.be&gt;;</t>
  </si>
  <si>
    <t>Heylen Vastgoed</t>
  </si>
  <si>
    <t>https://www.heylenvastgoed.be/nl/over-ons/vacatures/hr-medewerker</t>
  </si>
  <si>
    <t>0800 29 223</t>
  </si>
  <si>
    <t>info@heylenvastgoed.be</t>
  </si>
  <si>
    <t>EVDW 26/4: mee opgenomen in nieuwe lijst ACS. Vanuit FF geen actie ondernemen voorlopig
TG jan 24: Gebeld en niemand beschikbaar dus VM achtergelaten om terug te bellen</t>
  </si>
  <si>
    <t>Wouter van der Stricht</t>
  </si>
  <si>
    <t>mail+consultants gestuurd . Reminder gestuurd, geen nood</t>
  </si>
  <si>
    <t>Uptime Group</t>
  </si>
  <si>
    <t>https://www.linkedin.com/jobs/view/3769221435/?alternateChannel=search&amp;refId=7FaRs%2BB2wrAWmbSjpxtG7Q%3D%3D&amp;trackingId=iW4YFg%2BPMrb72XrzHmrFnA%3D%3D&amp;trk=d_flagship3_jobs_discovery_jymbii</t>
  </si>
  <si>
    <t>Sanne Desmedt</t>
  </si>
  <si>
    <t>034512382</t>
  </si>
  <si>
    <t>sanne.desmedt@uptimegroup.be</t>
  </si>
  <si>
    <t xml:space="preserve">VM, mail gestuurd. </t>
  </si>
  <si>
    <t>OMP</t>
  </si>
  <si>
    <t>Charissa Neggers</t>
  </si>
  <si>
    <t>+32478977296/ +32472974011</t>
  </si>
  <si>
    <t>cneggers@omp.com</t>
  </si>
  <si>
    <t>Mee opgenomen in lijst ACS - even van ons geen actie nodig.
Opgebeld, eerste contacten moeten steeds via mail (25/11/23). Herinneringsmail gestuurd op 5/12/23</t>
  </si>
  <si>
    <t>Geoffrey Smolders</t>
  </si>
  <si>
    <t>gemaild met nieuwe tekst en reminder gestuurd</t>
  </si>
  <si>
    <t>Kono Consultants</t>
  </si>
  <si>
    <t>https://konoconsultants.catsone.com/careers/11261-General/jobs/16345850-IT-Recruiter</t>
  </si>
  <si>
    <t>D. Vanmeir</t>
  </si>
  <si>
    <t>d.vanmeir@konoconsultants.com</t>
  </si>
  <si>
    <t>IQVIA</t>
  </si>
  <si>
    <t>https://www.linkedin.com/jobs/search/?currentJobId=3780440790&amp;distance=25&amp;geoId=100902529&amp;keywords=recruiter&amp;origin=JOB_SEARCH_PAGE_JOB_FILTER&amp;sortBy=DD</t>
  </si>
  <si>
    <t>Sabine Sterckx</t>
  </si>
  <si>
    <t>026273211</t>
  </si>
  <si>
    <t>sabine.sterckx@iqvia.com</t>
  </si>
  <si>
    <t>Algemeen telefoonnummer, heb mailadres gekregen en ze wilden geen telefoonnummer geven. Mail gestuurd</t>
  </si>
  <si>
    <t>Seafrigo</t>
  </si>
  <si>
    <t>https://www.linkedin.com/jobs/view/3777040667/?alternateChannel=search&amp;refId=Do4CqOM9m7%2FWcoHPQYIlZg%3D%3D&amp;trackingId=tAVuO66p3AMVQyzniwdftA%3D%3D&amp;trk=d_flagship3_jobs_discovery_jymbii</t>
  </si>
  <si>
    <t>+32 (0)3 789 21 40</t>
  </si>
  <si>
    <t>Contactformulier</t>
  </si>
  <si>
    <t>Universiteit Antwerpen</t>
  </si>
  <si>
    <t>https://www.linkedin.com/jobs/search/?currentJobId=3777058674&amp;geoId=105102075&amp;keywords=Employer%20Branding&amp;location=Antwerpen%2C%20Vlaanderen%2C%20Belgi%C3%AB&amp;origin=JOB_SEARCH_PAGE_SEARCH_BUTTON&amp;refresh=true&amp;start=50</t>
  </si>
  <si>
    <t>marjolijn.declercq@uantwerpen.be</t>
  </si>
  <si>
    <t>Mail</t>
  </si>
  <si>
    <t>Dachser</t>
  </si>
  <si>
    <t>https://www.linkedin.com/jobs/search/?currentJobId=3761872015&amp;geoId=105102075&amp;keywords=Employer%20Branding%20freelance&amp;location=Antwerpen%2C%20Vlaanderen%2C%20Belgi%C3%AB&amp;origin=JOB_SEARCH_PAGE_SEARCH_BUTTON&amp;refresh=true</t>
  </si>
  <si>
    <t>056392511</t>
  </si>
  <si>
    <t>https://www.linkedin.com/jobs/collections/recommended/?currentJobId=3785448932&amp;origin=JOB_ALERT_IN_APP_NOTIFICATION&amp;originToLandingJobPostings=3785448932%2C3754922831</t>
  </si>
  <si>
    <t>Kelly Kuylen</t>
  </si>
  <si>
    <t>0470736995</t>
  </si>
  <si>
    <t>Raf van Raemdonck</t>
  </si>
  <si>
    <t>maiil gestuurd en reminder</t>
  </si>
  <si>
    <t>Tereos</t>
  </si>
  <si>
    <t>Marjolein De Bremme</t>
  </si>
  <si>
    <t>053 73 31 11</t>
  </si>
  <si>
    <t>marjolein.debremme@tereos.com</t>
  </si>
  <si>
    <t>EVDW 7/3: Gebeld (voicemail nagelaten) + mail gestuurd.
EVDW 30/01: Doorgeschakeld naar HR, Mevr De Bremme is in vakantie. Terugbellen vanaf 20/02 - altijd via alg nummer, geen rechtstreekse lijn gekregen.
18/1 - Els: voicemail nagelaten
Gebeld naar algemene nummer en ging mij doorverbinden, maar heeft gewoon afgelegd - mail gestuurd</t>
  </si>
  <si>
    <t>Blink Charging Belgium</t>
  </si>
  <si>
    <t>https://www.linkedin.com/jobs/view/3799125716/?alternateChannel=search&amp;refId=nrBZUk42it7CWm%2FrLyAt0A%3D%3D&amp;trackingId=vfchSevhihsP1%2BRJXy40Wg%3D%3D&amp;trk=d_flagship3_jobs_discovery_jymbii</t>
  </si>
  <si>
    <t>Evelien De Deken</t>
  </si>
  <si>
    <t>+32 3 337 38 30 (algemeen nummer)</t>
  </si>
  <si>
    <t>hr@bluecollar.be</t>
  </si>
  <si>
    <t>Receptie: boodschap doorgegeven + moest mail sturen, dus mail verstuurd door Emmelien - op 20 feb een nieuwe mail gestuurd door Judith - mail niet aangekomen. Heb hr@bluecorner.be gemaild.</t>
  </si>
  <si>
    <t>Cartamundi North America</t>
  </si>
  <si>
    <t>https://www.linkedin.com/jobs/view/3806374723/?alternateChannel=search&amp;refId=WI4GbfbCjcj7%2B4gt792JyA%3D%3D&amp;trackingId=7HUO81TBucb2Msr2eoCSyQ%3D%3D&amp;trk=d_flagship3_jobs_discovery_jymbii</t>
  </si>
  <si>
    <t>Christina Matias</t>
  </si>
  <si>
    <t>jobs@cartamundi</t>
  </si>
  <si>
    <t>Amerikaanse verantwoordelijke volgens LinkedIn, geen nummer - mail gestuurd</t>
  </si>
  <si>
    <t>BTI</t>
  </si>
  <si>
    <t>092429200</t>
  </si>
  <si>
    <t>Gebeld - gehoord dat ze nu zonder recruiter zitten dus zag een opening, zoeken vaste invulling, maar heb gezegd dat tot die tijd wel interessant zou zijn</t>
  </si>
  <si>
    <t>Standaard Boekhandel</t>
  </si>
  <si>
    <t>https://www.linkedin.com/jobs/view/3829854607/?trackingId=TbjIW373HuUdovnorhI3uw%3D%3D&amp;refId=ByteString%28length%3D16%2Cbytes%3Da3e727e5...9136ee3b%29&amp;midToken=AQGE28xgSUSXtQ&amp;midSig=2tlMRpaG9Xmr81&amp;trk=eml-email_job_alert_digest_01-job_card-0-jobcard_body&amp;trkEmail=eml-email_job_alert_digest_01-job_card-0-jobcard_body-null-3dt9du~lsm2jdrp~bh-null-null&amp;eid=3dt9du-lsm2jdrp-bh&amp;otpToken=MTAwNTFhZTUxYjI2Y2VjNmI2MjQwNGVkNDYxOWVlYjc4ZWM2ZDc0MDk4YWQ4YjYxNzdjNTA1NjY0NjUyNThmNWYzZGZiNTljN2FjNGIwZTI2Y2FmYjJmYzIyYzRlZjcxZDhmZjZhN2VkOTRmMDMyYjYzODksMSwx</t>
  </si>
  <si>
    <t>Melanie Vanderbeken</t>
  </si>
  <si>
    <t>033615130</t>
  </si>
  <si>
    <t>melanie.vanderbeken@standaardboekhandel.be</t>
  </si>
  <si>
    <t>EVDW 7/3: reminder mail gestuurd, geen reactie
EVDW 20/2: Melanie niet bereikbaar, mail gestuurd
Melanie niet aanwezig - terugbellen - 19/01 TG: Melanie in verlof</t>
  </si>
  <si>
    <t>MBS Group</t>
  </si>
  <si>
    <t>https://www.linkedin.com/jobs/view/3806172759/?alternateChannel=search&amp;refId=94aTTD74mG1fIprHrngl%2Bg%3D%3D&amp;trackingId=auCDFbTaGX%2FOKPi1EqOsCw%3D%3D&amp;trk=d_flagship3_jobs_discovery_jymbii&amp;lipi=urn%3Ali%3Apage%3Ad_flagship3_jobs_discovery_jymbii%3BoCEPZazWR3qkDfZdE74RPA%3D%3D</t>
  </si>
  <si>
    <t>Margot Gaasbeek</t>
  </si>
  <si>
    <t>0031 26 750 4043</t>
  </si>
  <si>
    <t>sollicitatie@rttbenelux.nl</t>
  </si>
  <si>
    <t>Internationaal nummer dus gemaild</t>
  </si>
  <si>
    <t>Pluginvest</t>
  </si>
  <si>
    <t>Cedric De Jonghe</t>
  </si>
  <si>
    <t> +32 (0) 3 376 85 80</t>
  </si>
  <si>
    <t>jobs@pluginvest.eu</t>
  </si>
  <si>
    <t xml:space="preserve">Momenteel al HR consultant aan de slag, op mail onze manier van werken voorgesteld </t>
  </si>
  <si>
    <t>SGS Group</t>
  </si>
  <si>
    <t>https://www.stepstone.be/vacatures--Recruiter-Antwerpen-SGS-Group-Belgium--1999338-inline.html?rltr=1_1_25_seorl_m_0_0_0_0_1_0</t>
  </si>
  <si>
    <t>Maarten Theijs</t>
  </si>
  <si>
    <t>+32 (0)479 79 03 50</t>
  </si>
  <si>
    <t>maarten.theijs@sgs.com</t>
  </si>
  <si>
    <t>VM + gemaild + VM op 05/01/2024</t>
  </si>
  <si>
    <t>https://kingsberry.be/vacature-junior-medior-recruiter_old/</t>
  </si>
  <si>
    <t>Sam Dirckx</t>
  </si>
  <si>
    <t>+32 (0) 94 64 56</t>
  </si>
  <si>
    <t>ellen@kingsberry.be</t>
  </si>
  <si>
    <t>8 januari terug uit verlof, terugbellen. Meermaals teruggebeld, blijven heel vaag doen over Sam, de baas die nooit beschikbaar is, volgen het niet verder op.</t>
  </si>
  <si>
    <t>Verhelst Groep</t>
  </si>
  <si>
    <t>https://www.linkedin.com/jobs/view/3789145766/?alternateChannel=search&amp;refId=X9l7iIkfZ4VxEINVnSBsJQ%3D%3D&amp;trackingId=Nog54Jd%2B4Nu1f1GdyflxQw%3D%3D&amp;trk=d_flagship3_jobs_discovery_jymbii</t>
  </si>
  <si>
    <t>Justine Germonpré</t>
  </si>
  <si>
    <t>+32 059255088 (0496588812)</t>
  </si>
  <si>
    <t>jobs@werkenbijverhelst.be</t>
  </si>
  <si>
    <t>In verlof tot 8 januari - Vacature staat net open en hebben veel campagnes gestart, mogen wel over drie maanden terugbellen en dan kan ze er misschien anders instaan</t>
  </si>
  <si>
    <t>2de VM en mail gestuurd</t>
  </si>
  <si>
    <t>DEME</t>
  </si>
  <si>
    <t>Ine Van Hoorick</t>
  </si>
  <si>
    <t>+32 478 76 16 66</t>
  </si>
  <si>
    <t>van.hoorick.ine@deme-group.com</t>
  </si>
  <si>
    <t>Nav eerder contact 5/1 opnieuw gebeld ter opvolging maar vm, opnieuw mail gestuurd</t>
  </si>
  <si>
    <t>Farys</t>
  </si>
  <si>
    <t>https://jobs.farys.be/job/Gent-Interne-Recruiter/989787701/</t>
  </si>
  <si>
    <t>Kenneth Bruggeman</t>
  </si>
  <si>
    <t>0490 56 83 64</t>
  </si>
  <si>
    <t>kenneth.bruggeman@farys.be</t>
  </si>
  <si>
    <t>3de VM en eerste bericht gestuurd</t>
  </si>
  <si>
    <t>Geo Square NV</t>
  </si>
  <si>
    <t>(https://www.linkedin.com/jobs/search/?currentJobId=3826359977&amp;f_E=2&amp;f_T=91%2C1927%2C271&amp;geoId=100565514&amp;keywords=Recruiter&amp;location=Belgium&amp;origin=JOB_SEARCH_PAGE_SEARCH_BUTTON&amp;refresh=true&amp;sortBy=R&amp;spellCorrectionEnabled=true&amp;start=25
https://www.linkedin.com/jobs/search/?currentJobId=3732137113&amp;keywords=recruiter&amp;origin=JOB_COLLECTION_PAGE_SEARCH_BUTTON&amp;refresh=true</t>
  </si>
  <si>
    <t>Kristel Dewit
Gitte Segers</t>
  </si>
  <si>
    <t>Kristel: +32 475 32 52 52
Gitte: 034432078</t>
  </si>
  <si>
    <t>kristel.dewit@geosquare.eu
jobs@geosquare.eu</t>
  </si>
  <si>
    <t>17/5: Kristel de Wit (MR Mngr) regaeertde op spontane sollicitatie van Lucca: geen interesse, vaca net ingevuld
EVDW 10/5: Wishlist Lucca - opnieuw contacteren samen met hem.
EB: Mail gestuurd. 08/01/24: contact opgenomen met Gitte om eens te bellen. Emmelien 18/01: VM</t>
  </si>
  <si>
    <t>Agidens Process Automation</t>
  </si>
  <si>
    <t>Veronique Vandeleene</t>
  </si>
  <si>
    <t>veronique.vandeleene@agidens.com</t>
  </si>
  <si>
    <t>Update 9/1: mail gestuurd eind november, 9/1 gebeld ter opvolging, VM
Vraag naar Annelies Schrauwen recruiter - Veronique V. is hoofd HR maar die schakelen ze niet door / 
afw / 
Verder opvolgen: Mail is verzonden maar Els heeft Veronique nog niet kunnen spreken 
Mevr Van den Wyngaert, kan u mss een gepersonaliseerde mail sturen tav mevr Vandeleene ( HRM ) - Zit blijkbaar met een groot probleem om haar werk rond te krijgen vlg rec - Onm. op ingespeeld dat wij dan zeker met haar in gesprek moeten gaan - Aan rec kort uitgelegd wat we doen en rec heeft er nota van genomen en zal het aan mevr VDL doorgeven - Mogen eveneens al een mail sturen - Rec vroeg ook om zeker  onze website in de mail te vermelden /</t>
  </si>
  <si>
    <t>Emeria Benelux</t>
  </si>
  <si>
    <t>https://www.linkedin.com/jobs/collections/recommended/?currentJobId=3765034771&amp;start=48</t>
  </si>
  <si>
    <t>Nicolas Vandervinne</t>
  </si>
  <si>
    <t>Els al contact gehad, hier naar terugkoppelen - heb een linkedin bericht gestuurd want raakte nergens binnen - 19/01 TG: reminder gestuurd</t>
  </si>
  <si>
    <t>Skeyes</t>
  </si>
  <si>
    <t>https://www.linkedin.com/jobs/search/?currentJobId=3741501495&amp;distance=25&amp;geoId=100902529&amp;keywords=HR%20en%20employer%20branding&amp;origin=JOB_SEARCH_PAGE_JOB_FILTER&amp;sortBy=DD</t>
  </si>
  <si>
    <t>Justine Adams</t>
  </si>
  <si>
    <t>info@skeyes.be</t>
  </si>
  <si>
    <t>Contact via contactformulier omwille van gebrek aan contactinformatie. Remindermail gestuurd op 02/01/2024. Nog een mailtje gestuurd op 08/01/2024 - contact overgedragen aan Judith, mail gestuurd 21 feb.</t>
  </si>
  <si>
    <t>Graphius Group</t>
  </si>
  <si>
    <t>Gebeld en werd gezegd dat alles via mail moest, mail gestuurd - reminder nu ook gestuurd</t>
  </si>
  <si>
    <t>Revive</t>
  </si>
  <si>
    <t>Lisa Verstraete</t>
  </si>
  <si>
    <t>093955000</t>
  </si>
  <si>
    <t>lisa.verstraete@revive.be</t>
  </si>
  <si>
    <t>Gebeld - HR niet aanwezig dus via mail FF voorgesteld - 19/01 TG: gebeld en moest mailen, gemaild naar Mieke ipv Lisa</t>
  </si>
  <si>
    <t>Elien Martens</t>
  </si>
  <si>
    <t>elien.martens@milcobel.com </t>
  </si>
  <si>
    <t>VM ingesproken (bij verkeerde nummer - Stefaan werd in voicemail vermeld) + mail gestuurd - automatisch antwoord verlof tot 11/01 - reminder verstuurd</t>
  </si>
  <si>
    <t>Beauty Inn BV</t>
  </si>
  <si>
    <t>Esra Vermeeschen</t>
  </si>
  <si>
    <t>mail gestuurd en reminder gestuurd - nieuw contact geprobeerd te zoeken.</t>
  </si>
  <si>
    <t>G4S Global</t>
  </si>
  <si>
    <t>Evelien van der Smissen</t>
  </si>
  <si>
    <t>evelien.vandersmissen.be.g4s.com</t>
  </si>
  <si>
    <t>Via Kurt de Neve (Ex Sunweb/ex TC) en oud-collega van Judith heb ik (Judith) haar gegevens. Ik heb haar gecontacteerd en op 20 feb voor een 2e keer na een eenmalige afwijzing.</t>
  </si>
  <si>
    <t>TUI</t>
  </si>
  <si>
    <t>https://www.linkedin.com/jobs/view/3791537039/?alternateChannel=search&amp;refId=K05UXgr3cdXGVLP9Do0lEg%3D%3D&amp;trackingId=niKXeXcjiEZtqg6yz4eUEg%3D%3D&amp;trk=d_flagship3_jobs_discovery_jymbii</t>
  </si>
  <si>
    <t>Jen Hebbs</t>
  </si>
  <si>
    <t>Speel dit contact via Wendy Feys - oudcollega van mij die binnen TUI werkt. reminder via de whatsapp</t>
  </si>
  <si>
    <t>Pascale van Durne</t>
  </si>
  <si>
    <t>gebeld, nam niet op en in CX de mail gezet., Pascalle vindt onze tariefen te hoog in die tijd dat ze met Rena sprak.</t>
  </si>
  <si>
    <t>Anni.Hielscher@cronos.be</t>
  </si>
  <si>
    <t>Een cronos account - beter geen contact opnemen</t>
  </si>
  <si>
    <t>Tosca</t>
  </si>
  <si>
    <t>https://www.linkedin.com/jobs/view/3799286359/?alternateChannel=search&amp;refId=z%2B39aUkN0NfX8ZwmWxj1eg%3D%3D&amp;trackingId=sNvSbXHiKBnKkzNJxDqXIg%3D%3D</t>
  </si>
  <si>
    <t>Sara L.</t>
  </si>
  <si>
    <t>Gebeld naar algemene nummer, maar daar willen ze niet doorverbinden - mail + linked in bericht gestuurd naar recruiter - 19/01 TG: reminder gestuurd</t>
  </si>
  <si>
    <t>Meyvaert</t>
  </si>
  <si>
    <t>Stijn Verstraete</t>
  </si>
  <si>
    <t>0489 33 87 20</t>
  </si>
  <si>
    <t>stijn.verstraete@meyvaert.com</t>
  </si>
  <si>
    <t>Karen heeft geïnformeerd naar opties. Nog geen reactie. Voorlopig afwachten - zodra het kan draagt Karen over.</t>
  </si>
  <si>
    <t>Haerens Group</t>
  </si>
  <si>
    <t>Maxime Van Merkensteijn</t>
  </si>
  <si>
    <t>0470 81 47 30</t>
  </si>
  <si>
    <t>maxime.vanmerkensteijn@haerensgroup.com</t>
  </si>
  <si>
    <t>VeroTech</t>
  </si>
  <si>
    <t>https://www.linkedin.com/jobs/view/3808408220/?alternateChannel=search&amp;refId=3gtQLt4shUUQdc6tuC6qZg%3D%3D&amp;trackingId=VKtG0w38xDHAQ6l%2FlFFfmw%3D%3D&amp;trk=d_flagship3_search_srp_jobs</t>
  </si>
  <si>
    <t>Paul Stalmans</t>
  </si>
  <si>
    <t>pstalmans@verotech.be</t>
  </si>
  <si>
    <t>Gebeld naar algemene nummer en moest mailen naar iemand op talent acquisition, mail gestuurd</t>
  </si>
  <si>
    <t>Jacques Ice</t>
  </si>
  <si>
    <t>https://www.jacques-ice.com/vacatures</t>
  </si>
  <si>
    <t>Griet Draulans</t>
  </si>
  <si>
    <t>+32 (0)14 22 48 72</t>
  </si>
  <si>
    <t>hr@jacques-ice.com</t>
  </si>
  <si>
    <t>Gebeld, moest allemaal via mail - mail gestuurd</t>
  </si>
  <si>
    <t>Rf-Technologies</t>
  </si>
  <si>
    <t>https://www.linkedin.com/jobs/view/3808242341/?alternateChannel=search&amp;refId=17IWxQxyk8iW1AVVMcU7JQ%3D%3D&amp;trackingId=ccxAC8g9XCYfXE%2Bjh60sHA%3D%3D&amp;trk=d_flagship3_search_srp_jobs</t>
  </si>
  <si>
    <t>Jasper de Wever</t>
  </si>
  <si>
    <t>0499236238</t>
  </si>
  <si>
    <t>jasper.dewever@rft.eu</t>
  </si>
  <si>
    <t>Jasper gebeld, direct afgelegd dus VM ingesproken</t>
  </si>
  <si>
    <t>Clarebout potatoes NV</t>
  </si>
  <si>
    <t>https://www.linkedin.com/jobs/view/3754949117/?alternateChannel=search&amp;refId=FXRIp0g%2FgpVfEI9i2iRSOA%3D%3D&amp;trackingId=2dGNIcQwqQmCKlQhHfgFdA%3D%3D&amp;trk=d_flagship3_search_srp_jobs</t>
  </si>
  <si>
    <t>057446901</t>
  </si>
  <si>
    <t>personeelsdienst@clarebout.com</t>
  </si>
  <si>
    <t>Gebeld naar algemene nummer, HR zit met 30 personen en ze mogen niet zomaar iemand doorverbinden, moest mail sturen</t>
  </si>
  <si>
    <t>Pidpa</t>
  </si>
  <si>
    <t>https://www.linkedin.com/jobs/view/3808384599/</t>
  </si>
  <si>
    <t>jobs@pidpa.be</t>
  </si>
  <si>
    <t xml:space="preserve">Enkel klantendienst te bereiken en hier mogen ze niet doorverbinden - mail gestuurd </t>
  </si>
  <si>
    <t>Steve Hillen</t>
  </si>
  <si>
    <t>Mail, reminder en gebeld. Nieuwe mail gestuurd op 15 feb.</t>
  </si>
  <si>
    <t>Zie CX</t>
  </si>
  <si>
    <t>23/8 Els: Chantal nog eens gebeld na antwoord op mail - vm. laten weten dat ik na mijn vakantie terugbel.
21/8 Els: Chantal 3x proberen bellen - niet bereikt. Mail gestuurd met info + vraag om alsnog te bellen met elkaar.
12/8 Els call gehad - goede kennismaking. Mogelijks opportuniteit PT op recruitment. Opvolgen!
EVDW 15/4: Kennismaking gepland op 15/4, geannuleerd met vraag om te herplannen na bouwverlof. Nieuwe afspraak gemaakt op 12/8.</t>
  </si>
  <si>
    <t>EVDW 12/4: Goede kennismaking. Voor nu geen opties. Hebben niet meteen noden (wel communicatiefunctie open voor tijdelijk, 1 jaar, maar hebben voorlopig voldoende instroom, dus willen in eerste instantie zelf invullen). Hen de presentatie met info bezorgd + in CX gezet.
EVDW 12/4: kennismakingsgesprek ingepland via ACS</t>
  </si>
  <si>
    <t>EVDW: afspraak 6/5 =&gt; geannuleerd door drukte sociale verkiezingen. Nieuw voorstel begin juni.</t>
  </si>
  <si>
    <t xml:space="preserve">Judith </t>
  </si>
  <si>
    <t>Ingrid</t>
  </si>
  <si>
    <t xml:space="preserve">Mail, reminder en gebeld. </t>
  </si>
  <si>
    <t>Ann Van de Ginste</t>
  </si>
  <si>
    <t>EVDW 29/4: positieve kennismaking, had oprechte interesse in ons verhaal. Voor nu wellicht niet, maar mss op termijn wel noden in recruitment. Karen heeft mail met alle info gestuurd. Op te volgen.</t>
  </si>
  <si>
    <t>Katleen Biesemans
Kim Schellingen</t>
  </si>
  <si>
    <t>Katleen: 0496 12 82 89</t>
  </si>
  <si>
    <t>katleen.biesemans@vlm.be
Kim.Schellingen@vlm.be</t>
  </si>
  <si>
    <t>EVDW 14/5: kennis gemaakt met Kim. Katleen was ziek. Positief, enthousiast over ons verhaal. Zie ook notities in CX. Alle info aan hen bezorgd. Opvolgen binnen 2-tal weken.
EVDW: afspraak 11/4 - niet kunnen doorgaan, voorgaande meeting van Katleen was uitgelopen. Opnieuw ingepland op 14/5.</t>
  </si>
  <si>
    <t>Apojo Technologies</t>
  </si>
  <si>
    <t>walter.verheyden@apojo.be</t>
  </si>
  <si>
    <t>EVDW 24/5: gebeld ter opvolging. Vond interessant concept, maar ziet niet echt verdere opties + budgetten zijn ook beperkt. 
EVDW: afspraak 13/5 ter kennismaking. Op zich goed verlopen, zie ook notities in CX. Nu niet meteen opties, maar ik sluit niet uit dat er op termijn mss wel nog een samenwerking uit voort komt. Zou het sowieso intern bespreken met co's en onze diensten al kenbaar maken. Binnen 2-tal weken even opvolgen na gesprek: alles duidelijk? nog vragen?</t>
  </si>
  <si>
    <t>P&amp;V Panels ( en niet P&amp;V Verzekeringen )</t>
  </si>
  <si>
    <t>JPS : 013 611100 is blijkbaar het nr van P&amp;V Panels en heeft niets te maken met P&amp;V Verzekeringen - P&amp;V Panels zijn borden makers / 
013 611100 is blijkbaar het nr van P&amp;V Panels en heeft niets te maken met P&amp;V Verzekeringen - P&amp;V Panels zijn borden makers / 
DC : secr vraagt mail en tb tav mevr Sabria Wouters/HRM vanaf begin Januari / 
/ 
/</t>
  </si>
  <si>
    <t>Volvo Car (Gent)</t>
  </si>
  <si>
    <t>DC : Mevr Reychler was op weg naar een verg- ze stelt voor om aantal dagen op mail te zetten of tb begin feb / 
DC : Mevr Reychler was op weg naar een verg- ze stelt voor om aantal dagen op mail te zetten of tb in feb / 
DC: drsch - gg / 
secr vraagt mail via : liesbeth.reychler@volvocars.com / 
WD - Liesbeth R eml ontv? - ze meende zich te herinneren dat ze ons al ontmoet had op een voka event - niet op zoek naar uitbreiden of detacheren - ok voor info mail  / 
/ 
drsch naar mevr Reychler - voice /</t>
  </si>
  <si>
    <t>SCE</t>
  </si>
  <si>
    <t>FlowTribe / Lawren.io / Accounton</t>
  </si>
  <si>
    <t>Baloise Insurance</t>
  </si>
  <si>
    <t>Microsoft</t>
  </si>
  <si>
    <t>BNP Paribas Fortis</t>
  </si>
  <si>
    <t>Purna Pharmaceuticals</t>
  </si>
  <si>
    <t>Bigh</t>
  </si>
  <si>
    <t>ASAP</t>
  </si>
  <si>
    <t>Restaurant en geen interesse / 
/ 
 / 
/</t>
  </si>
  <si>
    <t>Selecta Belgium</t>
  </si>
  <si>
    <t>DC : 1/1- coll vraagt mail tav mevr Tessa Decleen/HR via hrmbe@selecta.com of tessa.decleen@selecta.com- zijn blijkbaar tel niet bereikbaar / 
1/4 boekhouding- die vragen mail of tb tav mevr Huizen/HR,die gaat binnenkort wel de firma verlaten / 
/ 
/</t>
  </si>
  <si>
    <t>Vincotte</t>
  </si>
  <si>
    <t>1/2/3/4 - drsch - Mr Cremer/payroll vraagt mail en tb tav mr Kurt Gutschvoven/HRM - afw -  / 
1/2/3/4 - drsch - Mr Cremer/payroll vraagt mail en tb tav mr Kurt Gutschvoven/HRM - afw -  / 
1/2/3/4 - drsch - Mr Cremer/payroll vraagt mail en tb tav mr Kurt Gutschvoven/HRM - afw -  / 
/ 
/ 
/ 
 / 
 / 
2/3/4 - ingewikkelde telefoon menu - de operator sch dr gg /</t>
  </si>
  <si>
    <t>Hooba</t>
  </si>
  <si>
    <t>A. Devillers</t>
  </si>
  <si>
    <t>045 6338889</t>
  </si>
  <si>
    <t>management@hooba.eu</t>
  </si>
  <si>
    <t>Mr Devillers gesproken - Plutôt francophone, maar spreekt goed Nl - Jong bedrijf en bestaan uit zelfstandige vennoten met elk hun specialiteit - Op vandaag geen HR behoeften maar mogen onze coördinaten doorsturen  /</t>
  </si>
  <si>
    <t>Nike</t>
  </si>
  <si>
    <t>Sien Hooyberghs</t>
  </si>
  <si>
    <t>Geen werkend nummer te vinden</t>
  </si>
  <si>
    <t>sien.hooyberghs@nike.com</t>
  </si>
  <si>
    <t>Geen reactie op onderstaande. Na de zomer terug oppikken.
Els 6/6: Sien een opvolgmail gestuurd. Geen telefoonnummer te vinden.
EVDW 27/5: Ada heeft voorstellingsmail uitgestuurd.
EVDW 10/5: wishlist Ada - samen met haar contact nemen.
DC : drsch - gg - tb - secr vraagt mail via:peoplesolutions@nike.com en tb tav mevr Sijn Hooyberghs/HR / 
DC : drsch - gg - tb - secr vraagt mail via:peoplesolutions@nike.com en tb tav mevr Sijn Hooyberghs/HR / 
/ 
Enkel per mail te bereiken - Toch nog eens proberen met fake mail / 
/</t>
  </si>
  <si>
    <t>Van Hoecke</t>
  </si>
  <si>
    <t>Caroline Hulpiau</t>
  </si>
  <si>
    <t>03 7601900</t>
  </si>
  <si>
    <t>hr@vanhoecke.be</t>
  </si>
  <si>
    <t>Lise Raes gesproken - Hebben de mail en coördinaten opgeslagen maar op vandaag geen nood aan gesprek - Vlg jaar terug te contacteren / 
/ 
 / 
 / 
Lise Raes in bespreking / 
Caroline Humpiau afw - Rec schakelt Lise Raes door - Ziet op vandaag geen reden om af te spreken - Hebben wel regelmatig vacatures maar meestal niet op opstart niveau - Juniors vinden ze tot nog toe vrij gemakkelijk - Mag haar wel een mail sturen met onze coördinaten en heb gevraagd om onze website zeker te bekijken /</t>
  </si>
  <si>
    <t>Jaguar/LandRover</t>
  </si>
  <si>
    <t>Mail is toegekomen en ze zal die doorsturen naar haar 2 collega's van HR - Indien interesse zullen ze wel reageren / _x000D_
Mail is toegekomen en zal die doorsturen naar haar 2 collega's van HR - Indien interesse zullen ze reageren / _x000D_
Annick VC mail ontv.? verantw PR - ze is niet op de hoogte en wil geen naam lossen - ze vraagt email die ze zal doorsturen naar HR -  / _x000D_
Annick VC mail ontv.? verantw PR - ze is niet op de hoogte en wil geen naam lossen - ze vraagt email die ze zal doorsturen naar HR -  / _x000D_
Annick VC mail ontv.? verantw PR - ze is niet op de hoogte en wil geen naam lossen - ze vraagt email die ze zal doorsturen naar HR -  / _x000D_
Ander nummer:_x000D_
Komen meteen uit bij klantendienst NL- doorschakelen is niet mogelijk- alleen per mail-heb enkel een voornaam kunnen noteren /</t>
  </si>
  <si>
    <t>Dexis Belgium</t>
  </si>
  <si>
    <t>Mevr Krol=fleet mgr-Mevr Yannick Van Goethemd/HRM gespr- hebben recent een marketing/communicatieverantw en een consult aangenomen ivm employer branding-beheren dit meestal zelf intern-gebeurt zelden ze hierond beroep doen op een  ext partner-mogen wel vlg jr tb / 
Julie K. email ontv? soms wel, ze zegt dat de beslissingen worden genomen door Mevr. Yannick Steen - ze vraagt alvast eml die ze zal doornemen en doorsturen  / 
vraag naar Julie Krol van HR - de rec kent geen Laura Lahtinen - ze vraagt eml naar hremplyee@dexis.be tav. Julie K. - nog niet verzonden fake mail /</t>
  </si>
  <si>
    <t>Renewi</t>
  </si>
  <si>
    <t>Heeft de mail ontvangen en bijgehouden - Zoals gezegd vandaag niet aan de orde / 
/ 
Hebben zelf een trainee dienst die opleiding en coaching geeft - Voorlopig niet aan de orde maar mogen mail sturen / 
/ 
/ 
/</t>
  </si>
  <si>
    <t>Guud Woman</t>
  </si>
  <si>
    <t>Mr D heeft mail ontv,mogen hem najaar 2024  tb- tegen dan is het misschien relevant om hierover een afspr te boeken / 
/ 
Gesproken met Jan Deruyck, mede stichter van een jong bedrijf - Heel enthousiast over ons business model - Op vandaag niet nodig om afspraak in te plannen maar over 12 of 18 maanden zeker aan de orde - Alvast beloofd om onze coördinaten door te sturen  /</t>
  </si>
  <si>
    <t>Bingli</t>
  </si>
  <si>
    <t>DC: Mr Van De Putte gespr- heeft mail ontv- ivm aanwerving en employer branding,worden deze zaken allemaal intern geregeld-hebben hiervoor momenteel geen nood aan een ext partij-Mr zal indien nodig zelf contact opnemen, of wij bellen vlg jr eens terug / 
Zijn niet echt op zoek momenteel - Mogen hem wel onze coördinaten doorsturen / 
/</t>
  </si>
  <si>
    <t>Feops</t>
  </si>
  <si>
    <t>Matthieu De Beule=alg direct- Mevr Freyja Vermeire/HR gespr-40 tal personeelsleden-werken meer op internationaal niveau,pré- operationele planning,hart procedures,cardio oplossingen-hun doelgroep is voornamelijk studenten doctoraat- alles qua aanwervingen is stop gezet tot Aug 2024- hun prior is nieuwe investeerders te zoeken- mogen tegen dan zeker eens tb /</t>
  </si>
  <si>
    <t>Funkey</t>
  </si>
  <si>
    <t>DC: Mevr Gratiella gespr-heeft mail ontv-zoals eerder vermeld,zijn ze hierin momenteel voorzien en hebben reeds iets uitgewerkt ivm employer branding- mogen vlg jr tb- heb haar familienaam niet gekregen / 
Gratiella gesproken - Zij zijn niet op zoek naar uitbreiding van hun team - Mogen mail sturen mazar kans zeer klein / 
/ 
1/5 - Bedrijf dat teambuildings organiseert - Kwazm op VM van een zekere Emma terecht /</t>
  </si>
  <si>
    <t>Natura Mater</t>
  </si>
  <si>
    <t>gesproken met Brendan C. (En) - not planning on recruitment at this moment - maar wellicht volgend jaar - wenst dus info mail en mailings - opnieuw + 4 maanden / 
gesproken met Brendan C. (En) - not planning on recruitment at this moment - maar wellicht volgend jaar - wenst dus info mail en mailings - opnieuw + 4 maanden /</t>
  </si>
  <si>
    <t>Akzo Nobel</t>
  </si>
  <si>
    <t>DC : drsch - voice van Mevr Serneels - tb - Mevr Ceuppens gespr- hebben hiervoor reeds verschillende partners,en zijn momenteel niet zoekende-werken meestal op basis van een vast contract - vind het momenteel geen toegevoegde waarde om nu af te spreken,maar mogen vlg zeker tb / 
/ 
WD: vraag naar Elke C  of Vicky Serneels - beide niet beschikbr / 
DC : mevr Ceuppens in gespr- coll vraagt mail / 
Tb  tav mevr Elke Ceuppens/HRM - in verg /</t>
  </si>
  <si>
    <t>Brunel</t>
  </si>
  <si>
    <t>Mevr Hendriks - hebben net iemand in dienst genomen(vast contract),was via haar eigen netwerk - zijn momenteel dus niet zoekende- mogen 2é kwartaal tb / 
Mr Andringa is niet de juiste contact - Mevr Karen Hindriks/HRM afw- ook tb via: 015532909 / 
vrg nr Karen Hindriks - HR verantw - niemand aanwz - de rec vrgt eml naar hrbe@ tav. Karen H.  /</t>
  </si>
  <si>
    <t>Zentrick / DoubleVerify</t>
  </si>
  <si>
    <t>DC: Mevr DM heeft mail ontvangen,maar gaat er momenteel geen tijd insteken - zijn ook niet zoekende- mogen wel half vlg jr tb / 
/ 
 / 
Internationaal bedrijf - Hebben kleine vestiging in Gent maar vooral Technische profielen - Joke is verantwoordelijk HR maar denkt niet dat daar versterking nodig is - Is wel geïnteresseerd in onze werking en vraagt info per mail /</t>
  </si>
  <si>
    <t>Cheops</t>
  </si>
  <si>
    <t>DC : drsch - mevr Wyn heeft mail ontv en zoals eerder vermeld,stelt ze voor om in Mrt tb voor de nieuwe HRM / 
DC : drsch-gg / 
/ 
WD - vrg naar Annemie Wyn mail ontv?   (assistente van de CEO Filip Goos ) verwijs naar dit gesprek en vraag haar om in contact te brengen met de nieuwe HR manager - ze werken met veel met consultants - zoeken vooral java en dotnet developpers - in januari begint er een nieuwe HR manager en Annemie stelt voor die te contacteren in maart nadat hij is ingewerkt om te vernemen wat zijn HR beleid gaat zijn - misschien ziet hij wel mogelijkheden- annemie.wyn@cheops.com  / 
/</t>
  </si>
  <si>
    <t>Tobania</t>
  </si>
  <si>
    <t>DC : mevr Van de Walle in verg- Marleen heeft mail drverstr naar HR afd en stelt voor om begin vlg jr tb / 
Marleen vrg mail ontv - Kim VDW heel moeilijk aan de lijn te krijgen en vandaag zelfs niet aanw -  Thierry Parquet al helemaal niet te contacteren - Afgesproken met Marleen vd rec dat we haar de mail sturen di ze dan aan Kim zal bezorgen / 
vrg nr Kim van de walle - hoofd HR in meeting /</t>
  </si>
  <si>
    <t>Signature Foods</t>
  </si>
  <si>
    <t>ze zijn een productiebedrijf en zoeken vooral andere profielen / 
/ 
Mr V zit met bezoekers / 
/ 
Mr Vermeiren/HRM afw- Isabelle Mees/HR gespr,die vraagt toch tb  /</t>
  </si>
  <si>
    <t>IntelliProve</t>
  </si>
  <si>
    <t>Mr Yoeri was heel kort,er is geen interesse- verder geen info / 
Mr Van Kerkhove  in verg - M Yoeri zal navr en laten tb indien interesse / 
Mr Van Kerkhove weer in verg - moet mail nog doornemen en zal iets laten weten of wij bellen laten  / 
kan interessant zijn - hij zat in meeting en moest ophangen - vroeg alvast eml  en ok om later teruggebeld te worden / 
/</t>
  </si>
  <si>
    <t>Awell Health</t>
  </si>
  <si>
    <t>Mr Thomas is heel kort  - hun doelgroep zijn enkel  senior software ingenieurs en sales-hebben geen HR,etc-krijgen dagelijks zulke aanbiedingen- verder geen info / 
/</t>
  </si>
  <si>
    <t>Humain</t>
  </si>
  <si>
    <t>onderbrak geen interesse / 
/</t>
  </si>
  <si>
    <t>ze heeft geen vraag - focus in overheidsservices  en hier is weining voorloop in HR  / 
/</t>
  </si>
  <si>
    <t>Ravago</t>
  </si>
  <si>
    <t>Mariska P zegt dat ze met vaste partners werken - heel tevreden - goede instroom ook voor Gen Z - ok voor mailing / 
/ 
Karen B. in meet /</t>
  </si>
  <si>
    <t>Rombouts</t>
  </si>
  <si>
    <t>Mevr Tack/HRM gespr-hebben momenteel geen nood en nemen geen consultants in dienst - opleidingen,etc wordt intern beheerd-  / 
vrg naar Hilde Tack --- gesproken met Gwen vdb (personeelsdienst payroll) en die is heel kort: geen vraag naar externen (zowel voor ervaring of zonder ervaring)  ze doen hun opleidingen zelf --- probeer eens bij Hilde T (HR verantw.) / 
Mevr Tack/HRM afw - ook tb naar mevr Gwen Van den Broeck,ook afw / 
Mevr Tack/HRM afw - ook tb naar mevr Gwen Van den Broeck,ook afw /</t>
  </si>
  <si>
    <t>Unifly</t>
  </si>
  <si>
    <t>Mevr Polfliet gespr- werken hiervoor reeds samen met een ext HR consultantkantoor waar ze heel tevreden over zijn-afspreken om eens te vergelijken,etc is niet nodig en willen er geen 2é partij erbij betrekken-mail mag altijd,maar louter ter info /</t>
  </si>
  <si>
    <t>Klea - Legal Studio</t>
  </si>
  <si>
    <t>WD - gesproken met Filip Corveleyn - CEO - niet op zoek naar nieuwe krachten - volledige aanwervingsstop in BE - ze recruiten enkel nog in het buitenland - Antonela Ropota sinds deze week niet meer in dienst / 
/ 
Mevr Ropota=out- collega vraagt tb,was in verg /</t>
  </si>
  <si>
    <t>Cairox Belgium</t>
  </si>
  <si>
    <t>/ 
DC : Afw- Mevr Conny gespr- heeft geen idee of mail is toegekomen / 
Afw- Mevr Conny gespr- heeft geen idee of mail is toegekomen / 
Hebben voldoende kandidaten en momenteel geen nood aan - Werken ook met een ander bureau en gaan dat niet veranderen - Mogen wel coördinaten doorsturen / 
Mevr Loots in verg /</t>
  </si>
  <si>
    <t>Azteq</t>
  </si>
  <si>
    <t>via 0475846811 gespr met Peter VD - geen vraag naar deze profielen op dit moment - nu zoeken ze zeer ervaren mensen voor uitvoering van complexe installaties - accelerator/kapitaal ophalen/Incubator - wellicht in de toekomst ok voor mailings /</t>
  </si>
  <si>
    <t>Arcadis</t>
  </si>
  <si>
    <t>WD: gesproken met Natacha Melis 0497900353 HR verantw. - geen vraag - ze zijn een globale structuur met een beperkte HR in BE - alles wordt globaal aangestuurd en ook geen vacatures op dit moment / 
DC: voice - zijn tel terug bereikbaar vanaf vlg maandag / 
Komen uit bij éénmanszaak JVI-Mr Jochem Binst/communicatieadviseur- heeft vroege bij Arcadis gewerkt- die stelt voor om via hun site te gaan voor meer contactgegevens-zijn gelegen in Berchem /</t>
  </si>
  <si>
    <t>Safran Aircraft Engine Service</t>
  </si>
  <si>
    <t>WD - eerst gesproken met Vicky van HR - die verwees naar hun recruiter Katrien Vandenabbeele -  ze behoren tot Franse Safran Group en hebben genoeg aan de interne bronnen - geen mailings /</t>
  </si>
  <si>
    <t>AirShaper</t>
  </si>
  <si>
    <t>DC : Mr aan de lijn - zijn een klein bedrijf en beheren dit intern - verder geen info / 
/</t>
  </si>
  <si>
    <t>Beeodiversity</t>
  </si>
  <si>
    <t>1/1 - Mevr Bruder/HRM gespr - zijn niet zoekende en doen nooit beroep op ext kantoren- vacatures worden online geplaatst en verder intern beheerd / 
1/1 voiceml /</t>
  </si>
  <si>
    <t>D-CRBN</t>
  </si>
  <si>
    <t>WD - gesproken met David Z. - heel kort geen vraag naar onze profielen - ze zoeken technische profielen - een spin off vd universiteit dus ze hebben een zeer grote pool /</t>
  </si>
  <si>
    <t>Mr Van Nerum laat via secr weten  geen interesse te hebben - verder geen info / 
Mr Michel Buysschaert=ceo- secr vraagt mail en tb tav Mr Mathieu Van Nerum/HRM - afw /</t>
  </si>
  <si>
    <t>Antea Group</t>
  </si>
  <si>
    <t>WD: Koen de Valck 0479 397618 - heeft geen vraag - ze hebben geen afd HR enkel 2 mensen voor payroll en loonadmin - voor de softe HR toepassingen hebben ze 4 teammanagers die het operationele en didactische opnemen - hij hoeft geen info  / 
/ 
Mevr Vera Corstjens ( 0474 559258 )heeft haar functie van HRM aan Koen De Valck over gedragen - Heb gsm nr gekregen - 0479 397618 - GG /</t>
  </si>
  <si>
    <t>Bimona</t>
  </si>
  <si>
    <t>DC : Mevr  Verbeeck laat via secr weten dat mail ontv,maar verder geen interesse is-nemen zelf wel contact indien nodig / 
Mevr Verbeeck is op vandaag niet zoekende - Maar wil wel onze coördinaten /</t>
  </si>
  <si>
    <t>Jumbo Supermarkten</t>
  </si>
  <si>
    <t>1/ - Geen interesse - Hebben hun eigen netwerk om aan mensen te komen  /</t>
  </si>
  <si>
    <t>Eurofins</t>
  </si>
  <si>
    <t>Laura zoekt geen nieuwe mensen geen interesse / 
rec geeft GSM nr van Laura van HR - 0498920215 - gg -  /</t>
  </si>
  <si>
    <t>Picanol</t>
  </si>
  <si>
    <t>WD - gespr met Sofie Dhooren (spelling?) van traing &amp; development - geen vraag naar onze profielen - ze hebben 1 vacature voor HR met ervaring - ze zoeken vooral ingenieurs  en ITers / 
/</t>
  </si>
  <si>
    <t>MLOZ</t>
  </si>
  <si>
    <t>Secr gespr - directie of dienstverantwoordelijken zijn enkel per mail bereikbaar / 
Directie of dienstverantwoordelijken zijn enkel per mail bereikbaar / 
/ 
 / 
Valérie Vera niet werkzaam bij MLOZ - HR is  Philippe ( SC )  Vekemans - Enkel bereikbaar per mail - eerst nog eens proberen nu we de juiste naam hebben /</t>
  </si>
  <si>
    <t>Biotalys</t>
  </si>
  <si>
    <t>DC : secr gespr -beide  zijn afw en tel moeilijk bereikbaar - de mail is toegekomen en naar hen drverstr - zij nemen contact indien nodig of wij bellen eind Januari / 
Mevr Snijders/HRM afw - Marijke Baeken in verg- secr vraagt mail / 
Mevr Snijders/HRM in verg,ook tb naar mevr Marijke Baeken /</t>
  </si>
  <si>
    <t>Precirix</t>
  </si>
  <si>
    <t>/ 
/ 
/ 
/ 
 / 
vrg nr Katrien Roels hoofd HR - deze week afw /</t>
  </si>
  <si>
    <t>Nobi</t>
  </si>
  <si>
    <t>dit telefoonnummer behoort tot de vorige eigenaar van Nobi en we moeten googelen naar nieuwe contact - geen ander telefoonnummer gevonden  / 
Vorige eigenaar vraagt tb voor tel nr  te krijgen van Mr Roeland Gabriels?-was in verg /</t>
  </si>
  <si>
    <t>Upgrade Estate</t>
  </si>
  <si>
    <t>Mevr Liekens/HR afw en vanaf morgen met verlof / 
/ 
/ 
/ 
1/4  / 
/ 
Sarah C. niet beschikbr /</t>
  </si>
  <si>
    <t>Beeple</t>
  </si>
  <si>
    <t>DC:mevr Van Put/HRM in verg / 
afw / 
afw / 
Katrien Van Put mail ontv? zoekt soms mensen maar enkel profielen met enkele jaren evaring steeds vast niet tijdelijk - dus geen GenZ maar 30 jarigen - specifiek richting is development en douane - ok voor mail en mailing / 
/ 
Katrien Van Put is verantwoordelijk en niet Annelies Bertels - Katrien afw t/m maandag - Dinsdag tb  /</t>
  </si>
  <si>
    <t>Metamaze</t>
  </si>
  <si>
    <t>/ 
Vrg naar mr T - Receptioniste gaf geen kans om iets te zeggen - Vroeg een mail naar admin@ maar vlg keer onm naar mr Teyssen vragen /</t>
  </si>
  <si>
    <t>Sepctricity</t>
  </si>
  <si>
    <t>1/3- drsch- voice / 
/ 
1/3 - drsch - gg / 
/ 
/ 
1/3 - Mr G idd juiste persoon maar rec kan niet doorverbinden - Later tb /</t>
  </si>
  <si>
    <t>Thynk.Cloud</t>
  </si>
  <si>
    <t>/ 
/ 
/ 
/</t>
  </si>
  <si>
    <t>Skysun</t>
  </si>
  <si>
    <t>/ 
/ 
/ 
/ 
 / 
/</t>
  </si>
  <si>
    <t>Alphabet Belgium</t>
  </si>
  <si>
    <t>/ 
/ 
/ 
Mevr Thierie in gespr en mevr Carol Paquier in verg / 
Alphabet Belgium=zusterbedr van BMW -Mevr Thierie is op verpl,ook tb naar mevr Carol Paquier-drsch-voice /</t>
  </si>
  <si>
    <t>Aquafin</t>
  </si>
  <si>
    <t>/ 
/ 
/ 
Mr Bakkovens in verg ,coll vraagt ook tb naar mevr Min Huet/HR-in gespr / 
Lange wachttijd- drsch-voice /</t>
  </si>
  <si>
    <t>Avanade Belgium BVBA (Gent)</t>
  </si>
  <si>
    <t>/ 
/ 
/ 
/ 
/</t>
  </si>
  <si>
    <t>Bilfinger</t>
  </si>
  <si>
    <t>TB en vragen naar Lynnen Maiburg ( dir nr ) - Mr Jens De Wael in meeting tot na 16.00 - Collega sch iemand van recrutering door - Gesproken met Lynn Maiburg ( zie dir nr ) - Zij is recruiter voor HRBP - Marketing communicatie is vandaag niet aan de orde maar voor hun HR team zijn ze nog wel op zoek - Vanaf 8/1 terug bellen want dan vallen de beslissingen met wie ze hiervoor gaan samen werken / 
/ 
/ 
Is in meeting buitetnhuis,mevr Kato hespr / 
Mr De Wael in verg-  /</t>
  </si>
  <si>
    <t>Brouwerij Alken Maes</t>
  </si>
  <si>
    <t>Margot Van Dongen</t>
  </si>
  <si>
    <t>18/7/24 Karen: via LinkedIn Margot een bericht gestuurd (vroeger nog contact gehad met Largot als kandidaat, toen ze zelf nog als Recruiter bij Michael Page werkte)</t>
  </si>
  <si>
    <t>Capgemini</t>
  </si>
  <si>
    <t>DC : mevr Blanc met vak tot 8/1 / 
lange wachttijd- lijn verbr / 
/ 
/ 
/ 
/ 
Eline B in meet ganse dag /</t>
  </si>
  <si>
    <t>Delaware</t>
  </si>
  <si>
    <t>vrg nr Ann Hendrix of Karen Verbeuren HR managers - de rec vrgt eml  / 
/ 
/ 
/ 
/</t>
  </si>
  <si>
    <t>Distrilog</t>
  </si>
  <si>
    <t>/ 
/ 
1/7 gg ; 1/2 gg /</t>
  </si>
  <si>
    <t>Euronav</t>
  </si>
  <si>
    <t>/ 
2/8 gg ; 1/3 gg - ditto / 
Weer lange wachttijd-gg / 
Nl druk 1,HR druk 3,comm druk 6-drsch-lange wachttijd /</t>
  </si>
  <si>
    <t>Karianne Van Splunter</t>
  </si>
  <si>
    <t>+31 6 51014831</t>
  </si>
  <si>
    <t>karianne.vansplunter@haribo.com</t>
  </si>
  <si>
    <t>20/6 feedback: gaan er niet op in. Heb nog uitgenodigd voor call ter kennismaking, voor de toekomst. 
20/6 HR vaca gespot in Kontich - Lisa heeft voorstellingsmail uitgestuurd
Mevr Van Drom in verg en deze week vrij druk wegens eindejaar-secr stelt voor om begin Januari tb- hebben de mail ontv / 
Zeer assertieve ( vlg mij nederlandse ) receptioniste gebood om een mail te sturen op info@ - Toch nog eens proberen / 
Zijn beide in verg / 
Zijn beide in verg / 
Mevr Van Drom in verg- ook tb naar mevr Inge Van den Broeck /</t>
  </si>
  <si>
    <t>Hilti</t>
  </si>
  <si>
    <t>Laura U. mail ontv? ze werken veel met jonge business graduates en hebben meedere programma's om masters mba aan te werven - maar ze hebben voldoende instroom - geen vraag naar externe dienst - ze wil wel info / 
/</t>
  </si>
  <si>
    <t>Honda Motor Europe Logistics (Gent)</t>
  </si>
  <si>
    <t>/ 
Mevr Merckaert- ivm recruitement,doen dit meestal zelf intern en hebben hiervoor reeds een aantal ext partners-zijn momenteel niet op zoek naar een bijkomend kantoor of bepaalde profielen- mogen wel info str en tb voorjaar / 
/ 
/</t>
  </si>
  <si>
    <t>Odoo</t>
  </si>
  <si>
    <t>DC : weer lange wachttijd / 
Lange wachtlijn / 
Rec zal haar verwittigen dat we een mail gaan sturen / 
/ 
/ 
/ 
Lange wachttijd-gg / 
Lange wachttijd-gg /</t>
  </si>
  <si>
    <t>Phished</t>
  </si>
  <si>
    <t>/ 
/ 
Rec zegt geduld te hebben en wachten op reactie mail - Mag niet doorschakelen - Evt dir nr opzoeken?  / 
Mevr Claesen in verg- secr stelt voor om mail  via:info@phished.nl te str / 
/ 
Om diensten aan te bieden gaat enkel via de mail-drsch is niet mogelijk-info str en toch nog eens tb /</t>
  </si>
  <si>
    <t>Carbon-Alt-Delete</t>
  </si>
  <si>
    <t>/ 
DC : voice / 
/ 
/ 
/ 
Vrg mail ontvangen - Gesproken met Kenneth Van Den Bergh ( collega van Hanspeter Hoechle ) - Klein bedrijf van 10 man en recruteren vooral Software developpers en sales mensen - Op hr vlak nog geen nood aan uitbreiding - Mogen al wel een mail sturen / 
Voice van Kenneth Van den Bergh /</t>
  </si>
  <si>
    <t>Digital Realty</t>
  </si>
  <si>
    <t>DC :  Sara Brion afw - coll vraagt ook om via gsmnr:0493514507 tb - voice / 
/ 
/ 
/ 
Mr Hilkens=operation mgr- collega vraagtb naar mevr Sara Brion/HRM-frtalig- in verg / 
Mr Hilkens=operation mgr- collega vraagtb naar mevr Sara Brion/HRM-frtalig- in verg /</t>
  </si>
  <si>
    <t>The Shift</t>
  </si>
  <si>
    <t>Fluxys</t>
  </si>
  <si>
    <t>DC : lange wachttijd / 
Werkt vlg rec vandaag van thuis uit - Later tb / 
/ 
DC : mevr Vander Schueren/afdelingshoofd is niet de juiste contact- secr vraagt mail en tb tav mevr Julie Rops/verantw recrutement / 
drsch-voice /</t>
  </si>
  <si>
    <t>Redwire Space</t>
  </si>
  <si>
    <t>/ 
Best tb 'smorgens zo vroeg mogelijk / 
/ 
Mevr G NB - Later tb en vrg of mail ontv / 
Mevr Snels=out- secr vraagt mail en tb tav mevr Eliza Gabriels/HRM - in verg /</t>
  </si>
  <si>
    <t>G4S Care NV</t>
  </si>
  <si>
    <t>DC : 1/2 - gg / 
DC : 1/4 - gg / 
WD - 1/4 recruitment - gg / 
WD - rec sch dr "welkom bij Brinks" - gg /</t>
  </si>
  <si>
    <t>MUFG Bank</t>
  </si>
  <si>
    <t>DC :  drsch - Mr Praet - zijn momenteel niet zoekende en beheren dit meestal intern -  doen van tijd wel beroep op een ext kantoor- mogen vlg jr tb / 
/ 
/ 
/ 
DC: Mr Stef Praet/HR afw- / 
DC: Mr Praet afw- / 
WD - vrg nr Stef Praet - morgen tb /</t>
  </si>
  <si>
    <t>Mevr VDB afw tot 2/1  / 
DC : drsch - voice - tb : in verg / 
DC : drsch - voice / 
DC : Welkom bij Terumo Benelux - mevr Van Brabant=out - Mr Wouter vraagt tb  via : 016381211 tav mevr Heidi Vandenbroeck/HRM - afw tot 14u / 
/ 
/</t>
  </si>
  <si>
    <t>Digipolis</t>
  </si>
  <si>
    <t>/ 
DC : 1/ komen uit bij de boekhouding- coll vraagt tb via: 0474841118 - voice / 
WD - /2 de rec sch dr met Christel B verbinding verbroken - opnieuw gebeld ditto /</t>
  </si>
  <si>
    <t>BNP Paribas Leasing Solutions</t>
  </si>
  <si>
    <t>Solutions met 1 l ipv sollutions - Vandaag mail terug verstuurd / 
/ 
/ 
DC : mevr De Wit=out sinds okt - drverb met mevr Aline Renard/payroll- die vraagt mail en tb tav de nieuwe HRM(Anna Maksymowicz),die werkt werkt meestal vanuit NL en komt eens per week naar Belgie-  doen hiervoor van tijd beroep op ext kantoren / 
DC : mevr De Wit=out sinds okt - drverb met mevr Aline Renard/payroll- die vraagt mail en tb tav de nieuwe HRM(Anna Maksymowicz),die werkt werkt meestal vanuit NL en komt eens per week naar Belgie-  doen hiervoor van tijd beroep op ext kantoren / 
WD - Nancy DW afw /</t>
  </si>
  <si>
    <t>Umicore</t>
  </si>
  <si>
    <t>DC : secr blokt weer af, zijn enkel per mail bereikbaar en die nemen contact indien nodig- verder geen info / 
03 8217111 - secr vraagt mail tav HR- krijg verder geen gegevens / 
/ 
WD - de rec  verwijst naar Hoboken 038217111 - gg /</t>
  </si>
  <si>
    <t>Eriks</t>
  </si>
  <si>
    <t>WD - op dit nummer kan enkel via directe contacten of het online formulier - dan wordt de verbinding verbroken /</t>
  </si>
  <si>
    <t>Qover</t>
  </si>
  <si>
    <t>DC : 1/2 - klantendienst - gg / 
/ 
 / 
WD - kom uit bij de klantendienst - men heeft geen mogelijkh tot doorsch , kent geen namen of telefoonnrs /</t>
  </si>
  <si>
    <t>3E</t>
  </si>
  <si>
    <t>DC : mevr Poelman in verg - secr stelt mail voor en tb in Januari- zijn vanaf morgen tot 2/1 met jaarliks verlof / 
DC : mevr Poelman in verg - secr stelt mail voor en tb in Januari- zijn vanaf morgen tot 2/1 met jaarliks verlof / 
/ 
vrg nr Sandra P. - afw rec gaf alvast email adr  / 
/ 
/</t>
  </si>
  <si>
    <t>Poppy</t>
  </si>
  <si>
    <t>idem / 
1/1- voice - verwijzen naar de website / 
/ 
doorverwezen naar de website /</t>
  </si>
  <si>
    <t>Lizy</t>
  </si>
  <si>
    <t>DC : krijgen weer dezelfde melding,mevr Salma Gigounon is enkel per mail bereikbaar / 
Lange wachttijd- gg / 
/ 
Mr Salma Gigounon/HRM afw / 
WD - vrg nr Salma Gigounon via 078480439  - 028087080 dienst naverkoop - ze schakelen niet door enkel via mail naar Salma G [salma@lizy.be ] HR  /</t>
  </si>
  <si>
    <t>Sentiance</t>
  </si>
  <si>
    <t>JPS: 03 3699696 vm - Op internet 03 3042292 gevonden - 2/ - Kreeg precies een indisch call center aan de lijn die me doorschakelt en kwam op een vm van 0484373512 terecht? / 
/ 
/ 
WD - blijkbaar verkeerd nummer - engelstalige - zowel Sentiance als Ive VDA onbekend /</t>
  </si>
  <si>
    <t>Bank DeGroof</t>
  </si>
  <si>
    <t>/ 
/ 
Is idd juiste ctc persoon maar NB /</t>
  </si>
  <si>
    <t>Kone Liften Belgium</t>
  </si>
  <si>
    <t>/ 
DC : 1/1- klanten dienst - mevr Delplanque =niet gekend - secr stelt mail voor tav HR via: costumer.service.be@kone.com - verder geen info-  / 
049 6123456 is gsm van een privé persoon - Op internet 027309211 gevonden - 1/5 - Lange wachtlijn /</t>
  </si>
  <si>
    <t>/ 
ellenlange telefoonmenu's / 
/</t>
  </si>
  <si>
    <t>VGD</t>
  </si>
  <si>
    <t>/ 
093351849 Carolien van HR - gg /</t>
  </si>
  <si>
    <t>Goodman</t>
  </si>
  <si>
    <t>DC : mevr De Potter in verg en deze week drukke agenda- tb vlg week / 
Rec heeft niets doorgegeven - Ze zal proberen om het vandaag nog te vragen of de mail is toegekomen - Ben benieuwd / 
Mevr DP in meeting - Receptioniste zal doorgeven dat we nagebeld hebben / 
vrg nr Sarah DP business partner voor HR - rec geeft email  /</t>
  </si>
  <si>
    <t>Gosselin</t>
  </si>
  <si>
    <t>DC : mevr De Schutter/HRM is met vak tot 26/12 / 
/ 
WD - vrg nr Ann DS - de rec vrgt eml nr hr@ /</t>
  </si>
  <si>
    <t>Classified Cycling</t>
  </si>
  <si>
    <t>Mr Cornel gespr-heeft mai ontv en drverstr naar Mr Broodcoorens/HRM-die zal hierop reageren indien nodig- werkt uitsluitend van thuis uit en is enkel per mail bereikbaar - verder niemand die hierover gaat / 
Mr Cornel gespr-heeft mai ontv en drverstr naar Mr Broodcoorens/HRM-die zal hierop reageren indien nodig- werkt uitsluitend van thuis uit en is enkel per mail bereikbaar - verder niemand die hierover gaat / 
Cornel gesproken - Mathias Plouvir niet juiste ctc persoon - Cornel vraagt mail tav Jarno op info@ adres - / 
/2 Mathias P in meet  / 
 / 
/</t>
  </si>
  <si>
    <t>Gabari</t>
  </si>
  <si>
    <t>gesproken met Ann Hermans office manager - ze zoeken digital marketeer maar moet een senior zijn - ze hebben al een paar juniors doorlopen en dat kwam niet goed - ze zoeken nu een senior - voorstellen richten aan Yoram S. zaakvoerder via info@gabari.be  /</t>
  </si>
  <si>
    <t>Equans</t>
  </si>
  <si>
    <t>P&amp;G</t>
  </si>
  <si>
    <t>/ 
/ 
drsch-voice /</t>
  </si>
  <si>
    <t>Co2Logic</t>
  </si>
  <si>
    <t>VM Antoine Geerink? / 
/ 
/</t>
  </si>
  <si>
    <t>Octave Energy</t>
  </si>
  <si>
    <t>/ 
/ 
/</t>
  </si>
  <si>
    <t>Emanuele Ferrero</t>
  </si>
  <si>
    <t>D-carbonize</t>
  </si>
  <si>
    <t>FrieslandCampina</t>
  </si>
  <si>
    <t>Idem / 
Lange wachttijd - gg / 
 / 
/ 
/</t>
  </si>
  <si>
    <t>ST Engineering iDirect</t>
  </si>
  <si>
    <t>/ 
/ 
Lange wachtlijbn / 
vrg nr Johan Verhoeven - rec stelt eml voor nr jobs@idirect.net en emea-hr@idirect.net /</t>
  </si>
  <si>
    <t>Proximus SpearIT</t>
  </si>
  <si>
    <t>Erwin Schellens</t>
  </si>
  <si>
    <t>32 (0)478 55 63 37</t>
  </si>
  <si>
    <t>erwin.schellens.ext@proximus.com</t>
  </si>
  <si>
    <t>23/8 Els: Erwin gebeld na fb op mail - vm nagelaten + mail gestuurd: ik bel terug na mijn vakantie
2/8 Els mail naar Erwin ter opvolging: co's in vakantie nu, koppelt begin september terug.
26/7 Els en Hans call gehad met Erwin. Zie ook CX. Gaat intern kijken voor inplannen vervolggesprekken. Alle info bezorgd.
22/07 KVDA via een persoonlijk contact (Sofie Huylebroecj die binnen Prox verantw is voor data security) in contact gebracht met Erwin. Erwin is zelf een "externe" dus even aanvoelen in hoeverre hij de juiste persoon is om ons helemaal bloot te geven. Maar sowieso goeie eerste binnenkomer en manier om meer te weten te komen over hun HR werking en noden. Call vastgelegd ter kennismaking vrijdag 26/7</t>
  </si>
  <si>
    <t>Arseus Medical Group</t>
  </si>
  <si>
    <t>Elia Group</t>
  </si>
  <si>
    <t>/ 
rec sch dr gg /</t>
  </si>
  <si>
    <t>Kelloggs</t>
  </si>
  <si>
    <t>ING</t>
  </si>
  <si>
    <t>/ 
WD- 02 2741810 niet meer in gebruik - moet via de app of via 024646001 /2 zeer gecompliceerde menu structuur /</t>
  </si>
  <si>
    <t>Johnson&amp;Johnson</t>
  </si>
  <si>
    <t>Gert Quintiens</t>
  </si>
  <si>
    <t>gquintiens@jnj.com</t>
  </si>
  <si>
    <t>2/7 Els mail gestuurd ter opvolging (geen tel nummer te vinden) =&gt; geen reactie
21/6 Ada voorstellingsmail gestuurd
20/6 Wishlist Ada - gaat haar voorstellingsmail sturen
vrg nr Gert Quintiens recruitment in Beerste - Gerard Heijne is HR in NL only - hij verwijst naar recruitment Jente VH in BE -  /</t>
  </si>
  <si>
    <t>Total Energies</t>
  </si>
  <si>
    <t>Live Light</t>
  </si>
  <si>
    <t>Freddy met Curry</t>
  </si>
  <si>
    <t>EconCore</t>
  </si>
  <si>
    <t>Usitoo</t>
  </si>
  <si>
    <t>Bosaq</t>
  </si>
  <si>
    <t>We are Impact Collective</t>
  </si>
  <si>
    <t>/ 
DC : voice van mevr Michielsen / 
/</t>
  </si>
  <si>
    <t>Collibra</t>
  </si>
  <si>
    <t>/ 
DC: voice / 
/</t>
  </si>
  <si>
    <t>Idem / 
/ 
9/ - Lange wachtlijn en vervolgens vm dat persoon niet beschikbaar is / 
/3 gg / 
/3 gg /</t>
  </si>
  <si>
    <t>Guardsquare</t>
  </si>
  <si>
    <t>/ 
/ 
 / 
/</t>
  </si>
  <si>
    <t>Datacamp</t>
  </si>
  <si>
    <t>/ 
DC : 1/ - frtalige voice / 
/</t>
  </si>
  <si>
    <t>WeGroup</t>
  </si>
  <si>
    <t>Alcon</t>
  </si>
  <si>
    <t>DHL</t>
  </si>
  <si>
    <t>Imtech</t>
  </si>
  <si>
    <t>DC : 1/3 - gg / 
/ 
Telkens opnieuw zelfde keuzemenu / 
1/3 - Lange wachtlijn  /</t>
  </si>
  <si>
    <t>KBC</t>
  </si>
  <si>
    <t>/ 
/ 
vrg nr Eric L. - afw. - rec. geeft zijn gsm /</t>
  </si>
  <si>
    <t>Marsh</t>
  </si>
  <si>
    <t>Rentokil Initial</t>
  </si>
  <si>
    <t>/ 
1/ - Eric De Caster niet juiste ctc persoon - Kreeg enkel een mail adres /</t>
  </si>
  <si>
    <t>Aion Bank</t>
  </si>
  <si>
    <t>DC : meteen ingehaakt / 
Haken in zonder iets te zeggen / 
/</t>
  </si>
  <si>
    <t>Samsung</t>
  </si>
  <si>
    <t>Unizo</t>
  </si>
  <si>
    <t>DC : secr vraagt tb tav mevr Leyder/HRM vanaf begin Januari -  / 
/ 
/</t>
  </si>
  <si>
    <t>Willemen</t>
  </si>
  <si>
    <t>Xerius</t>
  </si>
  <si>
    <t>vrg nr Wim Mostien  032210909 HR manager - gesproken met Sara HR medewerker - beter tb na nieuwjaarsperiode /</t>
  </si>
  <si>
    <t>Zorgbedrijf Antwerpen</t>
  </si>
  <si>
    <t>DC : lange wachttijd - gg / 
/ 
/</t>
  </si>
  <si>
    <t>Creadomus</t>
  </si>
  <si>
    <t>DC : secr vraagt mail en tb tav mevr Van Bulck/HRM -  / 
/ 
/</t>
  </si>
  <si>
    <t>DC : lange wachttijd / 
/ 
vrg naar Margo Wuyts of Bart Wouters - ze hebben vaste partners voor talent acquisition  / 
/</t>
  </si>
  <si>
    <t>Diversey</t>
  </si>
  <si>
    <t>vrg nr mevr Vanderauwera verantw HR - ziek - tb vanaf halverwege jan / 
1/3 gg /</t>
  </si>
  <si>
    <t>Konato</t>
  </si>
  <si>
    <t>WD - Konato behoort tot Cronos group - de rec wou doorsch maar niemand meer beschikbr van die afdeling - ze mag geen namen noemen of tel nrs geven - ze stelt voor tb maar best in de voormiddag /</t>
  </si>
  <si>
    <t>Meat&amp;more</t>
  </si>
  <si>
    <t>vrg nr Micha Albertijn of Louis Colon [micha.albertijn@meatandmore.be , louis.colon@meatandmore.be] HR managers - de rec vraagt eerst eml - Geert is de baas, die mogen ze niet inzetten /</t>
  </si>
  <si>
    <t>Nipro</t>
  </si>
  <si>
    <t>NMBS</t>
  </si>
  <si>
    <t>Rituals</t>
  </si>
  <si>
    <t>UPS</t>
  </si>
  <si>
    <t>CWS Belux</t>
  </si>
  <si>
    <t>JPS - 1/2/2 - Out of office - Rec kan niet zien tot wanneer / 
/ 
/2 WD - vrg nr Babette Naglé recruiter  - Babette.nagle@cws.com - Erik DC is payroll officer /</t>
  </si>
  <si>
    <t>Lalena</t>
  </si>
  <si>
    <t>EVDW 22/4: Karen heeft Lalena gemaild met voorstelling Lucca.</t>
  </si>
  <si>
    <t>Credix</t>
  </si>
  <si>
    <t>SweepBright</t>
  </si>
  <si>
    <t>Colin &amp; Lauranne</t>
  </si>
  <si>
    <t>EVDW 28/5: Call gehad met Colin en Lauranne. Geen match voor nu - zoeken iemand meer senior + marketing profiel. Vond ook onze tarieven te hoog + is niet mee in ons verhaal (zoekt een manneke, ziet de meerwaarde van ons traject niet).
EVDW 13/5: Opgebeld door Colin. In oktober gaat marketing collega in zwangerschapsverlof. Zoeken iemand om tot februari aantal zaken over te nemen. Zou fulltime zijn, vnl algemene projectmgt en opvolging. Minder zelf uitvoeren. Te bekijken, mss wel iets voor Emmelien/Emma? Online call ingepland op 28/5 om meer in detail te bespreken.</t>
  </si>
  <si>
    <t>Greenomy</t>
  </si>
  <si>
    <t>KPLER Holding</t>
  </si>
  <si>
    <t>WD - dit blijkt een vergissing - dit is het nummer van een notariskantoor  / 
WD - dit blijkt een vergissing - dit is het nummer van een notariskantoor  /</t>
  </si>
  <si>
    <t>Sarah Selleslagh</t>
  </si>
  <si>
    <t>0487144890</t>
  </si>
  <si>
    <t>sarah.selleslagh@solixsearch.be</t>
  </si>
  <si>
    <t xml:space="preserve">Kennis van Emmelien uit eerdere studentenjob, lieten weten dat ze tijdelijke ondersteuning nodig zouden hebben binnen marketing om hun academy verder uit te bouwen. Zou voor een paar weken zijn en deeltijds. Gesprek ingepland, zie CX. </t>
  </si>
  <si>
    <t>Teamleader</t>
  </si>
  <si>
    <t>Geen keuze mogelijk via dit nr  / 
voicemail verwijst naar de site en opbelverzoek /</t>
  </si>
  <si>
    <t>Alpro - (Vlg mij deel van Danone )</t>
  </si>
  <si>
    <t>Enige optie om voorbij de receptie te komen is een ctc persoon en tel nr via linked in te vinden - Sue Garfitt niet terug te vinden in haar lijst - Anders mail naar reception.docksbrussels@danone.com / 
1/- Lange wachtlijn /</t>
  </si>
  <si>
    <t>Water Link</t>
  </si>
  <si>
    <t>Vivium</t>
  </si>
  <si>
    <t>1/ geen gepaste keuze mogelijk - Proberen ander nr via internet te vinden /</t>
  </si>
  <si>
    <t>Geen gepaste optie in keuze menu - Proberen dir nr te vinden /</t>
  </si>
  <si>
    <t>Hilde van Royen</t>
  </si>
  <si>
    <t>mail gestuurd met nieuwe tekst - &gt; mail kwam terug omdat het mailadres niet meer bestaat. Ook de website is niet meer toegankelijk</t>
  </si>
  <si>
    <t>https://www.linkedin.com/jobs/view/3791941527/?alternateChannel=search&amp;refId=7oR017mnfoZT0tvSJW0AeQ%3D%3D&amp;trackingId=hdbeTXNRJt3Y6audl%2B1g%2Fw%3D%3D&amp;trk=d_flagship3_search_srp_jobs</t>
  </si>
  <si>
    <t>EVDW: in contact ifv FLY traject - ongoing</t>
  </si>
  <si>
    <t>Wim Gys/ Marie Dox</t>
  </si>
  <si>
    <t>mail doorgestuurd naar Marie Dox, geen nood momenteel</t>
  </si>
  <si>
    <t>Mylan EPD BV</t>
  </si>
  <si>
    <t>Veerle Bekaert</t>
  </si>
  <si>
    <t>20/8 Els: gebeld ter update - voicemail.</t>
  </si>
  <si>
    <t>Jackon Insulation by BEWI</t>
  </si>
  <si>
    <t>https://www.linkedin.com/jobs/view/3806745234/?alternateChannel=search&amp;refId=pcucedrmC01hjXom5KsR%2BQ%3D%3D&amp;trackingId=lYJ9Nugy2mumwMoLQKTO0w%3D%3D&amp;trk=d_flagship3_jobs_discovery_jymbii</t>
  </si>
  <si>
    <t>Joren Daenen &amp; Mieke ten Haaf</t>
  </si>
  <si>
    <t>Mieke.ten.Haaf.ext@smulders.com</t>
  </si>
  <si>
    <t>13/8 tel contact met Joren - call ter kennismaking ingepland op 19/9 (door vakanties)
8/8 Els: gebeld naar Joren (vm)
10/6: Els gebeld ter opvolging. Vacatures ingevuld intussen, verder geen noden momenteel. Na de zomer nog eens terug contact nemen.
3/6 Ada voorstellingsmail gestuurd
EVDW 10/5: vacature voor recruitment &amp; onboarding officer in Arendonk =&gt; interessant voor Ada als project?</t>
  </si>
  <si>
    <t>https://www.linkedin.com/jobs/view/3810299444/?alternateChannel=search&amp;refId=FXRIp0g%2FgpVfEI9i2iRSOA%3D%3D&amp;trackingId=bUINsmjpqsvI2u7taUxbUA%3D%3D&amp;trk=d_flagship3_search_srp_jobs</t>
  </si>
  <si>
    <t>Rani Van Geldorp</t>
  </si>
  <si>
    <t>EVDW 22/2: momenteel geen nood, mss in Q2, we houden contact.
EVDW 9/2: Mail naar Rani ter opvolging na kennismaking.
EVDW 2/2: kennismaking gehad met Rani. Goed geweest, interesse in onze diensten. Moet intern verder afchecken. Misschien niet persé voor nu, maar zeker in contact blijven. Zie ook verslag CX.
TG: Algemene nummer niet in gebruik dus heb mail gestuurd - ook Rani op LinkedIn gestuurd</t>
  </si>
  <si>
    <t>Sunweb</t>
  </si>
  <si>
    <t>Sthree</t>
  </si>
  <si>
    <t>https://www.linkedin.com/jobs/view/3808083185/?alternateChannel=search&amp;refId=oYT66bjRQCoCLx8YltLUvA%3D%3D&amp;trackingId=Lyndaapi4yLCBLNY4GghAg%3D%3D&amp;trk=d_flagship3_search_srp_jobs&amp;lipi=urn%3Ali%3Apage%3Ad_flagship3_search_srp_jobs%3BXy3vLz5rTmCmlI2i9VLa0w%3D%3D</t>
  </si>
  <si>
    <t>Aleksandra Vartkessian</t>
  </si>
  <si>
    <t>DELA België</t>
  </si>
  <si>
    <t>https://www.linkedin.com/jobs/view/3813708729/?alternateChannel=search&amp;refId=vQT0TFzz3qKSPMr%2FTISbTw%3D%3D&amp;trackingId=FbPQK4HRf9zJHwXR8tWL%2FA%3D%3D&amp;trk=d_flagship3_search_srp_jobs</t>
  </si>
  <si>
    <t>https://www.linkedin.com/jobs/view/3808183046/?alternateChannel=search&amp;refId=6bx97HTjVWqwVW9kMFmXUQ%3D%3D&amp;trackingId=O0G09y1EGr7t6%2BL6%2BpAHoQ%3D%3D&amp;trk=d_flagship3_search_srp_jobs</t>
  </si>
  <si>
    <t>GZA Ziekenhuzien</t>
  </si>
  <si>
    <t>https://www.gzaziekenhuizen.be/werken-bij-gza/recruiter-1</t>
  </si>
  <si>
    <t>Dragintra</t>
  </si>
  <si>
    <t>https://www.vdab.be/vindeenjob/vacatures/68177018/recruiter-dt-of-ft?source=vindeenjob&amp;medium=vacaturedashboard</t>
  </si>
  <si>
    <t>Karin Willemsen</t>
  </si>
  <si>
    <t>karin.willemsen@dragintra.com</t>
  </si>
  <si>
    <t>Headit</t>
  </si>
  <si>
    <t>https://www.linkedin.com/jobs/view/3803756328/?alternateChannel=search&amp;refId=TIWPTejch0ZLCfF32wf7BQ%3D%3D&amp;trackingId=UdmzrX4I2IeddQ%2Flzz0EmA%3D%3D&amp;trk=d_flagship3_search_srp_jobs</t>
  </si>
  <si>
    <t>Jeremy/Johanne</t>
  </si>
  <si>
    <t>3/7: Goede kennismaking, echter nu keuze voor meer senior profiel.
24/6 Lucca kennismakingsgesprek gehad. Op te volgen.
Zie ook CX
18/6: Karen gesprek met Jeremy. Lucca vrijblijvend voorgesteld.</t>
  </si>
  <si>
    <t>Nespresso/Nestle</t>
  </si>
  <si>
    <t>HOT</t>
  </si>
  <si>
    <t>ZEB (Fashion Society)</t>
  </si>
  <si>
    <t>Jonas Bruneel</t>
  </si>
  <si>
    <t>16/7 Jonas gebeld om te informeren dat Lisa niet meer bb is. Voor junior functie hebben ze best wat instroom, voor senior functie niemand. We kijken hiervoor mee uit in ons netwerk. Staat open voor samenwerking met fee.
3/7: FB Jonas - te bekijken. Graag info over traject + salarispakket Lisa ifv evtle overname op termijn want dat zou wel de intentie zijn
1/7: Els nog eens gebeld met Jonas ivm vaca junior payroll. Bekijkt intern. Ook aangeboden om info FF toe te lichten aan HR mngr als nodig. Werken op payroll wel met consultants; soft HR voorlopig nog niet.
30/5: FB Jonas: hartelijk &amp; merci, maar zoeken meer senior profiel
29/5: Lisa eigen voorstelling uitgestuurd</t>
  </si>
  <si>
    <t>Ellen &amp; Kim ( zie CX)</t>
  </si>
  <si>
    <t>ù</t>
  </si>
  <si>
    <t>AB inbev</t>
  </si>
  <si>
    <t>Bridgestone Europe</t>
  </si>
  <si>
    <t>Aurubis Olen</t>
  </si>
  <si>
    <t>Proximus</t>
  </si>
  <si>
    <t>Barry Callebaut Belgium</t>
  </si>
  <si>
    <t>Allianz Benelux</t>
  </si>
  <si>
    <t>KBC Verzekeringen</t>
  </si>
  <si>
    <t>Kuwait Petroleum (Belgium)</t>
  </si>
  <si>
    <t>Atlas Copco Airpower</t>
  </si>
  <si>
    <t>ING België</t>
  </si>
  <si>
    <t>Telenet (dubbel - zie cx)</t>
  </si>
  <si>
    <t>TD SYNNEX Belgium</t>
  </si>
  <si>
    <t>Mercedes-Benz Belgium Luxembourg</t>
  </si>
  <si>
    <t>Komatsu Europe Internat.</t>
  </si>
  <si>
    <t>P &amp; V Verzekeringen</t>
  </si>
  <si>
    <t>Chevron Phillips Chemicals</t>
  </si>
  <si>
    <t>Eneco Belgium</t>
  </si>
  <si>
    <t>Estée Lauder</t>
  </si>
  <si>
    <t>Evi Beirinckx
Sofie Vranken (recruiter)</t>
  </si>
  <si>
    <t>0473 39 52 15
014 39 23 80</t>
  </si>
  <si>
    <t xml:space="preserve">ebeirinckx@be.estee.com 
svranken@estee.com </t>
  </si>
  <si>
    <t>FB: momenteel geen noden. Voorgesteld om alsnog call ter algemene kennismaking in te plannen =&gt; werken met vaste partners en gaat goed, geen interesse in kennismaking nu. Sofie is zelf consultant via Hudson. 
6/6: Els gebeld (voicemail) + mail gestuurd ter opvolging.
27/5: Ada eigen voorstelling uitgestuurd.</t>
  </si>
  <si>
    <t>SJM Coordination Center (nu Abott)</t>
  </si>
  <si>
    <t>Nationale Loterij</t>
  </si>
  <si>
    <t>Elia Transmission Belgium</t>
  </si>
  <si>
    <t>DAF Trucks België</t>
  </si>
  <si>
    <t>Levi Strauss &amp; Co Europe</t>
  </si>
  <si>
    <t>Envalior</t>
  </si>
  <si>
    <t>BICS</t>
  </si>
  <si>
    <t>Action Belgium</t>
  </si>
  <si>
    <t>Inter Partner Assistance</t>
  </si>
  <si>
    <t>TotalEnergies Refinery Antwerp</t>
  </si>
  <si>
    <t>Fabricom</t>
  </si>
  <si>
    <t>Fluxys Belgium</t>
  </si>
  <si>
    <t>UPS Europe</t>
  </si>
  <si>
    <t>EuroChem Antwerpen</t>
  </si>
  <si>
    <t>DHL Global Forwarding</t>
  </si>
  <si>
    <t>IMEC</t>
  </si>
  <si>
    <t>Aluminium Duffel</t>
  </si>
  <si>
    <t>Cepa</t>
  </si>
  <si>
    <t>The Bank of New York Mellon</t>
  </si>
  <si>
    <t>De Watergroep</t>
  </si>
  <si>
    <t>DKV Belgium</t>
  </si>
  <si>
    <t>Aquafin (dubbel ACS ok, andere CP)</t>
  </si>
  <si>
    <t>Argenta Spaarbank</t>
  </si>
  <si>
    <t>JD Sports Fashion Belgium</t>
  </si>
  <si>
    <t>Worldline</t>
  </si>
  <si>
    <t>Athora Belgium</t>
  </si>
  <si>
    <t>Inge Vermeylen</t>
  </si>
  <si>
    <t>015 551111</t>
  </si>
  <si>
    <t>inge.vermeylen@belorta.be</t>
  </si>
  <si>
    <t>EVDW 14/3: geen gehoor meer. Heb contactgegevens ingeput in CX, op te volgen binnen paar maanden.
EVDW 7/3: gebeld, niet bereikt. Mail gestuurd.
EVDW 29/2: gesprek was ingepland via ACS, maar niet komen opdagen. Gebeld; niet bereikt. Mail gestuurd met vraag herinplannen call.</t>
  </si>
  <si>
    <t>Janssen-Cilag</t>
  </si>
  <si>
    <t>Ets. L. Lacroix Fils</t>
  </si>
  <si>
    <t>Van Hool</t>
  </si>
  <si>
    <t>Alpha Credit</t>
  </si>
  <si>
    <t>Albert Heijn België</t>
  </si>
  <si>
    <t>FWO</t>
  </si>
  <si>
    <t>Karin De Ryck / Inge Vissers</t>
  </si>
  <si>
    <t>Els 8/8: Niet gebeld door ACS owv bel me niet-uitsluiting. Ook geen tel nummer te vinden. Karin via LI een bericht gestuurd om zo in contact te komen.</t>
  </si>
  <si>
    <t>KBC Groep</t>
  </si>
  <si>
    <t>Agfa</t>
  </si>
  <si>
    <t>Smals</t>
  </si>
  <si>
    <t>Krëfel</t>
  </si>
  <si>
    <t>Agfa-Gevaert</t>
  </si>
  <si>
    <t>Nestlé Belgilux</t>
  </si>
  <si>
    <t>Schenker</t>
  </si>
  <si>
    <t>LeasePlan</t>
  </si>
  <si>
    <t>NTT Belgium</t>
  </si>
  <si>
    <t>DSV Air &amp; Sea</t>
  </si>
  <si>
    <t>Siemens Healthcare</t>
  </si>
  <si>
    <t>Inditex Belgique</t>
  </si>
  <si>
    <t>DHL International</t>
  </si>
  <si>
    <t>United Parcel Service Belgium</t>
  </si>
  <si>
    <t>Gyproc / Isover</t>
  </si>
  <si>
    <t>VPK Packaging</t>
  </si>
  <si>
    <t>PPG Coatings Belgium</t>
  </si>
  <si>
    <t>Duvel Moortgat</t>
  </si>
  <si>
    <t>DEME Offshore BE</t>
  </si>
  <si>
    <t>Yara Belgium</t>
  </si>
  <si>
    <t>3M Belgium</t>
  </si>
  <si>
    <t>Danone Rotselaar SP</t>
  </si>
  <si>
    <t>Ysco</t>
  </si>
  <si>
    <t>H &amp; M Hennes &amp; Mauritz</t>
  </si>
  <si>
    <t>Henkel Belgium</t>
  </si>
  <si>
    <t>C&amp;A België</t>
  </si>
  <si>
    <t>Sodexo Belgium</t>
  </si>
  <si>
    <t>Mars Belgium</t>
  </si>
  <si>
    <t>Aon Belgium</t>
  </si>
  <si>
    <t>Ineos Styrolution Belgium</t>
  </si>
  <si>
    <t>General Services Antwerp</t>
  </si>
  <si>
    <t>Hewlett Packard Enterprise Belgium</t>
  </si>
  <si>
    <t>Pauwels</t>
  </si>
  <si>
    <t>Pharma Logistics</t>
  </si>
  <si>
    <t>Sligro Food Group Belgium</t>
  </si>
  <si>
    <t>C&amp;A Buying</t>
  </si>
  <si>
    <t>Sanofi Belgium</t>
  </si>
  <si>
    <t>Asco Industries</t>
  </si>
  <si>
    <t>Servauto Belgium</t>
  </si>
  <si>
    <t>DHL Aviation</t>
  </si>
  <si>
    <t>Alcon-Couvreur</t>
  </si>
  <si>
    <t>FedEx Express BE</t>
  </si>
  <si>
    <t>FEDERALE ASSURANCE</t>
  </si>
  <si>
    <t>Sweco Belgium</t>
  </si>
  <si>
    <t>Greenyard Fresh Belgium</t>
  </si>
  <si>
    <t>Zeeman Textiel Supers</t>
  </si>
  <si>
    <t>Apok</t>
  </si>
  <si>
    <t>Nokia Bell</t>
  </si>
  <si>
    <t>Scania BeNeLux</t>
  </si>
  <si>
    <t>Recticel</t>
  </si>
  <si>
    <t>Signify Belgium</t>
  </si>
  <si>
    <t>Becton Dickinson Distribution Cent.</t>
  </si>
  <si>
    <t>STG</t>
  </si>
  <si>
    <t>Stadsbader Contractors</t>
  </si>
  <si>
    <t>Sarens</t>
  </si>
  <si>
    <t>Veolia</t>
  </si>
  <si>
    <t>ABB</t>
  </si>
  <si>
    <t>TUI Belgium Retail</t>
  </si>
  <si>
    <t>bpost bank</t>
  </si>
  <si>
    <t>Tuc Rail</t>
  </si>
  <si>
    <t>Verbraeken Infra</t>
  </si>
  <si>
    <t>PPD Global Central Labs</t>
  </si>
  <si>
    <t>Livlina</t>
  </si>
  <si>
    <t>Ineos Manufacturing Belgium</t>
  </si>
  <si>
    <t>Artes Roegiers</t>
  </si>
  <si>
    <t>Nippon Gases Belgium</t>
  </si>
  <si>
    <t>Continental Automotive Benelux</t>
  </si>
  <si>
    <t>Caterpillar Distribution Services</t>
  </si>
  <si>
    <t>Henco Industries</t>
  </si>
  <si>
    <t>Jumbo België</t>
  </si>
  <si>
    <t>Arlanxeo Belgium</t>
  </si>
  <si>
    <t>Cleaning Masters</t>
  </si>
  <si>
    <t>Colas Belgium</t>
  </si>
  <si>
    <t>Akzo Nobel Paints Belgium</t>
  </si>
  <si>
    <t>Soprema</t>
  </si>
  <si>
    <t>BAM Interbuild</t>
  </si>
  <si>
    <t>Ordina Belgium</t>
  </si>
  <si>
    <t>Altrad Services</t>
  </si>
  <si>
    <t>DSV Road</t>
  </si>
  <si>
    <t>Eriks Belgium</t>
  </si>
  <si>
    <t>Grand Opticiens Belgium</t>
  </si>
  <si>
    <t>Toyota Material Handling Belgium</t>
  </si>
  <si>
    <t>Etex Building Performance</t>
  </si>
  <si>
    <t>Ericsson</t>
  </si>
  <si>
    <t>Veolia Environmental Services Belux</t>
  </si>
  <si>
    <t>Gom</t>
  </si>
  <si>
    <t>Viabuild</t>
  </si>
  <si>
    <t>Prothya Biosolutions Belgium</t>
  </si>
  <si>
    <t>Canon Belgium</t>
  </si>
  <si>
    <t>DHL Supply Chain Belgium</t>
  </si>
  <si>
    <t>Arcadis Belgium</t>
  </si>
  <si>
    <t>Biscuiterie Thijs</t>
  </si>
  <si>
    <t>Wolters Kluwer Belgium</t>
  </si>
  <si>
    <t>Prefaco</t>
  </si>
  <si>
    <t>Natra Malle</t>
  </si>
  <si>
    <t>CBRE GWS Belgium</t>
  </si>
  <si>
    <t>Strabag Belgium</t>
  </si>
  <si>
    <t>Safran Aircraft Engine Services</t>
  </si>
  <si>
    <t>Van Moer Rail</t>
  </si>
  <si>
    <t>Wimble Manufacturing Belgium</t>
  </si>
  <si>
    <t>MBG</t>
  </si>
  <si>
    <t>Iris Facility Solutions</t>
  </si>
  <si>
    <t>Bank Nagelmackers</t>
  </si>
  <si>
    <t>Agfa HealthCare</t>
  </si>
  <si>
    <t>Griffith Foods</t>
  </si>
  <si>
    <t>DHL eCommerce (Belgium)</t>
  </si>
  <si>
    <t>Herbosch-Kiere</t>
  </si>
  <si>
    <t>Rituals Cosmetics Belgium</t>
  </si>
  <si>
    <t>Sabena Aerospace Engineering</t>
  </si>
  <si>
    <t>Confiserie Leonidas</t>
  </si>
  <si>
    <t>Cigna International Health Services</t>
  </si>
  <si>
    <t>VF Europe</t>
  </si>
  <si>
    <t>Sonova Retail Belgium</t>
  </si>
  <si>
    <t>Krinkels</t>
  </si>
  <si>
    <t>Plus Home Services</t>
  </si>
  <si>
    <t>W.H. Brady</t>
  </si>
  <si>
    <t>Goed Hulpmiddelen</t>
  </si>
  <si>
    <t>Bilfinger Industrial Services</t>
  </si>
  <si>
    <t>Tarkett</t>
  </si>
  <si>
    <t>ST Engineering iDirect (Europe) CY</t>
  </si>
  <si>
    <t>SERIS Security</t>
  </si>
  <si>
    <t>Mourik</t>
  </si>
  <si>
    <t>Pluxee Belgium</t>
  </si>
  <si>
    <t>Ergon</t>
  </si>
  <si>
    <t>Worley België</t>
  </si>
  <si>
    <t>Mediafin</t>
  </si>
  <si>
    <t>Marleen Van Daele</t>
  </si>
  <si>
    <t>4/6 Els: fijne kennismaking gehad met Marleen (zie ook CX). Niet voor nu, maar mss in de toekomst wel opties tot samenwerking. Alleszins heel wat overeenkomsten wb visie over talent &amp; talentontwikkeling.
Els: gesprek aanvankelijk ingepland april. Verplaatst owv soc verkiezingen naar 4/6.</t>
  </si>
  <si>
    <t>Duracell Batteries</t>
  </si>
  <si>
    <t>Het Agentschap</t>
  </si>
  <si>
    <t>Procter &amp; Gamble Manufacturing</t>
  </si>
  <si>
    <t>Cas-Vos</t>
  </si>
  <si>
    <t>Peeters OIW</t>
  </si>
  <si>
    <t>Biobest Group</t>
  </si>
  <si>
    <t>Leen Bakker België</t>
  </si>
  <si>
    <t>Orange Cyberdefense Belgium</t>
  </si>
  <si>
    <t>Liantis EDPB</t>
  </si>
  <si>
    <t>Carpenter Engineered Foams Belgium</t>
  </si>
  <si>
    <t>Cohezio</t>
  </si>
  <si>
    <t>Devoteam</t>
  </si>
  <si>
    <t>KMDA</t>
  </si>
  <si>
    <t>Dela Funerals Assistance 1</t>
  </si>
  <si>
    <t>Fiducre</t>
  </si>
  <si>
    <t>KPMG Tax, Legal &amp; Accountancy</t>
  </si>
  <si>
    <t>Vinçotte</t>
  </si>
  <si>
    <t>VINCI Facilities</t>
  </si>
  <si>
    <t>Konica Minolta Business Solutions</t>
  </si>
  <si>
    <t>Belgian Icecream Group</t>
  </si>
  <si>
    <t>Hunkemöller Belgium</t>
  </si>
  <si>
    <t>Colfridis Logistics</t>
  </si>
  <si>
    <t>Swissport Cargo Services Belgium</t>
  </si>
  <si>
    <t>Verwater Tank &amp; Industrial Services</t>
  </si>
  <si>
    <t>A.M.L.</t>
  </si>
  <si>
    <t>Brink's Solutions Belgium</t>
  </si>
  <si>
    <t>CWS Hygiene België</t>
  </si>
  <si>
    <t>Econocom Managed Services</t>
  </si>
  <si>
    <t>Bilfinger ROB</t>
  </si>
  <si>
    <t>Autoveiligheid</t>
  </si>
  <si>
    <t>Computer Task Group Belgium</t>
  </si>
  <si>
    <t>Cellcarta</t>
  </si>
  <si>
    <t>Moore Finance &amp; Tax</t>
  </si>
  <si>
    <t>Axxes</t>
  </si>
  <si>
    <t>Jette Clean</t>
  </si>
  <si>
    <t>Biocartis</t>
  </si>
  <si>
    <t>CWS Workwear België</t>
  </si>
  <si>
    <t>Mobility Masters</t>
  </si>
  <si>
    <t>Care</t>
  </si>
  <si>
    <t>Otis</t>
  </si>
  <si>
    <t>Kela</t>
  </si>
  <si>
    <t>Dienstenbedrijf Easy Life</t>
  </si>
  <si>
    <t>Kaefer België</t>
  </si>
  <si>
    <t>Hansen Industrial Transmissions</t>
  </si>
  <si>
    <t>Jan De Nul-Dredging</t>
  </si>
  <si>
    <t>Köse Cleaning</t>
  </si>
  <si>
    <t>ON Semiconductor Technology</t>
  </si>
  <si>
    <t>Pizza Belgium</t>
  </si>
  <si>
    <t>Instituut v. Tropische Geneeskunde</t>
  </si>
  <si>
    <t>Logistics Kontich</t>
  </si>
  <si>
    <t>Hennes &amp; Mauritz Logistics GBC</t>
  </si>
  <si>
    <t>MSC Shipping</t>
  </si>
  <si>
    <t>Elena Secuianu</t>
  </si>
  <si>
    <t>elena.secuianu@msc.com</t>
  </si>
  <si>
    <t>26/7 Lucca profiel W&amp;S voorgesteld =&gt; FB: geen interesse in externe samenwerking - even zo laten qua contactname (anders averechts effect)
15/7 FB dat ze zoeken voor vaste aanwerving - gereageerd: optie vast consultants + W&amp;S en aangestuurd op call
4/7 Els reminder mail gestuurd ter opvolging
28/06 Lucca voorstellingsmail gestuurd</t>
  </si>
  <si>
    <t>Iris Industry Solutions</t>
  </si>
  <si>
    <t>Massimo Dutti Belux</t>
  </si>
  <si>
    <t>Greenyard Logistics Belgium</t>
  </si>
  <si>
    <t>Normec BTV</t>
  </si>
  <si>
    <t>Het GielsBos</t>
  </si>
  <si>
    <t>Benedicte</t>
  </si>
  <si>
    <t>+32 027710025</t>
  </si>
  <si>
    <t>benedicte.wintquin@cesi.be</t>
  </si>
  <si>
    <t>goede kennismaking, Benedicte neemt het verhaal verder in het bedrijf en ik volg einde week op.</t>
  </si>
  <si>
    <t>VGD Accountants en Belastingconsul.</t>
  </si>
  <si>
    <t>ORANGE BUSINESS DIGITAL BELGIUM</t>
  </si>
  <si>
    <t>Borgerstein</t>
  </si>
  <si>
    <t>Verisure Security</t>
  </si>
  <si>
    <t>Trafuco</t>
  </si>
  <si>
    <t>24+</t>
  </si>
  <si>
    <t>Crefius</t>
  </si>
  <si>
    <t>Tupperware Belgium</t>
  </si>
  <si>
    <t>Rob</t>
  </si>
  <si>
    <t>Infano</t>
  </si>
  <si>
    <t>Vlaanderen connect.</t>
  </si>
  <si>
    <t>Antea Belgium</t>
  </si>
  <si>
    <t>Heder</t>
  </si>
  <si>
    <t>Exki</t>
  </si>
  <si>
    <t>ID Logistics Belgium</t>
  </si>
  <si>
    <t>Securitas Transport Aviation Secur.</t>
  </si>
  <si>
    <t>Transnubel</t>
  </si>
  <si>
    <t>Nektari</t>
  </si>
  <si>
    <t>Solutions 30 Field Services</t>
  </si>
  <si>
    <t>Natuurpunt Beheer</t>
  </si>
  <si>
    <t>Wase Werkplaats VZW</t>
  </si>
  <si>
    <t>DXC Field Delivery Belgium</t>
  </si>
  <si>
    <t>Start People België</t>
  </si>
  <si>
    <t>Van Moer Distribution</t>
  </si>
  <si>
    <t>Takeaway.com Express Belgium</t>
  </si>
  <si>
    <t>Mivas</t>
  </si>
  <si>
    <t>Ancco Dienstencheques</t>
  </si>
  <si>
    <t>Dienstenthuis</t>
  </si>
  <si>
    <t>Felies</t>
  </si>
  <si>
    <t>CMA CGM Belgium</t>
  </si>
  <si>
    <t>Bikhh</t>
  </si>
  <si>
    <t>Ferm Huishoudhulp</t>
  </si>
  <si>
    <t>Multifunctioneel centrum De Hagewinde</t>
  </si>
  <si>
    <t>Christien Van Vaerenberg (nog niet in CX, eerst contact leggen en van daaruit inputten)</t>
  </si>
  <si>
    <t>+32 492 15 41 39</t>
  </si>
  <si>
    <t>christien.vanvaerenberg@uza.be</t>
  </si>
  <si>
    <t>EVDW: to contact ivm zoektocht project Lucca. Met hem afstemmen qua aanpak.</t>
  </si>
  <si>
    <t>Imperial Logistics International B.V. &amp; Co. KG</t>
  </si>
  <si>
    <t>Hamilton Bright Belgium</t>
  </si>
  <si>
    <t>Emiliani VZW</t>
  </si>
  <si>
    <t>De Brug Maatwerkbedrijf</t>
  </si>
  <si>
    <t>Loomis Belgium</t>
  </si>
  <si>
    <t>Trigion</t>
  </si>
  <si>
    <t>PrimaHome</t>
  </si>
  <si>
    <t>Vlinvesta NV</t>
  </si>
  <si>
    <t>de Comafin Group B.V.</t>
  </si>
  <si>
    <t>A.C.G.</t>
  </si>
  <si>
    <t>Pegode VZW</t>
  </si>
  <si>
    <t>Maatwerkbedrijf B.W.Bouchout</t>
  </si>
  <si>
    <t>Arop VZW</t>
  </si>
  <si>
    <t>Bayer Agriculture</t>
  </si>
  <si>
    <t>Aralea</t>
  </si>
  <si>
    <t>Brightnet</t>
  </si>
  <si>
    <t>Le Comptoir Bruxellois</t>
  </si>
  <si>
    <t>CONTENTI</t>
  </si>
  <si>
    <t>Dilito Europe BVBA</t>
  </si>
  <si>
    <t>Aronia Digital Twin Group</t>
  </si>
  <si>
    <t>Van Osta Home Service</t>
  </si>
  <si>
    <t>Kaliber Interactive</t>
  </si>
  <si>
    <t>FACOS VZW</t>
  </si>
  <si>
    <t>I.C.T.S. Europe</t>
  </si>
  <si>
    <t>An Huygens</t>
  </si>
  <si>
    <t>an.huygens@ictseurope.com</t>
  </si>
  <si>
    <t>niet op komen dagen tijdens de meeting, geen reacties op de mails. Geen reactie op de voicemail.</t>
  </si>
  <si>
    <t>Hasinto</t>
  </si>
  <si>
    <t>Aaxe-T.S.</t>
  </si>
  <si>
    <t>Sally Van Gorp</t>
  </si>
  <si>
    <t>sally.vangorp@whitewood.eu</t>
  </si>
  <si>
    <t>8/8 voorstel uitgestuurd
1/8 call met Sally ifv coachingtraject
Ongoing contact met Sally ifv W&amp;S
19/6 Sally update bezorgd
7/6: Gebeld met Sally. Vacature HR &amp; Marketing Support voor vaste aanwerving. Zie verder opvolging in CX.
5/6: Els voicemail nagelaten (hadden eerder Karen gecontacteerd ivm concrete vraag). Op te volgen.</t>
  </si>
  <si>
    <t>Fenix Services</t>
  </si>
  <si>
    <t>Dnix</t>
  </si>
  <si>
    <t>Comforthome</t>
  </si>
  <si>
    <t>ArcelorMittal Belgium</t>
  </si>
  <si>
    <t>KBC Bank</t>
  </si>
  <si>
    <t>Luminus</t>
  </si>
  <si>
    <t>Versele-Laga</t>
  </si>
  <si>
    <t>https://www.linkedin.com/jobs/view/3814138701/?alternateChannel=search&amp;refId=Saw9cdgFQTnYQd7jeelGOw%3D%3D&amp;trackingId=MH9h3n%2FVqbM%2Bc1JI1DA%2FFw%3D%3D&amp;trk=d_flagship3_search_srp_jobs</t>
  </si>
  <si>
    <t>La Lorraine Bakery Group NV</t>
  </si>
  <si>
    <t>https://www.linkedin.com/jobs/view/3813190820/?alternateChannel=search&amp;refId=Saw9cdgFQTnYQd7jeelGOw%3D%3D&amp;trackingId=LkTzHoMDu8UsAw1ELBGjEQ%3D%3D&amp;trk=d_flagship3_search_srp_jobs</t>
  </si>
  <si>
    <t>Parte</t>
  </si>
  <si>
    <t>https://www.linkedin.com/jobs/view/3812009664/?alternateChannel=search&amp;refId=HKaozrDW%2Bum3g2kdUvgumA%3D%3D&amp;trackingId=j%2FnUzZtU%2BKCqNI2eRHHTOw%3D%3D&amp;trk=d_flagship3_search_srp_jobs</t>
  </si>
  <si>
    <t>Sofie Van Ginderen</t>
  </si>
  <si>
    <t>working@parte.be</t>
  </si>
  <si>
    <t>4/7 Els reminder mail gestuurd ter opvolging - feedback: zoeken vaste aanwerving, er is nu een consultant
28/6 Lucca voorstelilngsmail gestuurd</t>
  </si>
  <si>
    <t>Eutraco</t>
  </si>
  <si>
    <t>https://be.indeed.com/viewjob?jk=d3c697924f7708d7&amp;from=serp&amp;vjs=3</t>
  </si>
  <si>
    <t>ENITEQ Engineering</t>
  </si>
  <si>
    <t>https://www.linkedin.com/jobs/view/3815733597/?alternateChannel=search&amp;refId=JP2obZH%2FL2SCmUa6zDh22Q%3D%3D&amp;trackingId=p90xJj%2BHxVunEYfe%2FriEDw%3D%3D&amp;trk=d_flagship3_search_srp_jobs</t>
  </si>
  <si>
    <t>Mint Tandartsen</t>
  </si>
  <si>
    <t>https://www.linkedin.com/jobs/view/3789879278/?alternateChannel=search&amp;refId=%2FFBIvzVdo18NVACR9CWCxw%3D%3D&amp;trackingId=ZX8Jl9NK%2F6%2BCQ7xv0BFWvg%3D%3D&amp;trk=d_flagship3_search_srp_jobs</t>
  </si>
  <si>
    <t>Lien Baert</t>
  </si>
  <si>
    <t>0484/396931</t>
  </si>
  <si>
    <t>jobs@minttandartsen.be</t>
  </si>
  <si>
    <t>KOCA VZW</t>
  </si>
  <si>
    <t>https://www.linkedin.com/jobs/view/3814252467/?alternateChannel=search&amp;refId=RLOpQSG4tE%2F91E3LFTnPBA%3D%3D&amp;trackingId=heLo60qWYzmI4R%2FVxwmWMw%3D%3D&amp;trk=d_flagship3_search_srp_jobs</t>
  </si>
  <si>
    <t>Poppies bakeries</t>
  </si>
  <si>
    <t>https://www.linkedin.com/jobs/view/3812441659/?alternateChannel=search&amp;refId=Dh4XAtL4sDs38lsbc4DuRA%3D%3D&amp;trackingId=OYeoZqKC09t4n%2FHjIpt%2BWA%3D%3D&amp;trk=d_flagship3_search_srp_jobs</t>
  </si>
  <si>
    <t>VML</t>
  </si>
  <si>
    <t>Karlien Eeman</t>
  </si>
  <si>
    <t>EVDW 27/3: contact genomen ter opvolging: is vacature intussen ingevuld?
EVDW 28/2: Ziet potentieel in Lisa, zeker op LT. Willen wel echt engagement van haar voor vast en overname na 6 maanden. Begrijpt dat Lisa voorkeur heeft om FLY traject af te maken. Gaat senior profiel voorstel doen, we houden bij elkaar vinger ad pols.
EVDW 12/2: zie CX, potentiële opdracht voor Lisa - gaat op gesprek 22/2
EVDW 8/2: zie CX, gebeld nav vraag inbox, kennismaking gepland 9/2.</t>
  </si>
  <si>
    <t>Nora/Nicole/Vincent/Laurence</t>
  </si>
  <si>
    <t>EVDW 14/5: FB Laurence: nu niet, te druk. Na de zomer opnieuw bekijken. Dus dan proberen een kennismakingsgesprek in te plannen. Toegevoegd aan CX zodat ze ook de nieuwsbrief krijgt.
EVDW 8/5: Vincent had verwezen naar zijn collega Laurence, die ik 24/4 ook had gemaild. Vandaag een reminder gestuurd, met vraag om een korte call op te zetten en elkaar te leren kennen.
EVDW 24/4: Lucca vrijblijvend voorgesteld aan Vincent.
EVDW 22/2: FB Coca Cola: momenteel geen nood, begrepen niet vanwaar de vraag kwam.. Even gerust laten, kort voor de zomer opnieuw contacteren ifv evtl nieuwe editie YG program (is mijn bedenking, is niet door hen aangehaald)?
EVDW 20/2: Nora gebeld ifv opvolging - nood aan consultant maart/april? VM - mail gestuurd. Op te volgen.</t>
  </si>
  <si>
    <t>Reca Belux</t>
  </si>
  <si>
    <t>https://www.linkedin.com/jobs/search/?currentJobId=3772722718&amp;geoId=100902529&amp;keywords=recruiter&amp;location=Vlaanderen%2C%20Belgi%C3%AB&amp;origin=JOB_SEARCH_PAGE_SEARCH_BUTTON&amp;refresh=true&amp;sortBy=DD&amp;start=50</t>
  </si>
  <si>
    <t>Sofie Anthony</t>
  </si>
  <si>
    <t>6/6 contact met Sofie. Gaat goed, wel goed inhoudelijk ook blijven opvolgen tijdens mentor check-ins
EVDW 17/5: Sofie gebeld ter opvolging van Emma + om te informeren of er ruimte is om uit te breiden naar FT. Voicemail + mail gestuurd. Op te volgen.
Emma start op project!
EVDW 5/3: kennismaking ingepland met Lisa, Caroline en Emma.
EVDW 29/2: call goed verlopen, project voor 2d/week LT, asap opstarten, Lisa - Caroline - Emma en Ada voorgesteld.
EVDW 27/2: kennismakingscall ingepland.</t>
  </si>
  <si>
    <t>Grizzly Marketing</t>
  </si>
  <si>
    <t>Tasja Vermeersch</t>
  </si>
  <si>
    <t>EVDW 1/3: Gebeld met Tasja ter update. Met haar gaat het goed. On IT zit nu even in herstructurering (was voorzien ifv overnames, maar komt vroeger dan verwacht wel). Nu dus zeker geen nood aan extra kracht. Hadden recent ook iemand in HR aangeworven, en die moeten ze nu laten gaan. Toeval wil: is de zus van Natasja Van Walle - Esmée. Tasja ziet er wel potentieel in. Ze vroeg of mss iets kon zijn voor onze rol als consultant. Ik ga met Esmée bellen om kennis te maken. On IT zelf opvolgen binnen 4-5 tal maanden.</t>
  </si>
  <si>
    <t>https://www.linkedin.com/jobs/view/3860847192/?eBP=CwEAAAGOf2-BE8FkLtNhQ6VcwWfpsq2RIHbxmU46ZqHQr_fRkeDv0NBhwrDPREWgFI3jtSqyqlT4bdO1uxQrETW99ejxO5PDKAFjLtFsf7utm2cfvsRAEr9a5RkIZqC6C5or1HdnhMGn9Gv_rZBPWQJ80BM5bH1aBPTE3b1WgXnwwW8OwhX7pEmlhxBbYJiSUB-_Sj47rpCwnFJxMVX3HtJsA7vcsMEYcxicH3cuQSFwWYX8s3t4nxm-MCeDoTcOB1dBJnzzQ-MR23s9ukNGBt5aJKPQct7HMRSK6eK9laB5XdJFi27oqazShfci_DVEZrfVHUivzlBHEXbyuov6MSHYcN8giJELOwyB9ldQrYZfrztGC6viwn6kFci8ZhijnmR-YdJb3liuI8KPmiSvoiVhEQ&amp;refId=eQUZxKEwn4MZhTHBVwnbMQ%3D%3D&amp;trackingId=Yts4klFrtA66sO%2F860F8mw%3D%3D&amp;trk=flagship3_search_srp_jobs</t>
  </si>
  <si>
    <t>Maarten Buys</t>
  </si>
  <si>
    <t>8/8: Ada heeft Chiara voorgesteld W&amp;S functie HR Officer =&gt; FB: momenteel nog niet id fase dat ze samenwerken met kantoren.
EVDW 8/5: Aangenaam telefonisch contact gehad met Maarten. Zie meer info in CX. Nu geen opties, LT zeker contact houden!
EVDW 27/3: Hebben vacature HR Officer, mss wel een piste voor Caroline. Haar vrijblijvend voorgesteld.</t>
  </si>
  <si>
    <t>Vanheede Environmental Group</t>
  </si>
  <si>
    <t>https://www.linkedin.com/jobs/view/3783484783</t>
  </si>
  <si>
    <t xml:space="preserve">digi </t>
  </si>
  <si>
    <t>Unmute- You</t>
  </si>
  <si>
    <t>Jeroen Geerts</t>
  </si>
  <si>
    <t>EVDW 4/4: Jeroen heeft voorkeur voor andere kandi. Reden: heeft ervaring en kennis met paid ads/campagnes en analyses. Voor nu dus geen samenwerking. Contact houden! In sept/okt mogelijks op zoek naar iemand extra vaste aanwerving.
via 'info' een aanvraag gedaan om met ons samen te werken. Emmelien op 26/03 op gesprek</t>
  </si>
  <si>
    <t>Vialto Partners</t>
  </si>
  <si>
    <t>https://www.linkedin.com/jobs/view/3799278500/?eBP=CwEAAAGM_Lveud3DDbPWhayswewAN3NqhUGIjCAC_iWOzk6HK9TnRfJ0Fdcj7gwlkJ7WvolRYwBnXudTdsb4mt_oB9EXhHcYxoipiyYMUArsVU6fY1_WK9gE2BZZZpnSYzLJzIxCF5YLLWtp3N_mXI5iav82_TBwqh1OHN509gImKBUS_co4wOOb6afFsM3QSTlMhdf3vaM-RFBa7hNPqcuRbyvFnQQxlu0U60U9uVmdlJE7TRLXmnJgiTO06pcBxLk_JALbrQVuijIYTXSesXsu1_r7E87qDM4s3wpF-g1b5xPaEgXhm5acJRYRxedTJoqDxiMkT461DesQ54e9eZ_LVizTpneCOP5d2remFr1o1z1Dw_T0gPKIra_E2g&amp;refId=z%2B39aUkN0NfX8ZwmWxj1eg%3D%3D&amp;trackingId=cCQoTWDaCzLtIokrON64Fg%3D%3D&amp;trk=flagship3_jobs_discovery_jymbii</t>
  </si>
  <si>
    <t>7/8 en 8/8 tel contact (vm) + mail nav feedback
5/8 kennismakingsgesprek Maurane
29/7 Els: geïnformeerd Lucca niet meer bb, Maurane voorgesteld.
26/7 Els: tel contact met Dominique, nog heel onzeker allemaal. Inzetten op Datashift.
24/7 Els: Lucca op gesprek geweest bij Dominique ifv tijdelijke opdracht recruiter
EVDW 30/4: Feedback: momenteel geen nood op vlak van HR. We houden contact. Ook gevraagd om ons in contact te brengen met connecties als daar wel noden zouden zijn.
EVDW 24/4: Lucca vrijblijvend voorgesteld aan Ine &amp; Dominique.</t>
  </si>
  <si>
    <t>Gudrun</t>
  </si>
  <si>
    <t>24/6 Feedback Tina: momenteel geen noden
20/6 Els Tina gebeld (vm) + gemaild bij wijze van update + Ada vrijblijvend voorgesteld</t>
  </si>
  <si>
    <t>https://www.linkedin.com/jobs/search/?currentJobId=3826359977&amp;f_E=2&amp;f_T=91%2C1927%2C271&amp;geoId=100565514&amp;keywords=Recruiter&amp;location=Belgium&amp;origin=JOB_SEARCH_PAGE_SEARCH_BUTTON&amp;refresh=true&amp;sortBy=R&amp;spellCorrectionEnabled=true&amp;start=25
https://cummins.jobs/oevel-bel/hr-administrator/B3657B9F39C1410D9CB15708D8D5BF36/job/?utm_campaign=search_opportunities_button&amp;utm_medium=Other&amp;utm_source=cummins.com%22target%3D%22_blank%22</t>
  </si>
  <si>
    <t>Inge Bauwens
Annick Verhaert
Catherine de Buysere
Sanne Goossens (CP Oevel - wishlist Lisa)</t>
  </si>
  <si>
    <t>Inge: 0470 65 61 78
Annick: +0496 646 228
Catherine: +32 2 529 53 83 / +32 478 20 06 63
Sanne: +32 474 20 50 95</t>
  </si>
  <si>
    <t>inge.bauwens@cummins.com
annick.verhaert@cummins.com
catherine.debuysere@cummins.com
sanne.goossens@cummins.com</t>
  </si>
  <si>
    <t>14/6 Lisa eigen voorstelling uitgestuurd (andere CP dan Lucca)
4/6: Els gebeld met Inge ter opvolging. Had mail gezien, maar kan niet verder helpen (zie ook CX). Allemaal geoutsourced + aangestuurd vanuit UK
23/05: Karen gereageerd op mail Lucca (want kent Inge van bij USG), nog geen reactie
17/05: Lucca eigen voorstelling uitgestuurd
Wishlist Lucca &amp; Lisa. Contact opnemen samen met hen, via mail.</t>
  </si>
  <si>
    <t>Tabaknatie</t>
  </si>
  <si>
    <t>Jan gebeld ivm Lisa en Lune. Geen bijkomende nood.
EVDW 8/5: Jan gebeld : hoe gaat het met Lisa &amp; Lune + eventueel nood aan extra support? Momenteel geen bijkomende nood.</t>
  </si>
  <si>
    <t>Joeky Geilleit</t>
  </si>
  <si>
    <t>28/6 Els gebeld met Joeky nav vacature inside sales. Zie CX
EVDW 27/5: Feedback Joeky: momenteel geen nood, opnieuw inchecken bij elkaar in september.
EVDW 8/5: Joeky gebeld (vm) + gemaild ter update. Hoe gaat het intussen? Nog noden? =&gt; verder op te volgen. [T 04-06-2024 16:34] JM
Meeting gehad over Louis Aerts - ADD - heeft structuur nodig. 
Optie nieuwe consultant voorgelegd bij Joeky, zij ging dit nog bekijken - ELS VOLGT OP IN SEPT</t>
  </si>
  <si>
    <t>Mondelez International</t>
  </si>
  <si>
    <t>https://www.mondelezinternational.com/careers/jobs/job?jobid=R-100480&amp;jobtitle=Talent+Acquisition+Advisor+-+Belgium</t>
  </si>
  <si>
    <t>Andy Michiels</t>
  </si>
  <si>
    <t>+32 471 74 36 73</t>
  </si>
  <si>
    <t>andy.michiels@mondelezinternational.com</t>
  </si>
  <si>
    <t>18/6 Els gebeld (voicemail) + mail ter opvolging
7/6 Lisa voorstellingsmail uitgestuurd
EVDW: Wishlist Lisa - te contacteren samen met haar. (voordien op lijst ACS - niet binnen geraakt)</t>
  </si>
  <si>
    <t xml:space="preserve">Ecopower </t>
  </si>
  <si>
    <t>https://www.linkedin.com/jobs/search/?currentJobId=3853388355&amp;f_C=1307369&amp;geoId=92000000&amp;origin=COMPANY_PAGE_JOBS_CLUSTER_EXPANSION&amp;originToLandingJobPostings=3853388355</t>
  </si>
  <si>
    <t>Bart Colman</t>
  </si>
  <si>
    <t>+32 485 60 28 46</t>
  </si>
  <si>
    <t xml:space="preserve">bart.colman@ecopower.be </t>
  </si>
  <si>
    <t>4/6 Els opgebeld ter opvolging (Bart is contact via via uit privé): vacature is ingevuld, al sinds eind april. Momenteel geen noden, geen nood aan kennismaking nu. Staan wel open id toekomst. Op mail basis info FF gestuurd + toegevoegd aan nieuwsbrief
17/5 Lucca voorstellingsmail gestuurd</t>
  </si>
  <si>
    <t xml:space="preserve">Ajinomoto Omnichem </t>
  </si>
  <si>
    <t>Bart Ulenaers</t>
  </si>
  <si>
    <t>12/6 feedback: momenteel geen noden, op korte termijn geen evolutie hierin. Nog eens contacteren na de zomer.
Ada via LI bericht gestuurd op 29/5 en 7/6, nog geen reactie
EVDW: Wishlist Ada - te contacteren samen met Ada</t>
  </si>
  <si>
    <t>Isabelle Lambrechts (HR Mgr)
Michelle Cuypers (Talent Acquisition &amp; EB)</t>
  </si>
  <si>
    <t>6/6: Els nagebeld ter opvolging - contact gehad met Michelle. Vaca ingevuld. Momenteel geen nood verder, stond nu ook niet open voor verdere kennismaking. Wel info via mail bezorgd + toegevoegd aan nieuwsbrief
27/5: Ada eigen voorstelling uitgestuurd.</t>
  </si>
  <si>
    <t xml:space="preserve">Brepols </t>
  </si>
  <si>
    <t>Ann Tilman</t>
  </si>
  <si>
    <t>+32 477 84 91 97</t>
  </si>
  <si>
    <t>ann.tilman@brepols.com</t>
  </si>
  <si>
    <t>6/6: Els gebeld ter opvolging. Geen al te hartelijk contact. Werken niet met externe partners (behalve payroll), hebben geen budget ervoor en qua HR uitdagingen ook ok. Voor nu absoluut geen interesse om verder kennis te maken.  Wel mail gestuurd met korte info, was ze mee akkoord. Wil de nieuwsbrief momenteel niet ontvangen (om die reden nog niet in cx gezet)
27/5: Ada eigen voorstelling uitgestuurd.</t>
  </si>
  <si>
    <t>Landmeterskantoor Van Eester</t>
  </si>
  <si>
    <t>https://www.vdab.be/vindeenjob/vacatures/68434051/hr-officer-recruiter-bij-landmeterskantoor-van-eester?trefwoord=Programma%20coordinator&amp;source=trefwoordpagina&amp;sort=standaard&amp;sinds=9000&amp;limit=15&amp;expand=FILTERS&amp;medium=verbolia </t>
  </si>
  <si>
    <t>18/6 Els nagebeld ter opvolging: vacature is ingevuld. Hebben nauwelijks nood aan dit type profielen en hebben geen interesse om verder meer te weten.
7/6 Lisa voorstellingsmail uitgestuurd
EVDW: Wishlist Lisa - te contacteren samen met haar.</t>
  </si>
  <si>
    <t>Welzijnszorg Kempen</t>
  </si>
  <si>
    <t>https://welzijnszorgkempen.be/vacature/personeelsmedewerker-payroll/</t>
  </si>
  <si>
    <t>18/6 Els nagebeld: geen interesse - hebben geen budgetten om via consultancy te werken.
7/6 Lisa voorstellingsmail uitgestuurd
EVDW: Wishlist Lisa - te contacteren samen met haar.</t>
  </si>
  <si>
    <t>Tim Christiaens</t>
  </si>
  <si>
    <t>Kennismaking met Lisa op 21/6
EVDW 27/5: Contact via netwerk Karen. Op zoek naar HR ondersteuning. Lucca heeft zich al voorgesteld via mail. Call ingepland ter kennismaking op 31/5 + bekijken om kennismaking met Lucca en Lisa in te plannen.</t>
  </si>
  <si>
    <t>David Van Orshaegen</t>
  </si>
  <si>
    <t>5/8 Els contact David ifv overname Hein &gt; in orde!
12/6 Els nog eens gebeld met David ter opvolging: zoeken nu meer senior profiel - geen interesse om verder kennis te maken met Lisa.
EVDW 29/5: Lisa vrijblijvend voorgesteld een tijd geleden voor openstaande HR functie (HR admin/payroll?). David gebeld ter opvolging. Ze moeten intern nog verder bekijken, aantal inhoudelijke zaken nog af te stemmen (hoe invullen?). Zou in de loop van volgende week meer nieuws over zijn.</t>
  </si>
  <si>
    <t>Tineke Van Opstal
Lieven Van Lommel</t>
  </si>
  <si>
    <t>Tineke: +32 498 39 35 32
Lieven: +32 475 56 99 48</t>
  </si>
  <si>
    <t>tineke@thefoodmaker.com</t>
  </si>
  <si>
    <t>18/6 Els gebeld ter opvolging. Momenteel geen noden, werken ook niet met consultants/freelancers. Nu geen nood om verder kennis te maken. Houdt ons wel in gedachten. Was fijn contact!
10/6: Els kort gebeld met Lieven. Leest deze mails niet. Voor HR vragen moeten we bij Tineke Van Opstal zijn. (nota: was niet zo vriendelijk ad telefoon) =&gt; Ada stuurt mail naar Tineke.
29/5: Ada eigen voorstelling uitgestuurd</t>
  </si>
  <si>
    <t>Sanne Huysmans/ Mariska Brosens</t>
  </si>
  <si>
    <t>Mail gestuurd, Sanne is niet langer in het kern team van Antenno maar Mariska Brosens heeft de mail ontvangen van Sanne. Karen heeft afgewezen - zie CX</t>
  </si>
  <si>
    <t>Emmalynn Teirlinck</t>
  </si>
  <si>
    <t>mail details in CX</t>
  </si>
  <si>
    <t>https://www.linkedin.com/jobs/view/3766969714/?alternateChannel=search&amp;refId=RsH6JEki9386QtSYWmTEvA%3D%3D&amp;trackingId=Cj8aShP0UWJ2gT3qGiEDzw%3D%3D</t>
  </si>
  <si>
    <t>Wouter Loos</t>
  </si>
  <si>
    <t>Wouter.Loos@tormans.net</t>
  </si>
  <si>
    <t>VM bij twee personen en mail gestuurd - contact overgenomen van Tim en Wouter Loos een mail gestuurd (business unit manager Antwerpen</t>
  </si>
  <si>
    <t xml:space="preserve">Vullen zelf hun vacatures in, willen geen samenwerking met externe partners. 21/08 opnieuw contact gezocht met Tom. Tom is op vakantie en 26/08 terug. </t>
  </si>
  <si>
    <t>Tamara Nouwen</t>
  </si>
  <si>
    <t>Mail gestuurd, in CX staat reactie</t>
  </si>
  <si>
    <t>David Loos</t>
  </si>
  <si>
    <t>Els 26/6 Gebeld (vm) + mail gestuurd ter opvolging. Feedback: knopen bijna gehakt - voorkeur voor meer ervaring.
Els 14/6 David gemaild ter opvolging na call. Feedback: nog geen beslissing genomen.
Els 7/6 call: Positief. Concrete vraag PT recruitment ondersteuning. Alle info bezorgd + Ada en Emma voorgesteld - bekijkt verder intern. Ook nog met freelancers in gesprek. Opstart te bekijken, ofwel zomer ofwel na zomer
Contact via pitchevent (Karen). Kennismaking ingepland met Els 7/6 ifv opties recruitment ondersteuning</t>
  </si>
  <si>
    <t>Mobix</t>
  </si>
  <si>
    <t>Sandra Van Mol</t>
  </si>
  <si>
    <t>18/6 Gebeld met Wendy omdat er nog geen reactie kwam van Sandra - om te polsen naar beste manier van aanpak. Wendy informeert nog eens. Even zo laten. Processen gaan er traag + pushen helpt niet. Wendy houdt ons op de hoogte =&gt; vacatures ingevuld, Wendy tracht ons nog te introduceren bij Talent Acquisition
11/6 Lucca eigen voorstelling nagestuurd
Els 6/6: Introductie via Wendy Van Nunnen. Voorgesteld om een call in te plannen ter kennismaking</t>
  </si>
  <si>
    <t>Ellen Empsten, Abdel, Nathalie</t>
  </si>
  <si>
    <t>26/6 FB Nathalie: nu geen noden, te druk voor hernieuwde kennismaking. Gaan zelf uitreiken als nodig. Ik zou even laten rusten nu en oppikken eind sept-begin okt
10/6: Via Ellen ook geïntroduceerd bij Nathalie (was al gebeurd via Abdel). Allen een reactie gestuurd met voorstel om in de zomer samen te komen. Even afwachten nu, niet te veel pushen. Als er niks komt, einde zomer terug contacteren.
Els 6/6: via Katia van Mediahuis geïntroduceerd bij Ellen. Gevraagd naar kennismaking ifv HR (half mei). Voorlopig geen reactie. Nog eens reminder gestuurd</t>
  </si>
  <si>
    <t>Farm Frites</t>
  </si>
  <si>
    <t>Katrien De Vos</t>
  </si>
  <si>
    <t>+32 477 98 09 19</t>
  </si>
  <si>
    <t>katriendevos@farmfrites.com</t>
  </si>
  <si>
    <t>18/6 Els gebeld (voicemail) en gemaild ter opvolging
Els 11/6 Ada proactief voorgesteld op vacature recruiter</t>
  </si>
  <si>
    <t>Bennet &amp; Boss</t>
  </si>
  <si>
    <t>Joris Fuchs</t>
  </si>
  <si>
    <t>j.fuchs@bennetboss.be</t>
  </si>
  <si>
    <t>FB: werken niet samen met externe partners, vullen zelf de vacature in
Els 12/6: Lucca vrijblijvend voorgesteld op vacature recruiter</t>
  </si>
  <si>
    <t>Thomas Cabes</t>
  </si>
  <si>
    <t>KA Contsruct</t>
  </si>
  <si>
    <t>Rita Sprangers</t>
  </si>
  <si>
    <t>vreemde afwijzing</t>
  </si>
  <si>
    <t>Vicky Rijs</t>
  </si>
  <si>
    <t>+32 474 86 29 08</t>
  </si>
  <si>
    <t>vicky.rijs@jeco-energies.com</t>
  </si>
  <si>
    <t>28/6 Els gebeld (vm) + gemaild ter opvolging =&gt; FB: intern oplossing gevonden, momenteel geen nood
18/6 Els gebeld (voicemail) en gemaild ter opvolging =&gt; tel contact: mail ontvangen, blijven hangen in veelheid aan reacties, nog niet kunnen bekijken. Komt er eind volgende week op terug.
12/6 Ada voorstellingsmail gestuurd nav vacature technisch recruiter</t>
  </si>
  <si>
    <t>Salesdrivers</t>
  </si>
  <si>
    <t>Ja (onder Icredit)</t>
  </si>
  <si>
    <t>Kathleen Cools</t>
  </si>
  <si>
    <t>19/6 Lucca voorstellingsmail gestuurd nav vacature recruiter. Feedback Kathleen: vacature ingevuld</t>
  </si>
  <si>
    <t>Hitachi Energy</t>
  </si>
  <si>
    <t>Sandra De Wit
Mathieu Gryson</t>
  </si>
  <si>
    <t>mathieu.gryson@hitachienergy.com</t>
  </si>
  <si>
    <t>25/6 Els gebeld (vm) + reminder per mail gestuurd
17/6 Lissa voorstellingsmail gestuurd nav oproep in HR Café voor tijdelijke payroll specialist</t>
  </si>
  <si>
    <t>VITO</t>
  </si>
  <si>
    <t>Agnes Bosmans</t>
  </si>
  <si>
    <t>+32 477 32 52 32</t>
  </si>
  <si>
    <t>agnes.bosmans@vito.be</t>
  </si>
  <si>
    <t>2/7 Els kort tel contact: later terugbellen - teruggebeld geen gehoor + mail gestuurd ter opvolging =&gt; vaca recruiter gespot!
21/6 Ada voorstellingsmail gestuurd</t>
  </si>
  <si>
    <t>SCK CEN</t>
  </si>
  <si>
    <t>Evi Belmans</t>
  </si>
  <si>
    <t>+32 14 33 25 82</t>
  </si>
  <si>
    <t>evi.belmans@sckcen.be</t>
  </si>
  <si>
    <t>2/7 Els gebeld - geen gehoor + gemaild ter opvolging
21/6 Ada voorstellingsmail gestuurd</t>
  </si>
  <si>
    <t>Charlien Wouters</t>
  </si>
  <si>
    <t>charlien.wouters@inovet.eu</t>
  </si>
  <si>
    <t>26/6 Els mail om te bedanken voor respons + alsnog uit te nodigen voor call om onze diensten toe te lichten
24/6 FB: nu geen nood
21/6 Ada voorstellingsmail gestuurd</t>
  </si>
  <si>
    <t>Sika Group</t>
  </si>
  <si>
    <t>Dorien Lenaerts
Violaine Hanson</t>
  </si>
  <si>
    <t xml:space="preserve">0498 38 08 26
</t>
  </si>
  <si>
    <t>lenaerts.dorien@be.sika.com</t>
  </si>
  <si>
    <t>2/7 Els gebeld (voicemail) + gemaild ter opvolging =&gt; FB momenteel geen opportuniteiten, geen interesse om nu verder kennis te maken
21/6 Ada voorstellingsmail gestuurd</t>
  </si>
  <si>
    <t>Sarah Faict</t>
  </si>
  <si>
    <t>28/6 tel contact met Sarah na sms met Karen. Zie ook CX. Voor nu is nood ingevuld. Op te volgen einde zomer.</t>
  </si>
  <si>
    <t>Loyens &amp; Loeff</t>
  </si>
  <si>
    <t>Isabelle Vandaele</t>
  </si>
  <si>
    <t>+32 478 57 11 45</t>
  </si>
  <si>
    <t>isabelle.vandaele@loyensloeff.com</t>
  </si>
  <si>
    <t>4/7 Els gebeld (voicemail) + gemaild ter opvolging
28/06 Lucca voorstellingsmail gestuurd</t>
  </si>
  <si>
    <t>Mc Cain</t>
  </si>
  <si>
    <t>Steven Van Durme</t>
  </si>
  <si>
    <t>steven.vandurme@mccain.com</t>
  </si>
  <si>
    <t>4/7 Els reminder gestuurd ter opvolging
28/06 Lucca voorstellingsmail gestuurd</t>
  </si>
  <si>
    <t>Steff Peeters</t>
  </si>
  <si>
    <t>Verpoucke</t>
  </si>
  <si>
    <t>Eline</t>
  </si>
  <si>
    <t>4/7 Lucca voorstellingsmail gestuurd</t>
  </si>
  <si>
    <t>Ruth</t>
  </si>
  <si>
    <t>30/7 Els: Toegezegd voor project Ada! Nieuwe klant!
24/7: 2e gesprek hoeft niet - Dirk zou vertragende factor zijn wegens drukke agenda. Ziet nog aantal kandidaten en hakt maandag de knoop (vakantie 30/7 - 12/8).
19/7: gesprek goed verlopen, 2e gesprek wordt ingepland. Alle info FF ook bezorgd.
15/7: Els contact met Ruth na reactie op voorstelling Lucca. =&gt; project meer aansluitend bij Ada. Haar voorgesteld, gaat op gesprek 18/7.</t>
  </si>
  <si>
    <t>Isis</t>
  </si>
  <si>
    <t>16/7 Els: in contact nav vraag rond training LinkedIn Searchen. Mogelijks training in-company op maat.</t>
  </si>
  <si>
    <t>Orfit</t>
  </si>
  <si>
    <t>Elke Rakers</t>
  </si>
  <si>
    <t>8/8 definitieve go &gt; Maurane mag op project
6/8 gebeld met Tuur ter opvolging. Positief voor hen, wacht nog op definitieve go van Chloe wat budgetten betreft.
2/8 kennismakingsgesprek met Maurane
24/7: Elke laten weten voorlopig niet nodig - Tuur gaat nog blijven doorwerken. Op te volgen binnen 2tal weken.
17/7: Elke heeft me gebeld ivm vraag voor tijdelijke ondersteuning 2d/week (zie ook CX). Ada haar voorstelling laten uitsturen.</t>
  </si>
  <si>
    <t>Ann Lommelen</t>
  </si>
  <si>
    <t>18/7: Karen, Ann Lommelen via LinkedIn een berichtje gestuurd. Is sinds maart 2024 freelance HR Interim Mngr en ad slag bij Ahlers, nog contacten mee gehad vroeger bij Unit-T waar toen consultant Fien op gesprek is geweest (en niet zo goed gedaan). Beicht gestuurd met de vraag voor afspraak om het FF verhaal eens toe te lichten (aangezien we vorige keer vooral ifv vacature vullen contacten hadden, wil graag breder trekken)</t>
  </si>
  <si>
    <t>AG Solution</t>
  </si>
  <si>
    <t>Stéphanie Cauwenberg</t>
  </si>
  <si>
    <t>stephanie.cauwenbergh@agsolution.be</t>
  </si>
  <si>
    <t>22/07: Wim Demeestere (Sales Director AG Solution &amp; echtgenoot Nathalie Calle) contacteerde me of we recruiter(s) beschikbaar hebben. Spenderen momenteel super veel budget aan externe W&amp;S agencies (fees) dus mss goed om de piste van inhouse support te bekijken. Wim heeft me in contact gebracht met Stéphanie via mail, met bedoeling meeting op te zetten. Interesse maar eerst nog op vakantie. Op te volgen!</t>
  </si>
  <si>
    <t>Kathleen Paulus</t>
  </si>
  <si>
    <t>Els 6/8 zie CX</t>
  </si>
  <si>
    <t>Joachim</t>
  </si>
  <si>
    <t>Els 19/8: nav commerciële mail nog wat over &amp; weer gemaild. Geen opportuniteiten nu, najaar terug polsen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</si>
</sst>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sz val="10"/>
      <name val="Arial"/>
      <family val="2"/>
    </font>
    <font>
      <b/>
      <sz val="11"/>
      <color rgb="FF000000"/>
      <name val="Calibri"/>
      <family val="2"/>
    </font>
    <font>
      <sz val="11"/>
      <color rgb="FF000000"/>
      <name val="Calibri"/>
      <family val="2"/>
    </font>
    <font>
      <sz val="10"/>
      <color rgb="FF000000"/>
      <name val="Times New Roman"/>
      <family val="1"/>
    </font>
    <font>
      <sz val="11"/>
      <color rgb="FF9C5700"/>
      <name val="Calibri"/>
      <family val="2"/>
    </font>
    <font>
      <sz val="11"/>
      <color theme="1"/>
      <name val="Calibri"/>
      <family val="2"/>
    </font>
    <font>
      <sz val="10"/>
      <color rgb="FF151417"/>
      <name val="Arial"/>
      <family val="2"/>
    </font>
    <font>
      <sz val="12"/>
      <color theme="1"/>
      <name val="Calibri"/>
      <family val="2"/>
      <scheme val="minor"/>
    </font>
    <font>
      <sz val="10"/>
      <color theme="1"/>
      <name val="Arial"/>
      <family val="2"/>
    </font>
    <font>
      <sz val="11"/>
      <color rgb="FF000000"/>
      <name val="Calibri"/>
      <family val="2"/>
      <scheme val="minor"/>
    </font>
    <font>
      <b/>
      <u/>
      <sz val="11"/>
      <color theme="1"/>
      <name val="Calibri"/>
      <family val="2"/>
      <scheme val="minor"/>
    </font>
    <font>
      <sz val="11"/>
      <color rgb="FF172B4D"/>
      <name val="Calibri"/>
      <family val="2"/>
      <scheme val="minor"/>
    </font>
    <font>
      <sz val="10"/>
      <color rgb="FF000000"/>
      <name val="Calibri"/>
      <family val="2"/>
    </font>
    <font>
      <sz val="9"/>
      <color rgb="FF5C2D91"/>
      <name val="Verdana"/>
      <family val="2"/>
    </font>
    <font>
      <sz val="11"/>
      <color rgb="FF424242"/>
      <name val="Calibri"/>
      <family val="2"/>
      <scheme val="minor"/>
    </font>
    <font>
      <b/>
      <sz val="9"/>
      <color indexed="81"/>
      <name val="Tahoma"/>
      <family val="2"/>
    </font>
    <font>
      <sz val="9"/>
      <color indexed="81"/>
      <name val="Tahoma"/>
      <family val="2"/>
    </font>
  </fonts>
  <fills count="10">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theme="8" tint="0.79998168889431442"/>
        <bgColor indexed="64"/>
      </patternFill>
    </fill>
    <fill>
      <patternFill patternType="solid">
        <fgColor rgb="FFFFC000"/>
        <bgColor rgb="FF000000"/>
      </patternFill>
    </fill>
    <fill>
      <patternFill patternType="solid">
        <fgColor rgb="FFFFC000"/>
        <bgColor rgb="FFEDEDED"/>
      </patternFill>
    </fill>
    <fill>
      <patternFill patternType="solid">
        <fgColor rgb="FFEDEDED"/>
        <bgColor rgb="FFEDEDED"/>
      </patternFill>
    </fill>
    <fill>
      <patternFill patternType="solid">
        <fgColor rgb="FFFC9595"/>
        <bgColor indexed="64"/>
      </patternFill>
    </fill>
  </fills>
  <borders count="2">
    <border>
      <left/>
      <right/>
      <top/>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0" fillId="4" borderId="0" xfId="0" applyFill="1" applyAlignment="1">
      <alignment horizontal="left" vertical="center"/>
    </xf>
    <xf numFmtId="0" fontId="0" fillId="0" borderId="0" xfId="0" applyAlignment="1">
      <alignment horizontal="left" vertical="center"/>
    </xf>
    <xf numFmtId="14" fontId="0" fillId="4" borderId="0" xfId="0" applyNumberFormat="1" applyFill="1" applyAlignment="1">
      <alignment horizontal="left" vertical="center"/>
    </xf>
    <xf numFmtId="14" fontId="0" fillId="0" borderId="0" xfId="0" applyNumberFormat="1" applyAlignment="1">
      <alignment horizontal="left" vertical="center"/>
    </xf>
    <xf numFmtId="49" fontId="0" fillId="0" borderId="0" xfId="0" applyNumberFormat="1" applyAlignment="1">
      <alignment horizontal="left" vertical="center"/>
    </xf>
    <xf numFmtId="49" fontId="0" fillId="0" borderId="0" xfId="0" applyNumberFormat="1" applyAlignment="1">
      <alignment vertical="center"/>
    </xf>
    <xf numFmtId="0" fontId="0" fillId="0" borderId="0" xfId="0" applyAlignment="1">
      <alignment horizontal="left" vertical="center" wrapText="1"/>
    </xf>
    <xf numFmtId="49" fontId="0" fillId="0" borderId="0" xfId="0" applyNumberFormat="1"/>
    <xf numFmtId="0" fontId="4" fillId="0" borderId="0" xfId="0" applyFont="1" applyAlignment="1">
      <alignment horizontal="left" vertical="center"/>
    </xf>
    <xf numFmtId="0" fontId="5" fillId="4" borderId="0" xfId="0" applyFont="1" applyFill="1" applyAlignment="1">
      <alignment horizontal="left"/>
    </xf>
    <xf numFmtId="0" fontId="6" fillId="0" borderId="0" xfId="0" applyFont="1" applyAlignment="1">
      <alignment horizontal="left"/>
    </xf>
    <xf numFmtId="14" fontId="6" fillId="4" borderId="0" xfId="0" applyNumberFormat="1" applyFont="1" applyFill="1" applyAlignment="1">
      <alignment horizontal="left"/>
    </xf>
    <xf numFmtId="14" fontId="6" fillId="0" borderId="0" xfId="0" applyNumberFormat="1" applyFont="1" applyAlignment="1">
      <alignment horizontal="left"/>
    </xf>
    <xf numFmtId="0" fontId="6" fillId="4" borderId="0" xfId="0" applyFont="1" applyFill="1" applyAlignment="1">
      <alignment horizontal="left"/>
    </xf>
    <xf numFmtId="0" fontId="4" fillId="0" borderId="0" xfId="0" applyFont="1" applyAlignment="1">
      <alignment horizontal="left" wrapText="1"/>
    </xf>
    <xf numFmtId="49" fontId="3" fillId="0" borderId="0" xfId="1" applyNumberFormat="1" applyAlignment="1">
      <alignment horizontal="left" vertical="center"/>
    </xf>
    <xf numFmtId="0" fontId="7" fillId="0" borderId="0" xfId="0" applyFont="1"/>
    <xf numFmtId="0" fontId="4" fillId="0" borderId="0" xfId="0" applyFont="1" applyAlignment="1">
      <alignment horizontal="left" vertical="center" wrapText="1"/>
    </xf>
    <xf numFmtId="49" fontId="3" fillId="0" borderId="0" xfId="1" applyNumberFormat="1" applyAlignment="1">
      <alignment horizontal="left" vertical="center" wrapText="1"/>
    </xf>
    <xf numFmtId="0" fontId="8" fillId="6" borderId="0" xfId="0" applyFont="1" applyFill="1" applyAlignment="1">
      <alignment horizontal="left"/>
    </xf>
    <xf numFmtId="0" fontId="4" fillId="0" borderId="0" xfId="0" applyFont="1" applyAlignment="1">
      <alignment horizontal="left"/>
    </xf>
    <xf numFmtId="0" fontId="3" fillId="0" borderId="0" xfId="1" applyBorder="1"/>
    <xf numFmtId="0" fontId="0" fillId="0" borderId="0" xfId="0" applyAlignment="1">
      <alignment horizontal="left" wrapText="1"/>
    </xf>
    <xf numFmtId="0" fontId="0" fillId="4" borderId="1" xfId="0"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14" fontId="0" fillId="4" borderId="1" xfId="0" applyNumberFormat="1" applyFill="1" applyBorder="1" applyAlignment="1">
      <alignment horizontal="left" vertical="center"/>
    </xf>
    <xf numFmtId="14" fontId="0" fillId="0" borderId="1" xfId="0" applyNumberFormat="1" applyBorder="1" applyAlignment="1">
      <alignment horizontal="left" vertical="center"/>
    </xf>
    <xf numFmtId="49" fontId="0" fillId="0" borderId="1" xfId="0" applyNumberFormat="1" applyBorder="1" applyAlignment="1">
      <alignment horizontal="left" vertical="center"/>
    </xf>
    <xf numFmtId="49" fontId="0" fillId="0" borderId="1" xfId="0" applyNumberFormat="1" applyBorder="1" applyAlignment="1">
      <alignment vertical="center"/>
    </xf>
    <xf numFmtId="0" fontId="0" fillId="0" borderId="1" xfId="0" applyBorder="1"/>
    <xf numFmtId="0" fontId="3" fillId="0" borderId="1" xfId="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49" fontId="3" fillId="0" borderId="0" xfId="1" applyNumberFormat="1"/>
    <xf numFmtId="0" fontId="3" fillId="0" borderId="0" xfId="1" applyAlignment="1">
      <alignment horizontal="left" vertical="center"/>
    </xf>
    <xf numFmtId="0" fontId="9" fillId="0" borderId="0" xfId="0" applyFont="1" applyAlignment="1">
      <alignment horizontal="left" vertical="center"/>
    </xf>
    <xf numFmtId="0" fontId="10" fillId="0" borderId="0" xfId="0" applyFont="1" applyAlignment="1">
      <alignment wrapText="1"/>
    </xf>
    <xf numFmtId="0" fontId="10" fillId="0" borderId="0" xfId="0" applyFont="1"/>
    <xf numFmtId="0" fontId="9" fillId="4" borderId="0" xfId="0" applyFont="1" applyFill="1" applyAlignment="1">
      <alignment horizontal="left" vertical="center"/>
    </xf>
    <xf numFmtId="0" fontId="9" fillId="0" borderId="0" xfId="0" applyFont="1" applyAlignment="1">
      <alignment horizontal="left" vertical="center" wrapText="1"/>
    </xf>
    <xf numFmtId="0" fontId="0" fillId="0" borderId="0" xfId="0" applyAlignment="1">
      <alignment vertical="center"/>
    </xf>
    <xf numFmtId="49" fontId="0" fillId="0" borderId="0" xfId="0" applyNumberFormat="1" applyAlignment="1">
      <alignment horizontal="left" vertical="center" wrapText="1"/>
    </xf>
    <xf numFmtId="49" fontId="3" fillId="0" borderId="0" xfId="1" applyNumberFormat="1" applyAlignment="1">
      <alignment vertical="center"/>
    </xf>
    <xf numFmtId="49" fontId="10" fillId="0" borderId="0" xfId="0" applyNumberFormat="1" applyFont="1" applyAlignment="1">
      <alignment horizontal="left" vertical="center" wrapText="1"/>
    </xf>
    <xf numFmtId="0" fontId="9" fillId="0" borderId="0" xfId="0" applyFont="1"/>
    <xf numFmtId="0" fontId="0" fillId="4" borderId="0" xfId="0" applyFill="1" applyAlignment="1">
      <alignment horizontal="left" vertical="center" wrapText="1"/>
    </xf>
    <xf numFmtId="0" fontId="3" fillId="0" borderId="0" xfId="1" applyAlignment="1"/>
    <xf numFmtId="0" fontId="5" fillId="7" borderId="0" xfId="0" applyFont="1" applyFill="1"/>
    <xf numFmtId="0" fontId="6" fillId="8" borderId="0" xfId="0" applyFont="1" applyFill="1"/>
    <xf numFmtId="14" fontId="6" fillId="7" borderId="0" xfId="0" applyNumberFormat="1" applyFont="1" applyFill="1" applyAlignment="1">
      <alignment horizontal="left"/>
    </xf>
    <xf numFmtId="14" fontId="6" fillId="8" borderId="0" xfId="0" applyNumberFormat="1" applyFont="1" applyFill="1" applyAlignment="1">
      <alignment horizontal="left"/>
    </xf>
    <xf numFmtId="0" fontId="8" fillId="7" borderId="0" xfId="0" applyFont="1" applyFill="1"/>
    <xf numFmtId="0" fontId="6" fillId="7" borderId="0" xfId="0" applyFont="1" applyFill="1"/>
    <xf numFmtId="0" fontId="4" fillId="8" borderId="0" xfId="0" applyFont="1" applyFill="1"/>
    <xf numFmtId="0" fontId="3" fillId="0" borderId="0" xfId="1" applyAlignment="1">
      <alignment wrapText="1"/>
    </xf>
    <xf numFmtId="0" fontId="3" fillId="0" borderId="0" xfId="1" applyAlignment="1">
      <alignment horizontal="left" vertical="center" indent="1"/>
    </xf>
    <xf numFmtId="0" fontId="12" fillId="0" borderId="0" xfId="0" applyFont="1"/>
    <xf numFmtId="49" fontId="13" fillId="0" borderId="0" xfId="0" applyNumberFormat="1" applyFont="1" applyAlignment="1">
      <alignment horizontal="left" vertical="center"/>
    </xf>
    <xf numFmtId="0" fontId="9" fillId="0" borderId="0" xfId="0" applyFont="1" applyAlignment="1">
      <alignment vertical="center"/>
    </xf>
    <xf numFmtId="0" fontId="3" fillId="0" borderId="0" xfId="1"/>
    <xf numFmtId="0" fontId="3" fillId="0" borderId="0" xfId="1" applyAlignment="1">
      <alignment vertical="center"/>
    </xf>
    <xf numFmtId="0" fontId="2" fillId="4" borderId="0" xfId="0" applyFont="1" applyFill="1" applyAlignment="1">
      <alignment horizontal="left" vertical="center"/>
    </xf>
    <xf numFmtId="0" fontId="2" fillId="0" borderId="0" xfId="0" applyFont="1" applyAlignment="1">
      <alignment horizontal="left" vertical="center"/>
    </xf>
    <xf numFmtId="0" fontId="3" fillId="0" borderId="0" xfId="1" applyAlignment="1">
      <alignment horizontal="left" vertical="top" wrapText="1"/>
    </xf>
    <xf numFmtId="49" fontId="10" fillId="0" borderId="0" xfId="0" applyNumberFormat="1" applyFont="1" applyAlignment="1">
      <alignment horizontal="left" vertical="center"/>
    </xf>
    <xf numFmtId="0" fontId="13" fillId="4" borderId="0" xfId="0" applyFont="1" applyFill="1" applyAlignment="1">
      <alignment horizontal="left" vertical="center"/>
    </xf>
    <xf numFmtId="14" fontId="0" fillId="9" borderId="0" xfId="0" applyNumberFormat="1" applyFill="1" applyAlignment="1">
      <alignment horizontal="left" vertical="center"/>
    </xf>
    <xf numFmtId="0" fontId="12" fillId="0" borderId="0" xfId="0" applyFont="1" applyAlignment="1">
      <alignment horizontal="left" vertical="center"/>
    </xf>
    <xf numFmtId="49" fontId="0" fillId="0" borderId="0" xfId="0" applyNumberFormat="1" applyAlignment="1">
      <alignment vertical="center" wrapText="1"/>
    </xf>
    <xf numFmtId="0" fontId="15" fillId="0" borderId="0" xfId="0" applyFont="1"/>
    <xf numFmtId="0" fontId="16" fillId="0" borderId="0" xfId="0" applyFont="1" applyAlignment="1">
      <alignment vertical="center"/>
    </xf>
    <xf numFmtId="49" fontId="9" fillId="0" borderId="0" xfId="0" applyNumberFormat="1" applyFont="1" applyAlignment="1">
      <alignment horizontal="left" vertical="center"/>
    </xf>
    <xf numFmtId="0" fontId="17" fillId="0" borderId="0" xfId="0" applyFont="1" applyAlignment="1">
      <alignment vertical="center"/>
    </xf>
    <xf numFmtId="0" fontId="18" fillId="0" borderId="0" xfId="0" applyFont="1"/>
    <xf numFmtId="0" fontId="3" fillId="0" borderId="0" xfId="1" applyAlignment="1">
      <alignment vertical="top"/>
    </xf>
    <xf numFmtId="0" fontId="0" fillId="0" borderId="0" xfId="0" applyAlignment="1">
      <alignment horizontal="left" vertical="top" wrapText="1"/>
    </xf>
  </cellXfs>
  <cellStyles count="2">
    <cellStyle name="Hyperlink" xfId="1" builtinId="8"/>
    <cellStyle name="Normal" xfId="0" builtinId="0"/>
  </cellStyles>
  <dxfs count="58">
    <dxf>
      <alignment horizontal="left" vertical="center" textRotation="0" wrapText="1" indent="0" justifyLastLine="0" shrinkToFit="0" readingOrder="0"/>
    </dxf>
    <dxf>
      <alignment horizontal="left" vertical="center" textRotation="0" indent="0" justifyLastLine="0" shrinkToFit="0" readingOrder="0"/>
    </dxf>
    <dxf>
      <numFmt numFmtId="30" formatCode="@"/>
      <alignment horizontal="left" vertical="center" textRotation="0" indent="0" justifyLastLine="0" shrinkToFit="0" readingOrder="0"/>
    </dxf>
    <dxf>
      <alignment horizontal="left" vertical="center" textRotation="0" indent="0" justifyLastLine="0" shrinkToFit="0" readingOrder="0"/>
    </dxf>
    <dxf>
      <numFmt numFmtId="164" formatCode="d/mm/yyyy"/>
      <fill>
        <patternFill>
          <bgColor rgb="FFFFC000"/>
        </patternFill>
      </fill>
      <alignment horizontal="left" vertical="center" textRotation="0" indent="0" justifyLastLine="0" shrinkToFit="0" readingOrder="0"/>
    </dxf>
    <dxf>
      <numFmt numFmtId="164" formatCode="d/mm/yyyy"/>
      <fill>
        <patternFill patternType="solid">
          <bgColor rgb="FFFFC000"/>
        </patternFill>
      </fill>
      <alignment horizontal="left" vertical="center" textRotation="0" indent="0" justifyLastLine="0" shrinkToFit="0" readingOrder="0"/>
    </dxf>
    <dxf>
      <numFmt numFmtId="164" formatCode="d/mm/yyyy"/>
      <alignment horizontal="left" vertical="center" textRotation="0" indent="0" justifyLastLine="0" shrinkToFit="0" readingOrder="0"/>
    </dxf>
    <dxf>
      <numFmt numFmtId="164" formatCode="d/mm/yyyy"/>
      <fill>
        <patternFill>
          <bgColor rgb="FFFFC000"/>
        </patternFill>
      </fill>
      <alignment horizontal="left" vertical="center" textRotation="0" indent="0" justifyLastLine="0" shrinkToFit="0" readingOrder="0"/>
    </dxf>
    <dxf>
      <alignment horizontal="left" vertical="center" textRotation="0" indent="0" justifyLastLine="0" shrinkToFit="0" readingOrder="0"/>
    </dxf>
    <dxf>
      <numFmt numFmtId="0" formatCode="Genera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ill>
        <patternFill>
          <bgColor rgb="FFFFC000"/>
        </patternFill>
      </fil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connections" Target="connections.xml"/><Relationship Id="rId10" Type="http://schemas.openxmlformats.org/officeDocument/2006/relationships/calcChain" Target="calcChain.xml"/><Relationship Id="rId4" Type="http://schemas.openxmlformats.org/officeDocument/2006/relationships/theme" Target="theme/theme1.xml"/><Relationship Id="rId9" Type="http://schemas.microsoft.com/office/2017/10/relationships/person" Target="persons/person.xml"/><Relationship Id="rId14"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hanne hellemans" id="{A8F8C97F-C020-4F5D-94AE-F2420038C1FB}" userId="S::hanne.hellemans@wearesilk.be::6ab48d5c-97bf-4ade-8289-360273ac299e"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FDBDA5C0-F2BC-4C6E-BE6B-1F8133A45B30}" autoFormatId="16" applyNumberFormats="0" applyBorderFormats="0" applyFontFormats="0" applyPatternFormats="0" applyAlignmentFormats="0" applyWidthHeightFormats="0">
  <queryTableRefresh nextId="17">
    <queryTableFields count="16">
      <queryTableField id="1" name="UID" tableColumnId="1"/>
      <queryTableField id="2" name="Naam" tableColumnId="2"/>
      <queryTableField id="3" name="Basisnaam" tableColumnId="3"/>
      <queryTableField id="4" name="BTW-nummer" tableColumnId="4"/>
      <queryTableField id="5" name="E-mail" tableColumnId="5"/>
      <queryTableField id="6" name="Telefoonnummer" tableColumnId="6"/>
      <queryTableField id="7" name="Website" tableColumnId="7"/>
      <queryTableField id="8" name="TRIGGER" tableColumnId="8"/>
      <queryTableField id="9" name="Industrie" tableColumnId="9"/>
      <queryTableField id="10" name="Company size" tableColumnId="10"/>
      <queryTableField id="11" name="Locatie" tableColumnId="11"/>
      <queryTableField id="12" name="FTE size HR" tableColumnId="12"/>
      <queryTableField id="13" name="top" tableColumnId="13"/>
      <queryTableField id="14" name="Company Employee Range" tableColumnId="14"/>
      <queryTableField id="15" name="Company Type" tableColumnId="15"/>
      <queryTableField id="16" name="vacatures" tableColumnId="16"/>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5C31E4-6897-4134-962A-CC312AC9A280}" name="Table1" displayName="Table1" ref="B1:T317" totalsRowShown="0" headerRowDxfId="57">
  <autoFilter ref="B1:T317" xr:uid="{365C31E4-6897-4134-962A-CC312AC9A280}"/>
  <sortState xmlns:xlrd2="http://schemas.microsoft.com/office/spreadsheetml/2017/richdata2" ref="B2:T317">
    <sortCondition ref="Q2:Q317"/>
  </sortState>
  <tableColumns count="19">
    <tableColumn id="1" xr3:uid="{AFCC19CC-1A06-44E3-AF1D-82D66E338B6C}" name="UID"/>
    <tableColumn id="2" xr3:uid="{C7F8ECF9-5E1F-4EB3-8540-EE9204C0913A}" name="Naam"/>
    <tableColumn id="3" xr3:uid="{DEEF726B-29E3-41B8-86B8-3D34153B96BB}" name="Basisnaam"/>
    <tableColumn id="4" xr3:uid="{387FE423-BA98-4B81-936E-3E0C24235102}" name="SOURCE: carerix"/>
    <tableColumn id="5" xr3:uid="{E95EA6E7-2C41-485A-84E8-19C70F7D0DF4}" name="BREVO"/>
    <tableColumn id="6" xr3:uid="{B1BBB341-05C6-47EA-8B6A-71890327C8DE}" name="SALESNAV BASISLIJST"/>
    <tableColumn id="7" xr3:uid="{E7783FB8-DDD4-449E-A70B-56A7D87EE46F}" name="TEXTKERNEL"/>
    <tableColumn id="8" xr3:uid="{BCAEBAB9-FCCE-4439-8EB7-CDEBDCDA6C54}" name="Linkedin Groeiers"/>
    <tableColumn id="9" xr3:uid="{20D0F2D5-C3E8-40B5-BDC7-AE3A8962D0E8}" name="LIJST HANNE"/>
    <tableColumn id="10" xr3:uid="{4AC7040C-3D04-4D1B-9879-5BA1AC0D8014}" name="BIZZY CONSULTANTS"/>
    <tableColumn id="11" xr3:uid="{8694DE84-1E2B-417B-88C3-95C48233B03F}" name="BIZZY HIRING"/>
    <tableColumn id="12" xr3:uid="{0CFBD806-1DD3-4A7F-A1F4-418294F99AE4}" name="BIZZY GROEIERS"/>
    <tableColumn id="13" xr3:uid="{04A83ECD-B414-4238-9376-1E5681DB0EDF}" name="PROSPECTIELIJST FF"/>
    <tableColumn id="14" xr3:uid="{53A637B6-E1EE-4237-8756-CC93F1FFE537}" name="Email"/>
    <tableColumn id="15" xr3:uid="{084BBB92-6F8D-4857-87C2-BB6A01DA5C59}" name="Phone"/>
    <tableColumn id="20" xr3:uid="{206174B1-80CF-49F7-A34E-9303A7B72951}" name="Website" dataDxfId="56">
      <calculatedColumnFormula>_xlfn.XLOOKUP(Table1[[#This Row],[UID]],Table_Lookup[UID],Table_Lookup[Website],"",0)</calculatedColumnFormula>
    </tableColumn>
    <tableColumn id="16" xr3:uid="{340D8C1B-3D78-4D00-A761-93544E2E67B7}" name="Company size" dataDxfId="55">
      <calculatedColumnFormula>_xlfn.XLOOKUP(Table1[[#This Row],[UID]],Table_Lookup[UID],Table_Lookup[Company Employee Range],"",0)</calculatedColumnFormula>
    </tableColumn>
    <tableColumn id="17" xr3:uid="{123E1977-464E-4CE6-B1F8-48E81F38867B}" name="Locatie" dataDxfId="54">
      <calculatedColumnFormula>_xlfn.XLOOKUP(Table1[[#This Row],[UID]],Table_Lookup[UID],Table_Lookup[Locatie],"",0)</calculatedColumnFormula>
    </tableColumn>
    <tableColumn id="18" xr3:uid="{136D3D7F-FF00-400F-9DE5-74A892470D80}" name="Industrie" dataDxfId="53">
      <calculatedColumnFormula>_xlfn.XLOOKUP(Table1[[#This Row],[UID]],Table_Lookup[UID],Table_Lookup[Industrie],"",0)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B716A7-78F3-419F-B98D-B83206A65A0B}" name="Table_Lookup" displayName="Table_Lookup" ref="A1:P1285" tableType="queryTable" totalsRowShown="0">
  <autoFilter ref="A1:P1285" xr:uid="{20B716A7-78F3-419F-B98D-B83206A65A0B}"/>
  <tableColumns count="16">
    <tableColumn id="1" xr3:uid="{E1024FE5-B01C-4CE3-A61B-E3F421DCF631}" uniqueName="1" name="UID" queryTableFieldId="1" dataDxfId="52"/>
    <tableColumn id="2" xr3:uid="{A12FF43C-C528-4ECF-AE11-FB75CBA44B7D}" uniqueName="2" name="Naam" queryTableFieldId="2" dataDxfId="51"/>
    <tableColumn id="3" xr3:uid="{5660A949-76A9-4727-9E62-F60F74222511}" uniqueName="3" name="Basisnaam" queryTableFieldId="3" dataDxfId="50"/>
    <tableColumn id="4" xr3:uid="{D1056507-E1EE-4D9D-96A9-2C826BAE5C63}" uniqueName="4" name="BTW-nummer" queryTableFieldId="4" dataDxfId="49"/>
    <tableColumn id="5" xr3:uid="{424268B3-CB98-44B7-BF5A-4FCE9711BDCC}" uniqueName="5" name="E-mail" queryTableFieldId="5" dataDxfId="48"/>
    <tableColumn id="6" xr3:uid="{25749C33-2897-4F80-89EB-21E360D2DFF5}" uniqueName="6" name="Telefoonnummer" queryTableFieldId="6" dataDxfId="47"/>
    <tableColumn id="7" xr3:uid="{C34A44E2-9BD3-4495-AD73-6306B3E64188}" uniqueName="7" name="Website" queryTableFieldId="7" dataDxfId="46"/>
    <tableColumn id="8" xr3:uid="{D9C2C988-5239-4429-8542-3997A414BA83}" uniqueName="8" name="TRIGGER" queryTableFieldId="8" dataDxfId="45"/>
    <tableColumn id="9" xr3:uid="{6E3F0825-06F2-4D11-9AAE-9BD715AC4500}" uniqueName="9" name="Industrie" queryTableFieldId="9"/>
    <tableColumn id="10" xr3:uid="{6C3A9B6A-F8F5-4030-969D-6F2822689F78}" uniqueName="10" name="Company size" queryTableFieldId="10"/>
    <tableColumn id="11" xr3:uid="{6254E3F0-2BCB-491B-A751-E9D3112CE7AE}" uniqueName="11" name="Locatie" queryTableFieldId="11"/>
    <tableColumn id="12" xr3:uid="{07007E1E-A816-4E6C-B215-16B892954E5A}" uniqueName="12" name="FTE size HR" queryTableFieldId="12"/>
    <tableColumn id="13" xr3:uid="{2AE4E1C2-3D68-4186-A204-74356D8FEB1A}" uniqueName="13" name="top" queryTableFieldId="13" dataDxfId="44"/>
    <tableColumn id="14" xr3:uid="{404308AA-30D8-46B0-A07F-DD3AAD73DF78}" uniqueName="14" name="Company Employee Range" queryTableFieldId="14" dataDxfId="43"/>
    <tableColumn id="15" xr3:uid="{9B7D3615-9F9B-4CE2-9FAD-C2370DE35B54}" uniqueName="15" name="Company Type" queryTableFieldId="15" dataDxfId="42"/>
    <tableColumn id="16" xr3:uid="{AEDEE69A-372F-4FE3-A452-FF41AD461D49}" uniqueName="16" name="vacatures"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E5BBA8-86EF-4E0F-A9A3-09E4775CEFEB}" name="Tabel2" displayName="Tabel2" ref="B2:O1187" totalsRowShown="0" headerRowDxfId="14" dataDxfId="13">
  <autoFilter ref="B2:O1187" xr:uid="{33E5BBA8-86EF-4E0F-A9A3-09E4775CEFEB}"/>
  <sortState xmlns:xlrd2="http://schemas.microsoft.com/office/spreadsheetml/2017/richdata2" ref="B3:O853">
    <sortCondition descending="1" ref="H1:H1186"/>
  </sortState>
  <tableColumns count="14">
    <tableColumn id="1" xr3:uid="{B59554EF-B4BD-4F26-8D4D-A55CD4479DC9}" name="Naam bedrijf" dataDxfId="12"/>
    <tableColumn id="16" xr3:uid="{FACE0BF5-A28B-4F2B-B6B7-E44EB2384EB2}" name="Bron contact" dataDxfId="11"/>
    <tableColumn id="2" xr3:uid="{F6CF3D6A-3435-4482-A544-273D5DD53E9B}" name="Vacature"/>
    <tableColumn id="3" xr3:uid="{BF67EFFA-B734-43B8-A610-AB6E582F087A}" name="in carerix?" dataDxfId="10"/>
    <tableColumn id="4" xr3:uid="{9C117CAF-67AB-427E-8502-6CE41F0368E9}" name="Opnieuw contacteren?" dataDxfId="9">
      <calculatedColumnFormula array="1">_xlfn.IFNA(_xlfn.IFS(J3=$U$4,"JA",J3=$U$5,"NEE",J3=$U$6,"JA",J3=$U$8,"ZIE CX"),"")</calculatedColumnFormula>
    </tableColumn>
    <tableColumn id="5" xr3:uid="{CCE2DC6D-5299-458E-A617-8BBE5116656C}" name="Verantwoordelijke" dataDxfId="8"/>
    <tableColumn id="6" xr3:uid="{FACA92F6-62F8-40B7-9676-02632DF014BD}" name="Datum laatst gecontacteerd" dataDxfId="7"/>
    <tableColumn id="15" xr3:uid="{D609917F-C2D2-4024-8B7E-124B23EA79B1}" name="Datum te contacteren" dataDxfId="6"/>
    <tableColumn id="7" xr3:uid="{B3E60434-D9F7-4122-9B90-84054654A322}" name="Concrete vraag/voorstel" dataDxfId="5"/>
    <tableColumn id="12" xr3:uid="{16694F4C-EFB4-44C2-8839-33F42A58C00C}" name="Status" dataDxfId="4"/>
    <tableColumn id="8" xr3:uid="{7B246A32-59DD-4105-87A0-978F1F04AA77}" name="Contactpersoon" dataDxfId="3"/>
    <tableColumn id="9" xr3:uid="{6272CD3C-6607-49D6-AE78-CA2FD2A9462C}" name="Gsm nummer" dataDxfId="2"/>
    <tableColumn id="10" xr3:uid="{AD55F4FF-47BC-46D7-8D1B-C8F526CF4344}" name="Emailadres" dataDxfId="1"/>
    <tableColumn id="13" xr3:uid="{97F63486-1DA8-40A8-A3F7-FA11B9FF7233}" name="Extra comment" dataDxfId="0"/>
  </tableColumns>
  <tableStyleInfo name="TableStyleLight18"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9-17T09:15:28.65" personId="{A8F8C97F-C020-4F5D-94AE-F2420038C1FB}" id="{33B52453-04A8-44D0-8A8A-BB467EE85CE4}">
    <text>GRAAG BREVO AANDUIDEN ALS BEDRIJF OOK IN BREVO ZIT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6" Type="http://schemas.openxmlformats.org/officeDocument/2006/relationships/hyperlink" Target="https://www.pepsicojobs.com/main/jobs/269846?lang=en-us&amp;previousLocale=en-US" TargetMode="External"/><Relationship Id="rId21" Type="http://schemas.openxmlformats.org/officeDocument/2006/relationships/hyperlink" Target="https://www.beobank.be/nl/particulier/jobs/hr-recruiter" TargetMode="External"/><Relationship Id="rId42" Type="http://schemas.openxmlformats.org/officeDocument/2006/relationships/hyperlink" Target="https://www.vdab.be/vindeenjob/vacatures/68434051/hr-officer-recruiter-bij-landmeterskantoor-van-eester?trefwoord=Programma%20coordinator&amp;source=trefwoordpagina&amp;sort=standaard&amp;sinds=9000&amp;limit=15&amp;expand=FILTERS&amp;medium=verbolia" TargetMode="External"/><Relationship Id="rId47" Type="http://schemas.openxmlformats.org/officeDocument/2006/relationships/hyperlink" Target="mailto:ebeirinckx@be.estee.com" TargetMode="External"/><Relationship Id="rId63" Type="http://schemas.openxmlformats.org/officeDocument/2006/relationships/hyperlink" Target="mailto:jonas.muylaert@trifinance.be%20-%20Hanne.hellemans@trifinance.be" TargetMode="External"/><Relationship Id="rId68" Type="http://schemas.openxmlformats.org/officeDocument/2006/relationships/hyperlink" Target="mailto:caroline@groepmaes.com" TargetMode="External"/><Relationship Id="rId7" Type="http://schemas.openxmlformats.org/officeDocument/2006/relationships/hyperlink" Target="mailto:jessie.lippens@attentia.be" TargetMode="External"/><Relationship Id="rId71" Type="http://schemas.openxmlformats.org/officeDocument/2006/relationships/table" Target="../tables/table3.xml"/><Relationship Id="rId2" Type="http://schemas.openxmlformats.org/officeDocument/2006/relationships/hyperlink" Target="mailto:sabine.declercq@soubry.be" TargetMode="External"/><Relationship Id="rId16" Type="http://schemas.openxmlformats.org/officeDocument/2006/relationships/hyperlink" Target="mailto:iris.pauly@kreon.com" TargetMode="External"/><Relationship Id="rId29" Type="http://schemas.openxmlformats.org/officeDocument/2006/relationships/hyperlink" Target="https://www.thechocolatefamily.be/recruiter" TargetMode="External"/><Relationship Id="rId11" Type="http://schemas.openxmlformats.org/officeDocument/2006/relationships/hyperlink" Target="mailto:recruitment@sofico.be" TargetMode="External"/><Relationship Id="rId24" Type="http://schemas.openxmlformats.org/officeDocument/2006/relationships/hyperlink" Target="https://www.linkedin.com/jobs/view/3806727890/?alternateChannel=search&amp;refId=7w2w9YBDFBMJB9YJw3wiuQ%3D%3D&amp;trackingId=yQ0trjtnAoAaVjH8rb2C3g%3D%3D&amp;trk=d_flagship3_search_srp_jobs" TargetMode="External"/><Relationship Id="rId32" Type="http://schemas.openxmlformats.org/officeDocument/2006/relationships/hyperlink" Target="mailto:greet.aerts@covestro.com" TargetMode="External"/><Relationship Id="rId37" Type="http://schemas.openxmlformats.org/officeDocument/2006/relationships/hyperlink" Target="https://www.linkedin.com/jobs/search/?currentJobId=3781894604&amp;f_C=10201060&amp;geoId=92000000&amp;origin=COMPANY_PAGE_JOBS_CLUSTER_EXPANSION&amp;originToLandingJobPostings=3781894604%2C3781895571%2C3782000588%2C3781896574%2C3785353053%2C3781893919%2C3782000234%2C3785317447%2C3788122729" TargetMode="External"/><Relationship Id="rId40" Type="http://schemas.openxmlformats.org/officeDocument/2006/relationships/hyperlink" Target="mailto:inge.bauwens@cummins.com" TargetMode="External"/><Relationship Id="rId45" Type="http://schemas.openxmlformats.org/officeDocument/2006/relationships/hyperlink" Target="https://reynaers.csod.com/ux/ats/careersite/1/home/requisition/131?c=reynaers&amp;lang=nl-NL&amp;_gl=1*1x90xj8*_ga*MTU2NjkwMjg4MS4xNzE1MjAwOTg1*_ga_C2RV08EEGQ*MTcxNTIwMDk4NC4xLjEuMTcxNTIwMDk5NC4wLjAuMA..*_ga_44KFJBH95Y*MTcxNTIwMDk4NC4xLjEuMTcxNTIwMDk5NC41MC4wLjA." TargetMode="External"/><Relationship Id="rId53" Type="http://schemas.openxmlformats.org/officeDocument/2006/relationships/hyperlink" Target="mailto:sally.vangorp@whitewood.eu" TargetMode="External"/><Relationship Id="rId58" Type="http://schemas.openxmlformats.org/officeDocument/2006/relationships/hyperlink" Target="mailto:tineke@thefoodmaker.com" TargetMode="External"/><Relationship Id="rId66" Type="http://schemas.openxmlformats.org/officeDocument/2006/relationships/hyperlink" Target="mailto:hadewijch.vande.putte@febelco.be" TargetMode="External"/><Relationship Id="rId5" Type="http://schemas.openxmlformats.org/officeDocument/2006/relationships/hyperlink" Target="mailto:lisa.verstraete@revive.be" TargetMode="External"/><Relationship Id="rId61" Type="http://schemas.openxmlformats.org/officeDocument/2006/relationships/hyperlink" Target="mailto:lenaerts.dorien@be.sika.com" TargetMode="External"/><Relationship Id="rId19" Type="http://schemas.openxmlformats.org/officeDocument/2006/relationships/hyperlink" Target="https://www.linkedin.com/jobs/view/3808083185/?alternateChannel=search&amp;refId=oYT66bjRQCoCLx8YltLUvA%3D%3D&amp;trackingId=Lyndaapi4yLCBLNY4GghAg%3D%3D&amp;trk=d_flagship3_search_srp_jobs&amp;lipi=urn%3Ali%3Apage%3Ad_flagship3_search_srp_jobs%3BXy3vLz5rTmCmlI2i9VLa0w%3D%3D" TargetMode="External"/><Relationship Id="rId14" Type="http://schemas.openxmlformats.org/officeDocument/2006/relationships/hyperlink" Target="mailto:jan.debruyne@sibelga.be" TargetMode="External"/><Relationship Id="rId22" Type="http://schemas.openxmlformats.org/officeDocument/2006/relationships/hyperlink" Target="https://www.linkedin.com/jobs/search/?currentJobId=3743670288&amp;distance=25&amp;f_E=2%2C3&amp;geoId=100902529&amp;keywords=Employer%20Branding%20Consultant&amp;origin=JOB_SEARCH_PAGE_JOB_FILTER&amp;refresh=true&amp;sortBy=R&amp;start=25" TargetMode="External"/><Relationship Id="rId27" Type="http://schemas.openxmlformats.org/officeDocument/2006/relationships/hyperlink" Target="https://www.linkedin.com/jobs/view/3769221435/?alternateChannel=search&amp;refId=7FaRs%2BB2wrAWmbSjpxtG7Q%3D%3D&amp;trackingId=iW4YFg%2BPMrb72XrzHmrFnA%3D%3D&amp;trk=d_flagship3_jobs_discovery_jymbii" TargetMode="External"/><Relationship Id="rId30" Type="http://schemas.openxmlformats.org/officeDocument/2006/relationships/hyperlink" Target="https://www.heylenvastgoed.be/nl/over-ons/vacatures/hr-medewerker" TargetMode="External"/><Relationship Id="rId35" Type="http://schemas.openxmlformats.org/officeDocument/2006/relationships/hyperlink" Target="mailto:else.verstraete@whatscooking.group" TargetMode="External"/><Relationship Id="rId43" Type="http://schemas.openxmlformats.org/officeDocument/2006/relationships/hyperlink" Target="https://www.mondelezinternational.com/careers/jobs/job?jobid=R-100480&amp;jobtitle=Talent+Acquisition+Advisor+-+Belgium" TargetMode="External"/><Relationship Id="rId48" Type="http://schemas.openxmlformats.org/officeDocument/2006/relationships/hyperlink" Target="mailto:ann.tilman@brepols.com" TargetMode="External"/><Relationship Id="rId56" Type="http://schemas.openxmlformats.org/officeDocument/2006/relationships/hyperlink" Target="mailto:sylvie.degros@monin-it.be" TargetMode="External"/><Relationship Id="rId64" Type="http://schemas.openxmlformats.org/officeDocument/2006/relationships/hyperlink" Target="mailto:febe@pinpoint-hr.be" TargetMode="External"/><Relationship Id="rId69" Type="http://schemas.openxmlformats.org/officeDocument/2006/relationships/hyperlink" Target="mailto:thomas.verhoef@tpoagency.be" TargetMode="External"/><Relationship Id="rId8" Type="http://schemas.openxmlformats.org/officeDocument/2006/relationships/hyperlink" Target="mailto:kris.willaert@beobank.be" TargetMode="External"/><Relationship Id="rId51" Type="http://schemas.openxmlformats.org/officeDocument/2006/relationships/hyperlink" Target="mailto:andy.michiels@mondelezinternational.com" TargetMode="External"/><Relationship Id="rId72" Type="http://schemas.openxmlformats.org/officeDocument/2006/relationships/comments" Target="../comments2.xml"/><Relationship Id="rId3" Type="http://schemas.openxmlformats.org/officeDocument/2006/relationships/hyperlink" Target="mailto:S.Geeroms@llbg.com" TargetMode="External"/><Relationship Id="rId12" Type="http://schemas.openxmlformats.org/officeDocument/2006/relationships/hyperlink" Target="https://www.exellys.com/items/en-gb/vacancies/recruitment/tech-talent-scout---exellys-1" TargetMode="External"/><Relationship Id="rId17" Type="http://schemas.openxmlformats.org/officeDocument/2006/relationships/hyperlink" Target="tel:+32494765710" TargetMode="External"/><Relationship Id="rId25" Type="http://schemas.openxmlformats.org/officeDocument/2006/relationships/hyperlink" Target="mailto:Wouter.Loos@tormans.net" TargetMode="External"/><Relationship Id="rId33" Type="http://schemas.openxmlformats.org/officeDocument/2006/relationships/hyperlink" Target="mailto:inge.vermeylen@belorta.be" TargetMode="External"/><Relationship Id="rId38" Type="http://schemas.openxmlformats.org/officeDocument/2006/relationships/hyperlink" Target="https://www.linkedin.com/jobs/search/?currentJobId=3826359977&amp;f_E=2&amp;f_T=91%2C1927%2C271&amp;geoId=100565514&amp;keywords=Recruiter&amp;location=Belgium&amp;origin=JOB_SEARCH_PAGE_SEARCH_BUTTON&amp;refresh=true&amp;sortBy=R&amp;spellCorrectionEnabled=true&amp;start=25" TargetMode="External"/><Relationship Id="rId46" Type="http://schemas.openxmlformats.org/officeDocument/2006/relationships/hyperlink" Target="mailto:katleen.biesemans@vlm.be" TargetMode="External"/><Relationship Id="rId59" Type="http://schemas.openxmlformats.org/officeDocument/2006/relationships/hyperlink" Target="mailto:karianne.vansplunter@haribo.com" TargetMode="External"/><Relationship Id="rId67" Type="http://schemas.openxmlformats.org/officeDocument/2006/relationships/hyperlink" Target="mailto:esther.wils@vanlanschot.be,%20Veerle.Martens@vanlanschot.be" TargetMode="External"/><Relationship Id="rId20" Type="http://schemas.openxmlformats.org/officeDocument/2006/relationships/hyperlink" Target="mailto:marjolein.debremme@tereos.com" TargetMode="External"/><Relationship Id="rId41" Type="http://schemas.openxmlformats.org/officeDocument/2006/relationships/hyperlink" Target="mailto:sien.hooyberghs@nike.com" TargetMode="External"/><Relationship Id="rId54" Type="http://schemas.openxmlformats.org/officeDocument/2006/relationships/hyperlink" Target="mailto:j.fuchs@bennetboss.be" TargetMode="External"/><Relationship Id="rId62" Type="http://schemas.openxmlformats.org/officeDocument/2006/relationships/hyperlink" Target="mailto:annelies@movify.com" TargetMode="External"/><Relationship Id="rId70" Type="http://schemas.openxmlformats.org/officeDocument/2006/relationships/vmlDrawing" Target="../drawings/vmlDrawing2.vml"/><Relationship Id="rId1" Type="http://schemas.openxmlformats.org/officeDocument/2006/relationships/hyperlink" Target="mailto:personeel@bakkerijaernoudt.be" TargetMode="External"/><Relationship Id="rId6" Type="http://schemas.openxmlformats.org/officeDocument/2006/relationships/hyperlink" Target="mailto:jobs@aalst.be" TargetMode="External"/><Relationship Id="rId15" Type="http://schemas.openxmlformats.org/officeDocument/2006/relationships/hyperlink" Target="https://jobs.llbg.com/nl/vacatures/talent-sourcer-278721" TargetMode="External"/><Relationship Id="rId23" Type="http://schemas.openxmlformats.org/officeDocument/2006/relationships/hyperlink" Target="https://www.linkedin.com/jobs/view/3829854607/?trackingId=TbjIW373HuUdovnorhI3uw%3D%3D&amp;refId=ByteString%28length%3D16%2Cbytes%3Da3e727e5...9136ee3b%29&amp;midToken=AQGE28xgSUSXtQ&amp;midSig=2tlMRpaG9Xmr81&amp;trk=eml-email_job_alert_digest_01-job_card-0-jobcard_body&amp;trkEmail=eml-email_job_alert_digest_01-job_card-0-jobcard_body-null-3dt9du~lsm2jdrp~bh-null-null&amp;eid=3dt9du-lsm2jdrp-bh&amp;otpToken=MTAwNTFhZTUxYjI2Y2VjNmI2MjQwNGVkNDYxOWVlYjc4ZWM2ZDc0MDk4YWQ4YjYxNzdjNTA1NjY0NjUyNThmNWYzZGZiNTljN2FjNGIwZTI2Y2FmYjJmYzIyYzRlZjcxZDhmZjZhN2VkOTRmMDMyYjYzODksMSwx" TargetMode="External"/><Relationship Id="rId28" Type="http://schemas.openxmlformats.org/officeDocument/2006/relationships/hyperlink" Target="https://smartmat.cvw.io/?q=hr_officer&amp;job=285804&amp;lang=nl-BE" TargetMode="External"/><Relationship Id="rId36" Type="http://schemas.openxmlformats.org/officeDocument/2006/relationships/hyperlink" Target="https://www.linkedin.com/jobs/search/?currentJobId=3853388355&amp;f_C=1307369&amp;geoId=92000000&amp;origin=COMPANY_PAGE_JOBS_CLUSTER_EXPANSION&amp;originToLandingJobPostings=3853388355" TargetMode="External"/><Relationship Id="rId49" Type="http://schemas.openxmlformats.org/officeDocument/2006/relationships/hyperlink" Target="mailto:benedicte.wintquin@cesi.be" TargetMode="External"/><Relationship Id="rId57" Type="http://schemas.openxmlformats.org/officeDocument/2006/relationships/hyperlink" Target="mailto:hrm@mobilityplus.be" TargetMode="External"/><Relationship Id="rId10" Type="http://schemas.openxmlformats.org/officeDocument/2006/relationships/hyperlink" Target="mailto:maxime.vanmerkensteijn@haerensgroup.com" TargetMode="External"/><Relationship Id="rId31" Type="http://schemas.openxmlformats.org/officeDocument/2006/relationships/hyperlink" Target="mailto:stephaniedm@torfs.be" TargetMode="External"/><Relationship Id="rId44" Type="http://schemas.openxmlformats.org/officeDocument/2006/relationships/hyperlink" Target="https://welzijnszorgkempen.be/vacature/personeelsmedewerker-payroll/" TargetMode="External"/><Relationship Id="rId52" Type="http://schemas.openxmlformats.org/officeDocument/2006/relationships/hyperlink" Target="mailto:roxane.besure@axa.be" TargetMode="External"/><Relationship Id="rId60" Type="http://schemas.openxmlformats.org/officeDocument/2006/relationships/hyperlink" Target="mailto:gquintiens@jnj.com" TargetMode="External"/><Relationship Id="rId65" Type="http://schemas.openxmlformats.org/officeDocument/2006/relationships/hyperlink" Target="mailto:office@insilencio.be" TargetMode="External"/><Relationship Id="rId4" Type="http://schemas.openxmlformats.org/officeDocument/2006/relationships/hyperlink" Target="mailto:Nick.surmont@planet-group.be" TargetMode="External"/><Relationship Id="rId9" Type="http://schemas.openxmlformats.org/officeDocument/2006/relationships/hyperlink" Target="mailto:stijn.verstraete@meyvaert.com" TargetMode="External"/><Relationship Id="rId13" Type="http://schemas.openxmlformats.org/officeDocument/2006/relationships/hyperlink" Target="https://www.qteam.be/nl/jobs-database/junior-talent-management-specialist-te-st-agatha-berchem-of-st-niklaas/" TargetMode="External"/><Relationship Id="rId18" Type="http://schemas.openxmlformats.org/officeDocument/2006/relationships/hyperlink" Target="mailto:kathleen.vanwezel@bayer.com" TargetMode="External"/><Relationship Id="rId39" Type="http://schemas.openxmlformats.org/officeDocument/2006/relationships/hyperlink" Target="mailto:bart.colman@ecopower.be" TargetMode="External"/><Relationship Id="rId34" Type="http://schemas.openxmlformats.org/officeDocument/2006/relationships/hyperlink" Target="mailto:claudine.kuypers@soudal.com" TargetMode="External"/><Relationship Id="rId50" Type="http://schemas.openxmlformats.org/officeDocument/2006/relationships/hyperlink" Target="mailto:an.huygens@ictseurope.com" TargetMode="External"/><Relationship Id="rId55" Type="http://schemas.openxmlformats.org/officeDocument/2006/relationships/hyperlink" Target="mailto:sylvie.degros@monin-it.b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5F7D5-C0DB-45EA-9FA2-198779ACE10B}">
  <dimension ref="B1:T317"/>
  <sheetViews>
    <sheetView showZeros="0" workbookViewId="0">
      <selection activeCell="D11" sqref="D11"/>
    </sheetView>
  </sheetViews>
  <sheetFormatPr defaultRowHeight="15" customHeight="1" x14ac:dyDescent="0.45"/>
  <cols>
    <col min="3" max="3" width="29.86328125" customWidth="1"/>
    <col min="4" max="4" width="11.1328125" customWidth="1"/>
    <col min="5" max="5" width="15.59765625" customWidth="1"/>
    <col min="6" max="6" width="9.06640625" customWidth="1"/>
    <col min="7" max="7" width="20" customWidth="1"/>
    <col min="8" max="8" width="12.59765625" customWidth="1"/>
    <col min="9" max="9" width="16.86328125" customWidth="1"/>
    <col min="10" max="10" width="12.86328125" customWidth="1"/>
    <col min="11" max="11" width="19.3984375" customWidth="1"/>
    <col min="12" max="12" width="13.265625" customWidth="1"/>
    <col min="13" max="13" width="15.59765625" customWidth="1"/>
    <col min="14" max="14" width="18.265625" customWidth="1"/>
    <col min="17" max="17" width="29.265625" customWidth="1"/>
    <col min="19" max="19" width="38.86328125" bestFit="1" customWidth="1"/>
  </cols>
  <sheetData>
    <row r="1" spans="2:20" x14ac:dyDescent="0.45">
      <c r="B1" s="6"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2:20" x14ac:dyDescent="0.45">
      <c r="B2" t="s">
        <v>19</v>
      </c>
      <c r="C2" t="s">
        <v>20</v>
      </c>
      <c r="D2" t="s">
        <v>21</v>
      </c>
      <c r="F2" t="s">
        <v>22</v>
      </c>
      <c r="H2" t="s">
        <v>22</v>
      </c>
      <c r="I2" t="s">
        <v>22</v>
      </c>
      <c r="J2" t="s">
        <v>8</v>
      </c>
      <c r="K2" t="s">
        <v>22</v>
      </c>
      <c r="L2" t="s">
        <v>22</v>
      </c>
      <c r="M2" t="s">
        <v>22</v>
      </c>
      <c r="N2" t="s">
        <v>22</v>
      </c>
      <c r="Q2">
        <f>_xlfn.XLOOKUP(Table1[[#This Row],[UID]],Table_Lookup[UID],Table_Lookup[Website],"",0)</f>
        <v>0</v>
      </c>
      <c r="R2">
        <f>_xlfn.XLOOKUP(Table1[[#This Row],[UID]],Table_Lookup[UID],Table_Lookup[Company Employee Range],"",0)</f>
        <v>0</v>
      </c>
      <c r="S2">
        <f>_xlfn.XLOOKUP(Table1[[#This Row],[UID]],Table_Lookup[UID],Table_Lookup[Locatie],"",0)</f>
        <v>0</v>
      </c>
      <c r="T2">
        <f>_xlfn.XLOOKUP(Table1[[#This Row],[UID]],Table_Lookup[UID],Table_Lookup[Industrie],"",0)</f>
        <v>0</v>
      </c>
    </row>
    <row r="3" spans="2:20" x14ac:dyDescent="0.45">
      <c r="B3" s="3" t="s">
        <v>23</v>
      </c>
      <c r="C3" s="3" t="s">
        <v>24</v>
      </c>
      <c r="D3" s="3" t="s">
        <v>24</v>
      </c>
      <c r="E3" s="3"/>
      <c r="F3" s="3" t="s">
        <v>25</v>
      </c>
      <c r="G3" s="3" t="s">
        <v>22</v>
      </c>
      <c r="H3" s="3" t="s">
        <v>22</v>
      </c>
      <c r="I3" s="3" t="s">
        <v>22</v>
      </c>
      <c r="J3" s="3" t="s">
        <v>8</v>
      </c>
      <c r="K3" s="3" t="s">
        <v>22</v>
      </c>
      <c r="L3" s="3" t="s">
        <v>22</v>
      </c>
      <c r="M3" s="3" t="s">
        <v>22</v>
      </c>
      <c r="N3" s="3" t="s">
        <v>12</v>
      </c>
      <c r="Q3">
        <f>_xlfn.XLOOKUP(Table1[[#This Row],[UID]],Table_Lookup[UID],Table_Lookup[Website],"",0)</f>
        <v>0</v>
      </c>
      <c r="R3">
        <f>_xlfn.XLOOKUP(Table1[[#This Row],[UID]],Table_Lookup[UID],Table_Lookup[Company Employee Range],"",0)</f>
        <v>0</v>
      </c>
      <c r="S3">
        <f>_xlfn.XLOOKUP(Table1[[#This Row],[UID]],Table_Lookup[UID],Table_Lookup[Locatie],"",0)</f>
        <v>0</v>
      </c>
      <c r="T3">
        <f>_xlfn.XLOOKUP(Table1[[#This Row],[UID]],Table_Lookup[UID],Table_Lookup[Industrie],"",0)</f>
        <v>0</v>
      </c>
    </row>
    <row r="4" spans="2:20" x14ac:dyDescent="0.45">
      <c r="B4" s="2" t="s">
        <v>26</v>
      </c>
      <c r="C4" s="2" t="s">
        <v>27</v>
      </c>
      <c r="D4" s="2" t="s">
        <v>28</v>
      </c>
      <c r="E4" s="2"/>
      <c r="F4" s="2" t="s">
        <v>25</v>
      </c>
      <c r="G4" s="2" t="s">
        <v>22</v>
      </c>
      <c r="H4" s="2" t="s">
        <v>22</v>
      </c>
      <c r="I4" s="2" t="s">
        <v>22</v>
      </c>
      <c r="J4" s="2" t="s">
        <v>22</v>
      </c>
      <c r="K4" s="2" t="s">
        <v>22</v>
      </c>
      <c r="L4" s="2" t="s">
        <v>22</v>
      </c>
      <c r="M4" s="2" t="s">
        <v>22</v>
      </c>
      <c r="N4" s="2" t="s">
        <v>22</v>
      </c>
      <c r="Q4">
        <f>_xlfn.XLOOKUP(Table1[[#This Row],[UID]],Table_Lookup[UID],Table_Lookup[Website],"",0)</f>
        <v>0</v>
      </c>
      <c r="R4">
        <f>_xlfn.XLOOKUP(Table1[[#This Row],[UID]],Table_Lookup[UID],Table_Lookup[Company Employee Range],"",0)</f>
        <v>0</v>
      </c>
      <c r="S4">
        <f>_xlfn.XLOOKUP(Table1[[#This Row],[UID]],Table_Lookup[UID],Table_Lookup[Locatie],"",0)</f>
        <v>0</v>
      </c>
      <c r="T4">
        <f>_xlfn.XLOOKUP(Table1[[#This Row],[UID]],Table_Lookup[UID],Table_Lookup[Industrie],"",0)</f>
        <v>0</v>
      </c>
    </row>
    <row r="5" spans="2:20" x14ac:dyDescent="0.45">
      <c r="B5" s="3" t="s">
        <v>29</v>
      </c>
      <c r="C5" s="3" t="s">
        <v>30</v>
      </c>
      <c r="D5" s="3" t="s">
        <v>31</v>
      </c>
      <c r="E5" s="3"/>
      <c r="F5" s="3" t="s">
        <v>25</v>
      </c>
      <c r="G5" s="3" t="s">
        <v>22</v>
      </c>
      <c r="H5" s="3" t="s">
        <v>22</v>
      </c>
      <c r="I5" s="3" t="s">
        <v>22</v>
      </c>
      <c r="J5" s="3" t="s">
        <v>22</v>
      </c>
      <c r="K5" s="3" t="s">
        <v>22</v>
      </c>
      <c r="L5" s="3" t="s">
        <v>22</v>
      </c>
      <c r="M5" s="3" t="s">
        <v>22</v>
      </c>
      <c r="N5" s="3" t="s">
        <v>12</v>
      </c>
      <c r="Q5">
        <f>_xlfn.XLOOKUP(Table1[[#This Row],[UID]],Table_Lookup[UID],Table_Lookup[Website],"",0)</f>
        <v>0</v>
      </c>
      <c r="R5">
        <f>_xlfn.XLOOKUP(Table1[[#This Row],[UID]],Table_Lookup[UID],Table_Lookup[Company Employee Range],"",0)</f>
        <v>0</v>
      </c>
      <c r="S5">
        <f>_xlfn.XLOOKUP(Table1[[#This Row],[UID]],Table_Lookup[UID],Table_Lookup[Locatie],"",0)</f>
        <v>0</v>
      </c>
      <c r="T5">
        <f>_xlfn.XLOOKUP(Table1[[#This Row],[UID]],Table_Lookup[UID],Table_Lookup[Industrie],"",0)</f>
        <v>0</v>
      </c>
    </row>
    <row r="6" spans="2:20" x14ac:dyDescent="0.45">
      <c r="B6" t="s">
        <v>32</v>
      </c>
      <c r="C6" t="s">
        <v>33</v>
      </c>
      <c r="D6" t="s">
        <v>34</v>
      </c>
      <c r="F6" t="s">
        <v>22</v>
      </c>
      <c r="H6" t="s">
        <v>22</v>
      </c>
      <c r="I6" t="s">
        <v>22</v>
      </c>
      <c r="J6" t="s">
        <v>8</v>
      </c>
      <c r="K6" t="s">
        <v>22</v>
      </c>
      <c r="L6" t="s">
        <v>22</v>
      </c>
      <c r="M6" t="s">
        <v>22</v>
      </c>
      <c r="N6" t="s">
        <v>22</v>
      </c>
      <c r="Q6">
        <f>_xlfn.XLOOKUP(Table1[[#This Row],[UID]],Table_Lookup[UID],Table_Lookup[Website],"",0)</f>
        <v>0</v>
      </c>
      <c r="R6">
        <f>_xlfn.XLOOKUP(Table1[[#This Row],[UID]],Table_Lookup[UID],Table_Lookup[Company Employee Range],"",0)</f>
        <v>0</v>
      </c>
      <c r="S6">
        <f>_xlfn.XLOOKUP(Table1[[#This Row],[UID]],Table_Lookup[UID],Table_Lookup[Locatie],"",0)</f>
        <v>0</v>
      </c>
      <c r="T6">
        <f>_xlfn.XLOOKUP(Table1[[#This Row],[UID]],Table_Lookup[UID],Table_Lookup[Industrie],"",0)</f>
        <v>0</v>
      </c>
    </row>
    <row r="7" spans="2:20" x14ac:dyDescent="0.45">
      <c r="B7" t="s">
        <v>35</v>
      </c>
      <c r="C7" t="s">
        <v>36</v>
      </c>
      <c r="D7" t="s">
        <v>37</v>
      </c>
      <c r="F7" t="s">
        <v>22</v>
      </c>
      <c r="H7" t="s">
        <v>22</v>
      </c>
      <c r="I7" t="s">
        <v>22</v>
      </c>
      <c r="J7" t="s">
        <v>8</v>
      </c>
      <c r="K7" t="s">
        <v>22</v>
      </c>
      <c r="L7" t="s">
        <v>22</v>
      </c>
      <c r="M7" t="s">
        <v>22</v>
      </c>
      <c r="N7" t="s">
        <v>22</v>
      </c>
      <c r="Q7">
        <f>_xlfn.XLOOKUP(Table1[[#This Row],[UID]],Table_Lookup[UID],Table_Lookup[Website],"",0)</f>
        <v>0</v>
      </c>
      <c r="R7">
        <f>_xlfn.XLOOKUP(Table1[[#This Row],[UID]],Table_Lookup[UID],Table_Lookup[Company Employee Range],"",0)</f>
        <v>0</v>
      </c>
      <c r="S7">
        <f>_xlfn.XLOOKUP(Table1[[#This Row],[UID]],Table_Lookup[UID],Table_Lookup[Locatie],"",0)</f>
        <v>0</v>
      </c>
      <c r="T7">
        <f>_xlfn.XLOOKUP(Table1[[#This Row],[UID]],Table_Lookup[UID],Table_Lookup[Industrie],"",0)</f>
        <v>0</v>
      </c>
    </row>
    <row r="8" spans="2:20" x14ac:dyDescent="0.45">
      <c r="B8" t="s">
        <v>38</v>
      </c>
      <c r="C8" t="s">
        <v>39</v>
      </c>
      <c r="D8" t="s">
        <v>40</v>
      </c>
      <c r="F8" t="s">
        <v>22</v>
      </c>
      <c r="H8" t="s">
        <v>22</v>
      </c>
      <c r="I8" t="s">
        <v>22</v>
      </c>
      <c r="J8" t="s">
        <v>8</v>
      </c>
      <c r="K8" t="s">
        <v>22</v>
      </c>
      <c r="L8" t="s">
        <v>22</v>
      </c>
      <c r="M8" t="s">
        <v>22</v>
      </c>
      <c r="N8" t="s">
        <v>22</v>
      </c>
      <c r="Q8">
        <f>_xlfn.XLOOKUP(Table1[[#This Row],[UID]],Table_Lookup[UID],Table_Lookup[Website],"",0)</f>
        <v>0</v>
      </c>
      <c r="R8">
        <f>_xlfn.XLOOKUP(Table1[[#This Row],[UID]],Table_Lookup[UID],Table_Lookup[Company Employee Range],"",0)</f>
        <v>0</v>
      </c>
      <c r="S8">
        <f>_xlfn.XLOOKUP(Table1[[#This Row],[UID]],Table_Lookup[UID],Table_Lookup[Locatie],"",0)</f>
        <v>0</v>
      </c>
      <c r="T8">
        <f>_xlfn.XLOOKUP(Table1[[#This Row],[UID]],Table_Lookup[UID],Table_Lookup[Industrie],"",0)</f>
        <v>0</v>
      </c>
    </row>
    <row r="9" spans="2:20" x14ac:dyDescent="0.45">
      <c r="B9" t="s">
        <v>41</v>
      </c>
      <c r="C9" t="s">
        <v>42</v>
      </c>
      <c r="D9" t="s">
        <v>43</v>
      </c>
      <c r="F9" t="s">
        <v>22</v>
      </c>
      <c r="H9" t="s">
        <v>22</v>
      </c>
      <c r="I9" t="s">
        <v>22</v>
      </c>
      <c r="J9" t="s">
        <v>8</v>
      </c>
      <c r="K9" t="s">
        <v>22</v>
      </c>
      <c r="L9" t="s">
        <v>22</v>
      </c>
      <c r="M9" t="s">
        <v>22</v>
      </c>
      <c r="N9" t="s">
        <v>22</v>
      </c>
      <c r="Q9">
        <f>_xlfn.XLOOKUP(Table1[[#This Row],[UID]],Table_Lookup[UID],Table_Lookup[Website],"",0)</f>
        <v>0</v>
      </c>
      <c r="R9">
        <f>_xlfn.XLOOKUP(Table1[[#This Row],[UID]],Table_Lookup[UID],Table_Lookup[Company Employee Range],"",0)</f>
        <v>0</v>
      </c>
      <c r="S9">
        <f>_xlfn.XLOOKUP(Table1[[#This Row],[UID]],Table_Lookup[UID],Table_Lookup[Locatie],"",0)</f>
        <v>0</v>
      </c>
      <c r="T9">
        <f>_xlfn.XLOOKUP(Table1[[#This Row],[UID]],Table_Lookup[UID],Table_Lookup[Industrie],"",0)</f>
        <v>0</v>
      </c>
    </row>
    <row r="10" spans="2:20" x14ac:dyDescent="0.45">
      <c r="B10" s="4" t="s">
        <v>44</v>
      </c>
      <c r="C10" s="4" t="s">
        <v>45</v>
      </c>
      <c r="D10" s="4" t="s">
        <v>46</v>
      </c>
      <c r="E10" s="4"/>
      <c r="F10" s="4" t="s">
        <v>22</v>
      </c>
      <c r="G10" s="4"/>
      <c r="H10" s="4" t="s">
        <v>22</v>
      </c>
      <c r="I10" s="4" t="s">
        <v>22</v>
      </c>
      <c r="J10" s="4" t="s">
        <v>8</v>
      </c>
      <c r="K10" s="4" t="s">
        <v>22</v>
      </c>
      <c r="L10" s="4" t="s">
        <v>22</v>
      </c>
      <c r="M10" s="4" t="s">
        <v>22</v>
      </c>
      <c r="N10" s="4" t="s">
        <v>12</v>
      </c>
      <c r="Q10">
        <f>_xlfn.XLOOKUP(Table1[[#This Row],[UID]],Table_Lookup[UID],Table_Lookup[Website],"",0)</f>
        <v>0</v>
      </c>
      <c r="R10">
        <f>_xlfn.XLOOKUP(Table1[[#This Row],[UID]],Table_Lookup[UID],Table_Lookup[Company Employee Range],"",0)</f>
        <v>0</v>
      </c>
      <c r="S10">
        <f>_xlfn.XLOOKUP(Table1[[#This Row],[UID]],Table_Lookup[UID],Table_Lookup[Locatie],"",0)</f>
        <v>0</v>
      </c>
      <c r="T10">
        <f>_xlfn.XLOOKUP(Table1[[#This Row],[UID]],Table_Lookup[UID],Table_Lookup[Industrie],"",0)</f>
        <v>0</v>
      </c>
    </row>
    <row r="11" spans="2:20" x14ac:dyDescent="0.45">
      <c r="B11" t="s">
        <v>47</v>
      </c>
      <c r="C11" t="s">
        <v>48</v>
      </c>
      <c r="D11" t="s">
        <v>49</v>
      </c>
      <c r="F11" t="s">
        <v>22</v>
      </c>
      <c r="H11" t="s">
        <v>22</v>
      </c>
      <c r="I11" t="s">
        <v>22</v>
      </c>
      <c r="J11" t="s">
        <v>8</v>
      </c>
      <c r="K11" t="s">
        <v>22</v>
      </c>
      <c r="L11" t="s">
        <v>22</v>
      </c>
      <c r="M11" t="s">
        <v>22</v>
      </c>
      <c r="N11" t="s">
        <v>22</v>
      </c>
      <c r="Q11">
        <f>_xlfn.XLOOKUP(Table1[[#This Row],[UID]],Table_Lookup[UID],Table_Lookup[Website],"",0)</f>
        <v>0</v>
      </c>
      <c r="R11">
        <f>_xlfn.XLOOKUP(Table1[[#This Row],[UID]],Table_Lookup[UID],Table_Lookup[Company Employee Range],"",0)</f>
        <v>0</v>
      </c>
      <c r="S11">
        <f>_xlfn.XLOOKUP(Table1[[#This Row],[UID]],Table_Lookup[UID],Table_Lookup[Locatie],"",0)</f>
        <v>0</v>
      </c>
      <c r="T11">
        <f>_xlfn.XLOOKUP(Table1[[#This Row],[UID]],Table_Lookup[UID],Table_Lookup[Industrie],"",0)</f>
        <v>0</v>
      </c>
    </row>
    <row r="12" spans="2:20" x14ac:dyDescent="0.45">
      <c r="B12" s="3" t="s">
        <v>50</v>
      </c>
      <c r="C12" s="3" t="s">
        <v>51</v>
      </c>
      <c r="D12" s="3" t="s">
        <v>52</v>
      </c>
      <c r="E12" s="3"/>
      <c r="F12" s="3" t="s">
        <v>25</v>
      </c>
      <c r="G12" s="3" t="s">
        <v>53</v>
      </c>
      <c r="H12" s="3" t="s">
        <v>22</v>
      </c>
      <c r="I12" s="3" t="s">
        <v>22</v>
      </c>
      <c r="J12" s="3" t="s">
        <v>22</v>
      </c>
      <c r="K12" s="3" t="s">
        <v>9</v>
      </c>
      <c r="L12" s="3" t="s">
        <v>22</v>
      </c>
      <c r="M12" s="3" t="s">
        <v>22</v>
      </c>
      <c r="N12" s="3" t="s">
        <v>12</v>
      </c>
      <c r="Q12">
        <f>_xlfn.XLOOKUP(Table1[[#This Row],[UID]],Table_Lookup[UID],Table_Lookup[Website],"",0)</f>
        <v>0</v>
      </c>
      <c r="R12">
        <f>_xlfn.XLOOKUP(Table1[[#This Row],[UID]],Table_Lookup[UID],Table_Lookup[Company Employee Range],"",0)</f>
        <v>0</v>
      </c>
      <c r="S12">
        <f>_xlfn.XLOOKUP(Table1[[#This Row],[UID]],Table_Lookup[UID],Table_Lookup[Locatie],"",0)</f>
        <v>0</v>
      </c>
      <c r="T12">
        <f>_xlfn.XLOOKUP(Table1[[#This Row],[UID]],Table_Lookup[UID],Table_Lookup[Industrie],"",0)</f>
        <v>0</v>
      </c>
    </row>
    <row r="13" spans="2:20" x14ac:dyDescent="0.45">
      <c r="B13" t="s">
        <v>54</v>
      </c>
      <c r="C13" t="s">
        <v>55</v>
      </c>
      <c r="D13" t="s">
        <v>56</v>
      </c>
      <c r="F13" t="s">
        <v>22</v>
      </c>
      <c r="H13" t="s">
        <v>22</v>
      </c>
      <c r="I13" t="s">
        <v>22</v>
      </c>
      <c r="J13" t="s">
        <v>8</v>
      </c>
      <c r="K13" t="s">
        <v>22</v>
      </c>
      <c r="L13" t="s">
        <v>22</v>
      </c>
      <c r="M13" t="s">
        <v>22</v>
      </c>
      <c r="N13" t="s">
        <v>22</v>
      </c>
      <c r="Q13">
        <f>_xlfn.XLOOKUP(Table1[[#This Row],[UID]],Table_Lookup[UID],Table_Lookup[Website],"",0)</f>
        <v>0</v>
      </c>
      <c r="R13">
        <f>_xlfn.XLOOKUP(Table1[[#This Row],[UID]],Table_Lookup[UID],Table_Lookup[Company Employee Range],"",0)</f>
        <v>0</v>
      </c>
      <c r="S13">
        <f>_xlfn.XLOOKUP(Table1[[#This Row],[UID]],Table_Lookup[UID],Table_Lookup[Locatie],"",0)</f>
        <v>0</v>
      </c>
      <c r="T13">
        <f>_xlfn.XLOOKUP(Table1[[#This Row],[UID]],Table_Lookup[UID],Table_Lookup[Industrie],"",0)</f>
        <v>0</v>
      </c>
    </row>
    <row r="14" spans="2:20" x14ac:dyDescent="0.45">
      <c r="B14" t="s">
        <v>57</v>
      </c>
      <c r="C14" t="s">
        <v>58</v>
      </c>
      <c r="D14" t="s">
        <v>59</v>
      </c>
      <c r="F14" t="s">
        <v>22</v>
      </c>
      <c r="H14" t="s">
        <v>22</v>
      </c>
      <c r="I14" t="s">
        <v>22</v>
      </c>
      <c r="J14" t="s">
        <v>8</v>
      </c>
      <c r="K14" t="s">
        <v>22</v>
      </c>
      <c r="L14" t="s">
        <v>22</v>
      </c>
      <c r="M14" t="s">
        <v>22</v>
      </c>
      <c r="N14" t="s">
        <v>22</v>
      </c>
      <c r="Q14">
        <f>_xlfn.XLOOKUP(Table1[[#This Row],[UID]],Table_Lookup[UID],Table_Lookup[Website],"",0)</f>
        <v>0</v>
      </c>
      <c r="R14">
        <f>_xlfn.XLOOKUP(Table1[[#This Row],[UID]],Table_Lookup[UID],Table_Lookup[Company Employee Range],"",0)</f>
        <v>0</v>
      </c>
      <c r="S14">
        <f>_xlfn.XLOOKUP(Table1[[#This Row],[UID]],Table_Lookup[UID],Table_Lookup[Locatie],"",0)</f>
        <v>0</v>
      </c>
      <c r="T14">
        <f>_xlfn.XLOOKUP(Table1[[#This Row],[UID]],Table_Lookup[UID],Table_Lookup[Industrie],"",0)</f>
        <v>0</v>
      </c>
    </row>
    <row r="15" spans="2:20" x14ac:dyDescent="0.45">
      <c r="B15" s="3" t="s">
        <v>60</v>
      </c>
      <c r="C15" s="3" t="s">
        <v>61</v>
      </c>
      <c r="D15" s="3" t="s">
        <v>62</v>
      </c>
      <c r="E15" s="3"/>
      <c r="F15" s="3" t="s">
        <v>25</v>
      </c>
      <c r="G15" s="3" t="s">
        <v>53</v>
      </c>
      <c r="H15" s="3" t="s">
        <v>6</v>
      </c>
      <c r="I15" s="3" t="s">
        <v>22</v>
      </c>
      <c r="J15" s="3" t="s">
        <v>22</v>
      </c>
      <c r="K15" s="3" t="s">
        <v>22</v>
      </c>
      <c r="L15" s="3" t="s">
        <v>22</v>
      </c>
      <c r="M15" s="3" t="s">
        <v>22</v>
      </c>
      <c r="N15" s="3" t="s">
        <v>12</v>
      </c>
      <c r="Q15">
        <f>_xlfn.XLOOKUP(Table1[[#This Row],[UID]],Table_Lookup[UID],Table_Lookup[Website],"",0)</f>
        <v>0</v>
      </c>
      <c r="R15">
        <f>_xlfn.XLOOKUP(Table1[[#This Row],[UID]],Table_Lookup[UID],Table_Lookup[Company Employee Range],"",0)</f>
        <v>0</v>
      </c>
      <c r="S15">
        <f>_xlfn.XLOOKUP(Table1[[#This Row],[UID]],Table_Lookup[UID],Table_Lookup[Locatie],"",0)</f>
        <v>0</v>
      </c>
      <c r="T15">
        <f>_xlfn.XLOOKUP(Table1[[#This Row],[UID]],Table_Lookup[UID],Table_Lookup[Industrie],"",0)</f>
        <v>0</v>
      </c>
    </row>
    <row r="16" spans="2:20" x14ac:dyDescent="0.45">
      <c r="B16" t="s">
        <v>63</v>
      </c>
      <c r="C16" t="s">
        <v>64</v>
      </c>
      <c r="D16" t="s">
        <v>65</v>
      </c>
      <c r="F16" t="s">
        <v>22</v>
      </c>
      <c r="H16" t="s">
        <v>22</v>
      </c>
      <c r="I16" t="s">
        <v>22</v>
      </c>
      <c r="J16" t="s">
        <v>8</v>
      </c>
      <c r="K16" t="s">
        <v>22</v>
      </c>
      <c r="L16" t="s">
        <v>22</v>
      </c>
      <c r="M16" t="s">
        <v>22</v>
      </c>
      <c r="N16" t="s">
        <v>22</v>
      </c>
      <c r="Q16">
        <f>_xlfn.XLOOKUP(Table1[[#This Row],[UID]],Table_Lookup[UID],Table_Lookup[Website],"",0)</f>
        <v>0</v>
      </c>
      <c r="R16">
        <f>_xlfn.XLOOKUP(Table1[[#This Row],[UID]],Table_Lookup[UID],Table_Lookup[Company Employee Range],"",0)</f>
        <v>0</v>
      </c>
      <c r="S16">
        <f>_xlfn.XLOOKUP(Table1[[#This Row],[UID]],Table_Lookup[UID],Table_Lookup[Locatie],"",0)</f>
        <v>0</v>
      </c>
      <c r="T16">
        <f>_xlfn.XLOOKUP(Table1[[#This Row],[UID]],Table_Lookup[UID],Table_Lookup[Industrie],"",0)</f>
        <v>0</v>
      </c>
    </row>
    <row r="17" spans="2:20" x14ac:dyDescent="0.45">
      <c r="B17" s="3" t="s">
        <v>66</v>
      </c>
      <c r="C17" s="3" t="s">
        <v>67</v>
      </c>
      <c r="D17" s="3" t="s">
        <v>67</v>
      </c>
      <c r="E17" s="3"/>
      <c r="F17" s="3" t="s">
        <v>25</v>
      </c>
      <c r="G17" s="3" t="s">
        <v>22</v>
      </c>
      <c r="H17" s="3" t="s">
        <v>22</v>
      </c>
      <c r="I17" s="3" t="s">
        <v>22</v>
      </c>
      <c r="J17" s="3" t="s">
        <v>22</v>
      </c>
      <c r="K17" s="3" t="s">
        <v>9</v>
      </c>
      <c r="L17" s="3" t="s">
        <v>22</v>
      </c>
      <c r="M17" s="3" t="s">
        <v>22</v>
      </c>
      <c r="N17" s="3" t="s">
        <v>12</v>
      </c>
      <c r="Q17">
        <f>_xlfn.XLOOKUP(Table1[[#This Row],[UID]],Table_Lookup[UID],Table_Lookup[Website],"",0)</f>
        <v>0</v>
      </c>
      <c r="R17">
        <f>_xlfn.XLOOKUP(Table1[[#This Row],[UID]],Table_Lookup[UID],Table_Lookup[Company Employee Range],"",0)</f>
        <v>0</v>
      </c>
      <c r="S17">
        <f>_xlfn.XLOOKUP(Table1[[#This Row],[UID]],Table_Lookup[UID],Table_Lookup[Locatie],"",0)</f>
        <v>0</v>
      </c>
      <c r="T17">
        <f>_xlfn.XLOOKUP(Table1[[#This Row],[UID]],Table_Lookup[UID],Table_Lookup[Industrie],"",0)</f>
        <v>0</v>
      </c>
    </row>
    <row r="18" spans="2:20" x14ac:dyDescent="0.45">
      <c r="B18" s="3" t="s">
        <v>68</v>
      </c>
      <c r="C18" s="3" t="s">
        <v>69</v>
      </c>
      <c r="D18" s="3" t="s">
        <v>70</v>
      </c>
      <c r="E18" s="3"/>
      <c r="F18" s="3" t="s">
        <v>25</v>
      </c>
      <c r="G18" s="3" t="s">
        <v>22</v>
      </c>
      <c r="H18" s="3" t="s">
        <v>22</v>
      </c>
      <c r="I18" s="3" t="s">
        <v>22</v>
      </c>
      <c r="J18" s="3" t="s">
        <v>22</v>
      </c>
      <c r="K18" s="3" t="s">
        <v>22</v>
      </c>
      <c r="L18" s="3" t="s">
        <v>22</v>
      </c>
      <c r="M18" s="3" t="s">
        <v>22</v>
      </c>
      <c r="N18" s="3" t="s">
        <v>12</v>
      </c>
      <c r="Q18">
        <f>_xlfn.XLOOKUP(Table1[[#This Row],[UID]],Table_Lookup[UID],Table_Lookup[Website],"",0)</f>
        <v>0</v>
      </c>
      <c r="R18">
        <f>_xlfn.XLOOKUP(Table1[[#This Row],[UID]],Table_Lookup[UID],Table_Lookup[Company Employee Range],"",0)</f>
        <v>0</v>
      </c>
      <c r="S18">
        <f>_xlfn.XLOOKUP(Table1[[#This Row],[UID]],Table_Lookup[UID],Table_Lookup[Locatie],"",0)</f>
        <v>0</v>
      </c>
      <c r="T18">
        <f>_xlfn.XLOOKUP(Table1[[#This Row],[UID]],Table_Lookup[UID],Table_Lookup[Industrie],"",0)</f>
        <v>0</v>
      </c>
    </row>
    <row r="19" spans="2:20" x14ac:dyDescent="0.45">
      <c r="B19" t="s">
        <v>71</v>
      </c>
      <c r="C19" t="s">
        <v>72</v>
      </c>
      <c r="D19" t="s">
        <v>73</v>
      </c>
      <c r="F19" t="s">
        <v>22</v>
      </c>
      <c r="H19" t="s">
        <v>22</v>
      </c>
      <c r="I19" t="s">
        <v>22</v>
      </c>
      <c r="J19" t="s">
        <v>8</v>
      </c>
      <c r="K19" t="s">
        <v>22</v>
      </c>
      <c r="L19" t="s">
        <v>22</v>
      </c>
      <c r="M19" t="s">
        <v>22</v>
      </c>
      <c r="N19" t="s">
        <v>22</v>
      </c>
      <c r="Q19">
        <f>_xlfn.XLOOKUP(Table1[[#This Row],[UID]],Table_Lookup[UID],Table_Lookup[Website],"",0)</f>
        <v>0</v>
      </c>
      <c r="R19">
        <f>_xlfn.XLOOKUP(Table1[[#This Row],[UID]],Table_Lookup[UID],Table_Lookup[Company Employee Range],"",0)</f>
        <v>0</v>
      </c>
      <c r="S19">
        <f>_xlfn.XLOOKUP(Table1[[#This Row],[UID]],Table_Lookup[UID],Table_Lookup[Locatie],"",0)</f>
        <v>0</v>
      </c>
      <c r="T19">
        <f>_xlfn.XLOOKUP(Table1[[#This Row],[UID]],Table_Lookup[UID],Table_Lookup[Industrie],"",0)</f>
        <v>0</v>
      </c>
    </row>
    <row r="20" spans="2:20" x14ac:dyDescent="0.45">
      <c r="B20" s="4" t="s">
        <v>74</v>
      </c>
      <c r="C20" s="4" t="s">
        <v>75</v>
      </c>
      <c r="D20" s="4" t="s">
        <v>76</v>
      </c>
      <c r="E20" s="4"/>
      <c r="F20" s="4" t="s">
        <v>22</v>
      </c>
      <c r="G20" s="4"/>
      <c r="H20" s="4" t="s">
        <v>22</v>
      </c>
      <c r="I20" s="4" t="s">
        <v>22</v>
      </c>
      <c r="J20" s="4" t="s">
        <v>8</v>
      </c>
      <c r="K20" s="4" t="s">
        <v>22</v>
      </c>
      <c r="L20" s="4" t="s">
        <v>22</v>
      </c>
      <c r="M20" s="4" t="s">
        <v>22</v>
      </c>
      <c r="N20" s="4" t="s">
        <v>12</v>
      </c>
      <c r="Q20">
        <f>_xlfn.XLOOKUP(Table1[[#This Row],[UID]],Table_Lookup[UID],Table_Lookup[Website],"",0)</f>
        <v>0</v>
      </c>
      <c r="R20">
        <f>_xlfn.XLOOKUP(Table1[[#This Row],[UID]],Table_Lookup[UID],Table_Lookup[Company Employee Range],"",0)</f>
        <v>0</v>
      </c>
      <c r="S20">
        <f>_xlfn.XLOOKUP(Table1[[#This Row],[UID]],Table_Lookup[UID],Table_Lookup[Locatie],"",0)</f>
        <v>0</v>
      </c>
      <c r="T20">
        <f>_xlfn.XLOOKUP(Table1[[#This Row],[UID]],Table_Lookup[UID],Table_Lookup[Industrie],"",0)</f>
        <v>0</v>
      </c>
    </row>
    <row r="21" spans="2:20" x14ac:dyDescent="0.45">
      <c r="B21" s="3" t="s">
        <v>77</v>
      </c>
      <c r="C21" s="3" t="s">
        <v>78</v>
      </c>
      <c r="D21" s="3" t="s">
        <v>79</v>
      </c>
      <c r="E21" s="3"/>
      <c r="F21" s="3" t="s">
        <v>25</v>
      </c>
      <c r="G21" s="3" t="s">
        <v>22</v>
      </c>
      <c r="H21" s="3" t="s">
        <v>22</v>
      </c>
      <c r="I21" s="3" t="s">
        <v>22</v>
      </c>
      <c r="J21" s="3" t="s">
        <v>22</v>
      </c>
      <c r="K21" s="3" t="s">
        <v>22</v>
      </c>
      <c r="L21" s="3" t="s">
        <v>10</v>
      </c>
      <c r="M21" s="3" t="s">
        <v>22</v>
      </c>
      <c r="N21" s="3" t="s">
        <v>12</v>
      </c>
      <c r="Q21">
        <f>_xlfn.XLOOKUP(Table1[[#This Row],[UID]],Table_Lookup[UID],Table_Lookup[Website],"",0)</f>
        <v>0</v>
      </c>
      <c r="R21">
        <f>_xlfn.XLOOKUP(Table1[[#This Row],[UID]],Table_Lookup[UID],Table_Lookup[Company Employee Range],"",0)</f>
        <v>0</v>
      </c>
      <c r="S21">
        <f>_xlfn.XLOOKUP(Table1[[#This Row],[UID]],Table_Lookup[UID],Table_Lookup[Locatie],"",0)</f>
        <v>0</v>
      </c>
      <c r="T21">
        <f>_xlfn.XLOOKUP(Table1[[#This Row],[UID]],Table_Lookup[UID],Table_Lookup[Industrie],"",0)</f>
        <v>0</v>
      </c>
    </row>
    <row r="22" spans="2:20" x14ac:dyDescent="0.45">
      <c r="B22" t="s">
        <v>80</v>
      </c>
      <c r="C22" t="s">
        <v>81</v>
      </c>
      <c r="D22" t="s">
        <v>82</v>
      </c>
      <c r="F22" t="s">
        <v>22</v>
      </c>
      <c r="H22" t="s">
        <v>22</v>
      </c>
      <c r="I22" t="s">
        <v>22</v>
      </c>
      <c r="J22" t="s">
        <v>8</v>
      </c>
      <c r="K22" t="s">
        <v>22</v>
      </c>
      <c r="L22" t="s">
        <v>22</v>
      </c>
      <c r="M22" t="s">
        <v>22</v>
      </c>
      <c r="N22" t="s">
        <v>22</v>
      </c>
      <c r="Q22">
        <f>_xlfn.XLOOKUP(Table1[[#This Row],[UID]],Table_Lookup[UID],Table_Lookup[Website],"",0)</f>
        <v>0</v>
      </c>
      <c r="R22">
        <f>_xlfn.XLOOKUP(Table1[[#This Row],[UID]],Table_Lookup[UID],Table_Lookup[Company Employee Range],"",0)</f>
        <v>0</v>
      </c>
      <c r="S22">
        <f>_xlfn.XLOOKUP(Table1[[#This Row],[UID]],Table_Lookup[UID],Table_Lookup[Locatie],"",0)</f>
        <v>0</v>
      </c>
      <c r="T22">
        <f>_xlfn.XLOOKUP(Table1[[#This Row],[UID]],Table_Lookup[UID],Table_Lookup[Industrie],"",0)</f>
        <v>0</v>
      </c>
    </row>
    <row r="23" spans="2:20" x14ac:dyDescent="0.45">
      <c r="B23" s="4" t="s">
        <v>83</v>
      </c>
      <c r="C23" s="4" t="s">
        <v>84</v>
      </c>
      <c r="D23" s="4" t="s">
        <v>85</v>
      </c>
      <c r="E23" s="4"/>
      <c r="F23" s="4" t="s">
        <v>22</v>
      </c>
      <c r="G23" s="4"/>
      <c r="H23" s="4" t="s">
        <v>22</v>
      </c>
      <c r="I23" s="4" t="s">
        <v>22</v>
      </c>
      <c r="J23" s="4" t="s">
        <v>8</v>
      </c>
      <c r="K23" s="4" t="s">
        <v>22</v>
      </c>
      <c r="L23" s="4" t="s">
        <v>22</v>
      </c>
      <c r="M23" s="4" t="s">
        <v>22</v>
      </c>
      <c r="N23" s="4" t="s">
        <v>12</v>
      </c>
      <c r="Q23">
        <f>_xlfn.XLOOKUP(Table1[[#This Row],[UID]],Table_Lookup[UID],Table_Lookup[Website],"",0)</f>
        <v>0</v>
      </c>
      <c r="R23">
        <f>_xlfn.XLOOKUP(Table1[[#This Row],[UID]],Table_Lookup[UID],Table_Lookup[Company Employee Range],"",0)</f>
        <v>0</v>
      </c>
      <c r="S23">
        <f>_xlfn.XLOOKUP(Table1[[#This Row],[UID]],Table_Lookup[UID],Table_Lookup[Locatie],"",0)</f>
        <v>0</v>
      </c>
      <c r="T23">
        <f>_xlfn.XLOOKUP(Table1[[#This Row],[UID]],Table_Lookup[UID],Table_Lookup[Industrie],"",0)</f>
        <v>0</v>
      </c>
    </row>
    <row r="24" spans="2:20" x14ac:dyDescent="0.45">
      <c r="B24" s="4" t="s">
        <v>86</v>
      </c>
      <c r="C24" s="4" t="s">
        <v>87</v>
      </c>
      <c r="D24" s="4" t="s">
        <v>88</v>
      </c>
      <c r="E24" s="4"/>
      <c r="F24" s="4" t="s">
        <v>22</v>
      </c>
      <c r="G24" s="4"/>
      <c r="H24" s="4" t="s">
        <v>22</v>
      </c>
      <c r="I24" s="4" t="s">
        <v>22</v>
      </c>
      <c r="J24" s="4" t="s">
        <v>8</v>
      </c>
      <c r="K24" s="4" t="s">
        <v>22</v>
      </c>
      <c r="L24" s="4" t="s">
        <v>22</v>
      </c>
      <c r="M24" s="4" t="s">
        <v>22</v>
      </c>
      <c r="N24" s="4" t="s">
        <v>12</v>
      </c>
      <c r="Q24">
        <f>_xlfn.XLOOKUP(Table1[[#This Row],[UID]],Table_Lookup[UID],Table_Lookup[Website],"",0)</f>
        <v>0</v>
      </c>
      <c r="R24">
        <f>_xlfn.XLOOKUP(Table1[[#This Row],[UID]],Table_Lookup[UID],Table_Lookup[Company Employee Range],"",0)</f>
        <v>0</v>
      </c>
      <c r="S24">
        <f>_xlfn.XLOOKUP(Table1[[#This Row],[UID]],Table_Lookup[UID],Table_Lookup[Locatie],"",0)</f>
        <v>0</v>
      </c>
      <c r="T24">
        <f>_xlfn.XLOOKUP(Table1[[#This Row],[UID]],Table_Lookup[UID],Table_Lookup[Industrie],"",0)</f>
        <v>0</v>
      </c>
    </row>
    <row r="25" spans="2:20" x14ac:dyDescent="0.45">
      <c r="B25" t="s">
        <v>89</v>
      </c>
      <c r="C25" t="s">
        <v>90</v>
      </c>
      <c r="D25" t="s">
        <v>91</v>
      </c>
      <c r="F25" t="s">
        <v>22</v>
      </c>
      <c r="H25" t="s">
        <v>22</v>
      </c>
      <c r="I25" t="s">
        <v>22</v>
      </c>
      <c r="J25" t="s">
        <v>8</v>
      </c>
      <c r="K25" t="s">
        <v>22</v>
      </c>
      <c r="L25" t="s">
        <v>22</v>
      </c>
      <c r="M25" t="s">
        <v>22</v>
      </c>
      <c r="N25" t="s">
        <v>22</v>
      </c>
      <c r="Q25">
        <f>_xlfn.XLOOKUP(Table1[[#This Row],[UID]],Table_Lookup[UID],Table_Lookup[Website],"",0)</f>
        <v>0</v>
      </c>
      <c r="R25">
        <f>_xlfn.XLOOKUP(Table1[[#This Row],[UID]],Table_Lookup[UID],Table_Lookup[Company Employee Range],"",0)</f>
        <v>0</v>
      </c>
      <c r="S25">
        <f>_xlfn.XLOOKUP(Table1[[#This Row],[UID]],Table_Lookup[UID],Table_Lookup[Locatie],"",0)</f>
        <v>0</v>
      </c>
      <c r="T25">
        <f>_xlfn.XLOOKUP(Table1[[#This Row],[UID]],Table_Lookup[UID],Table_Lookup[Industrie],"",0)</f>
        <v>0</v>
      </c>
    </row>
    <row r="26" spans="2:20" x14ac:dyDescent="0.45">
      <c r="B26" s="3" t="s">
        <v>92</v>
      </c>
      <c r="C26" s="3" t="s">
        <v>93</v>
      </c>
      <c r="D26" s="3" t="s">
        <v>93</v>
      </c>
      <c r="E26" s="3"/>
      <c r="F26" s="3" t="s">
        <v>25</v>
      </c>
      <c r="G26" s="3" t="s">
        <v>22</v>
      </c>
      <c r="H26" s="3" t="s">
        <v>22</v>
      </c>
      <c r="I26" s="3" t="s">
        <v>7</v>
      </c>
      <c r="J26" s="3" t="s">
        <v>22</v>
      </c>
      <c r="K26" s="3" t="s">
        <v>22</v>
      </c>
      <c r="L26" s="3" t="s">
        <v>22</v>
      </c>
      <c r="M26" s="3" t="s">
        <v>22</v>
      </c>
      <c r="N26" s="3" t="s">
        <v>22</v>
      </c>
      <c r="Q26">
        <f>_xlfn.XLOOKUP(Table1[[#This Row],[UID]],Table_Lookup[UID],Table_Lookup[Website],"",0)</f>
        <v>0</v>
      </c>
      <c r="R26">
        <f>_xlfn.XLOOKUP(Table1[[#This Row],[UID]],Table_Lookup[UID],Table_Lookup[Company Employee Range],"",0)</f>
        <v>0</v>
      </c>
      <c r="S26">
        <f>_xlfn.XLOOKUP(Table1[[#This Row],[UID]],Table_Lookup[UID],Table_Lookup[Locatie],"",0)</f>
        <v>0</v>
      </c>
      <c r="T26">
        <f>_xlfn.XLOOKUP(Table1[[#This Row],[UID]],Table_Lookup[UID],Table_Lookup[Industrie],"",0)</f>
        <v>0</v>
      </c>
    </row>
    <row r="27" spans="2:20" x14ac:dyDescent="0.45">
      <c r="B27" t="s">
        <v>94</v>
      </c>
      <c r="C27" t="s">
        <v>95</v>
      </c>
      <c r="D27" t="s">
        <v>96</v>
      </c>
      <c r="F27" t="s">
        <v>22</v>
      </c>
      <c r="H27" t="s">
        <v>22</v>
      </c>
      <c r="I27" t="s">
        <v>22</v>
      </c>
      <c r="J27" t="s">
        <v>8</v>
      </c>
      <c r="K27" t="s">
        <v>22</v>
      </c>
      <c r="L27" t="s">
        <v>22</v>
      </c>
      <c r="M27" t="s">
        <v>22</v>
      </c>
      <c r="N27" t="s">
        <v>22</v>
      </c>
      <c r="Q27">
        <f>_xlfn.XLOOKUP(Table1[[#This Row],[UID]],Table_Lookup[UID],Table_Lookup[Website],"",0)</f>
        <v>0</v>
      </c>
      <c r="R27">
        <f>_xlfn.XLOOKUP(Table1[[#This Row],[UID]],Table_Lookup[UID],Table_Lookup[Company Employee Range],"",0)</f>
        <v>0</v>
      </c>
      <c r="S27">
        <f>_xlfn.XLOOKUP(Table1[[#This Row],[UID]],Table_Lookup[UID],Table_Lookup[Locatie],"",0)</f>
        <v>0</v>
      </c>
      <c r="T27">
        <f>_xlfn.XLOOKUP(Table1[[#This Row],[UID]],Table_Lookup[UID],Table_Lookup[Industrie],"",0)</f>
        <v>0</v>
      </c>
    </row>
    <row r="28" spans="2:20" x14ac:dyDescent="0.45">
      <c r="B28" t="s">
        <v>97</v>
      </c>
      <c r="C28" t="s">
        <v>98</v>
      </c>
      <c r="D28" t="s">
        <v>99</v>
      </c>
      <c r="F28" t="s">
        <v>22</v>
      </c>
      <c r="H28" t="s">
        <v>22</v>
      </c>
      <c r="I28" t="s">
        <v>22</v>
      </c>
      <c r="J28" t="s">
        <v>8</v>
      </c>
      <c r="K28" t="s">
        <v>22</v>
      </c>
      <c r="L28" t="s">
        <v>22</v>
      </c>
      <c r="M28" t="s">
        <v>22</v>
      </c>
      <c r="N28" t="s">
        <v>22</v>
      </c>
      <c r="Q28">
        <f>_xlfn.XLOOKUP(Table1[[#This Row],[UID]],Table_Lookup[UID],Table_Lookup[Website],"",0)</f>
        <v>0</v>
      </c>
      <c r="R28">
        <f>_xlfn.XLOOKUP(Table1[[#This Row],[UID]],Table_Lookup[UID],Table_Lookup[Company Employee Range],"",0)</f>
        <v>0</v>
      </c>
      <c r="S28">
        <f>_xlfn.XLOOKUP(Table1[[#This Row],[UID]],Table_Lookup[UID],Table_Lookup[Locatie],"",0)</f>
        <v>0</v>
      </c>
      <c r="T28">
        <f>_xlfn.XLOOKUP(Table1[[#This Row],[UID]],Table_Lookup[UID],Table_Lookup[Industrie],"",0)</f>
        <v>0</v>
      </c>
    </row>
    <row r="29" spans="2:20" x14ac:dyDescent="0.45">
      <c r="B29" t="s">
        <v>100</v>
      </c>
      <c r="C29" t="s">
        <v>101</v>
      </c>
      <c r="D29" t="s">
        <v>102</v>
      </c>
      <c r="F29" t="s">
        <v>22</v>
      </c>
      <c r="H29" t="s">
        <v>22</v>
      </c>
      <c r="I29" t="s">
        <v>22</v>
      </c>
      <c r="J29" t="s">
        <v>8</v>
      </c>
      <c r="K29" t="s">
        <v>22</v>
      </c>
      <c r="L29" t="s">
        <v>22</v>
      </c>
      <c r="M29" t="s">
        <v>22</v>
      </c>
      <c r="N29" t="s">
        <v>22</v>
      </c>
      <c r="Q29">
        <f>_xlfn.XLOOKUP(Table1[[#This Row],[UID]],Table_Lookup[UID],Table_Lookup[Website],"",0)</f>
        <v>0</v>
      </c>
      <c r="R29">
        <f>_xlfn.XLOOKUP(Table1[[#This Row],[UID]],Table_Lookup[UID],Table_Lookup[Company Employee Range],"",0)</f>
        <v>0</v>
      </c>
      <c r="S29">
        <f>_xlfn.XLOOKUP(Table1[[#This Row],[UID]],Table_Lookup[UID],Table_Lookup[Locatie],"",0)</f>
        <v>0</v>
      </c>
      <c r="T29">
        <f>_xlfn.XLOOKUP(Table1[[#This Row],[UID]],Table_Lookup[UID],Table_Lookup[Industrie],"",0)</f>
        <v>0</v>
      </c>
    </row>
    <row r="30" spans="2:20" x14ac:dyDescent="0.45">
      <c r="B30" s="2" t="s">
        <v>103</v>
      </c>
      <c r="C30" s="2" t="s">
        <v>104</v>
      </c>
      <c r="D30" s="2" t="s">
        <v>105</v>
      </c>
      <c r="E30" s="2"/>
      <c r="F30" s="2" t="s">
        <v>25</v>
      </c>
      <c r="G30" s="2" t="s">
        <v>22</v>
      </c>
      <c r="H30" s="2" t="s">
        <v>22</v>
      </c>
      <c r="I30" s="2" t="s">
        <v>22</v>
      </c>
      <c r="J30" s="2" t="s">
        <v>22</v>
      </c>
      <c r="K30" s="2" t="s">
        <v>22</v>
      </c>
      <c r="L30" s="2" t="s">
        <v>22</v>
      </c>
      <c r="M30" s="2" t="s">
        <v>22</v>
      </c>
      <c r="N30" s="2" t="s">
        <v>22</v>
      </c>
      <c r="Q30">
        <f>_xlfn.XLOOKUP(Table1[[#This Row],[UID]],Table_Lookup[UID],Table_Lookup[Website],"",0)</f>
        <v>0</v>
      </c>
      <c r="R30">
        <f>_xlfn.XLOOKUP(Table1[[#This Row],[UID]],Table_Lookup[UID],Table_Lookup[Company Employee Range],"",0)</f>
        <v>0</v>
      </c>
      <c r="S30">
        <f>_xlfn.XLOOKUP(Table1[[#This Row],[UID]],Table_Lookup[UID],Table_Lookup[Locatie],"",0)</f>
        <v>0</v>
      </c>
      <c r="T30">
        <f>_xlfn.XLOOKUP(Table1[[#This Row],[UID]],Table_Lookup[UID],Table_Lookup[Industrie],"",0)</f>
        <v>0</v>
      </c>
    </row>
    <row r="31" spans="2:20" x14ac:dyDescent="0.45">
      <c r="B31" s="2" t="s">
        <v>106</v>
      </c>
      <c r="C31" s="2" t="s">
        <v>107</v>
      </c>
      <c r="D31" s="2" t="s">
        <v>108</v>
      </c>
      <c r="E31" s="2"/>
      <c r="F31" s="2" t="s">
        <v>25</v>
      </c>
      <c r="G31" s="2" t="s">
        <v>22</v>
      </c>
      <c r="H31" s="2" t="s">
        <v>22</v>
      </c>
      <c r="I31" s="2" t="s">
        <v>22</v>
      </c>
      <c r="J31" s="2" t="s">
        <v>22</v>
      </c>
      <c r="K31" s="2" t="s">
        <v>22</v>
      </c>
      <c r="L31" s="2" t="s">
        <v>22</v>
      </c>
      <c r="M31" s="2" t="s">
        <v>22</v>
      </c>
      <c r="N31" s="2" t="s">
        <v>22</v>
      </c>
      <c r="Q31">
        <f>_xlfn.XLOOKUP(Table1[[#This Row],[UID]],Table_Lookup[UID],Table_Lookup[Website],"",0)</f>
        <v>0</v>
      </c>
      <c r="R31">
        <f>_xlfn.XLOOKUP(Table1[[#This Row],[UID]],Table_Lookup[UID],Table_Lookup[Company Employee Range],"",0)</f>
        <v>0</v>
      </c>
      <c r="S31">
        <f>_xlfn.XLOOKUP(Table1[[#This Row],[UID]],Table_Lookup[UID],Table_Lookup[Locatie],"",0)</f>
        <v>0</v>
      </c>
      <c r="T31">
        <f>_xlfn.XLOOKUP(Table1[[#This Row],[UID]],Table_Lookup[UID],Table_Lookup[Industrie],"",0)</f>
        <v>0</v>
      </c>
    </row>
    <row r="32" spans="2:20" x14ac:dyDescent="0.45">
      <c r="B32" t="s">
        <v>109</v>
      </c>
      <c r="C32" t="s">
        <v>110</v>
      </c>
      <c r="D32" t="s">
        <v>111</v>
      </c>
      <c r="F32" t="s">
        <v>22</v>
      </c>
      <c r="H32" t="s">
        <v>22</v>
      </c>
      <c r="I32" t="s">
        <v>22</v>
      </c>
      <c r="J32" t="s">
        <v>8</v>
      </c>
      <c r="K32" t="s">
        <v>22</v>
      </c>
      <c r="L32" t="s">
        <v>22</v>
      </c>
      <c r="M32" t="s">
        <v>22</v>
      </c>
      <c r="N32" t="s">
        <v>22</v>
      </c>
      <c r="Q32">
        <f>_xlfn.XLOOKUP(Table1[[#This Row],[UID]],Table_Lookup[UID],Table_Lookup[Website],"",0)</f>
        <v>0</v>
      </c>
      <c r="R32">
        <f>_xlfn.XLOOKUP(Table1[[#This Row],[UID]],Table_Lookup[UID],Table_Lookup[Company Employee Range],"",0)</f>
        <v>0</v>
      </c>
      <c r="S32">
        <f>_xlfn.XLOOKUP(Table1[[#This Row],[UID]],Table_Lookup[UID],Table_Lookup[Locatie],"",0)</f>
        <v>0</v>
      </c>
      <c r="T32">
        <f>_xlfn.XLOOKUP(Table1[[#This Row],[UID]],Table_Lookup[UID],Table_Lookup[Industrie],"",0)</f>
        <v>0</v>
      </c>
    </row>
    <row r="33" spans="2:20" x14ac:dyDescent="0.45">
      <c r="B33" s="2" t="s">
        <v>112</v>
      </c>
      <c r="C33" s="2" t="s">
        <v>113</v>
      </c>
      <c r="D33" s="2" t="s">
        <v>114</v>
      </c>
      <c r="E33" s="2"/>
      <c r="F33" s="2" t="s">
        <v>25</v>
      </c>
      <c r="G33" s="2" t="s">
        <v>22</v>
      </c>
      <c r="H33" s="2" t="s">
        <v>22</v>
      </c>
      <c r="I33" s="2" t="s">
        <v>22</v>
      </c>
      <c r="J33" s="2" t="s">
        <v>22</v>
      </c>
      <c r="K33" s="2" t="s">
        <v>22</v>
      </c>
      <c r="L33" s="2" t="s">
        <v>22</v>
      </c>
      <c r="M33" s="2" t="s">
        <v>22</v>
      </c>
      <c r="N33" s="2" t="s">
        <v>22</v>
      </c>
      <c r="Q33">
        <f>_xlfn.XLOOKUP(Table1[[#This Row],[UID]],Table_Lookup[UID],Table_Lookup[Website],"",0)</f>
        <v>0</v>
      </c>
      <c r="R33">
        <f>_xlfn.XLOOKUP(Table1[[#This Row],[UID]],Table_Lookup[UID],Table_Lookup[Company Employee Range],"",0)</f>
        <v>0</v>
      </c>
      <c r="S33">
        <f>_xlfn.XLOOKUP(Table1[[#This Row],[UID]],Table_Lookup[UID],Table_Lookup[Locatie],"",0)</f>
        <v>0</v>
      </c>
      <c r="T33">
        <f>_xlfn.XLOOKUP(Table1[[#This Row],[UID]],Table_Lookup[UID],Table_Lookup[Industrie],"",0)</f>
        <v>0</v>
      </c>
    </row>
    <row r="34" spans="2:20" x14ac:dyDescent="0.45">
      <c r="B34" s="4" t="s">
        <v>115</v>
      </c>
      <c r="C34" s="4" t="s">
        <v>116</v>
      </c>
      <c r="D34" s="4" t="s">
        <v>117</v>
      </c>
      <c r="E34" s="4"/>
      <c r="F34" s="4" t="s">
        <v>22</v>
      </c>
      <c r="G34" s="4"/>
      <c r="H34" s="4" t="s">
        <v>22</v>
      </c>
      <c r="I34" s="4" t="s">
        <v>22</v>
      </c>
      <c r="J34" s="4" t="s">
        <v>22</v>
      </c>
      <c r="K34" s="4" t="s">
        <v>22</v>
      </c>
      <c r="L34" s="4" t="s">
        <v>22</v>
      </c>
      <c r="M34" s="4" t="s">
        <v>11</v>
      </c>
      <c r="N34" s="4" t="s">
        <v>12</v>
      </c>
      <c r="Q34">
        <f>_xlfn.XLOOKUP(Table1[[#This Row],[UID]],Table_Lookup[UID],Table_Lookup[Website],"",0)</f>
        <v>0</v>
      </c>
      <c r="R34">
        <f>_xlfn.XLOOKUP(Table1[[#This Row],[UID]],Table_Lookup[UID],Table_Lookup[Company Employee Range],"",0)</f>
        <v>0</v>
      </c>
      <c r="S34">
        <f>_xlfn.XLOOKUP(Table1[[#This Row],[UID]],Table_Lookup[UID],Table_Lookup[Locatie],"",0)</f>
        <v>0</v>
      </c>
      <c r="T34">
        <f>_xlfn.XLOOKUP(Table1[[#This Row],[UID]],Table_Lookup[UID],Table_Lookup[Industrie],"",0)</f>
        <v>0</v>
      </c>
    </row>
    <row r="35" spans="2:20" x14ac:dyDescent="0.45">
      <c r="B35" s="4" t="s">
        <v>118</v>
      </c>
      <c r="C35" s="4" t="s">
        <v>119</v>
      </c>
      <c r="D35" s="4" t="s">
        <v>120</v>
      </c>
      <c r="E35" s="4"/>
      <c r="F35" s="4" t="s">
        <v>22</v>
      </c>
      <c r="G35" s="4" t="s">
        <v>22</v>
      </c>
      <c r="H35" s="4" t="s">
        <v>6</v>
      </c>
      <c r="I35" s="4" t="s">
        <v>22</v>
      </c>
      <c r="J35" s="4" t="s">
        <v>22</v>
      </c>
      <c r="K35" s="4" t="s">
        <v>22</v>
      </c>
      <c r="L35" s="4" t="s">
        <v>22</v>
      </c>
      <c r="M35" s="4" t="s">
        <v>22</v>
      </c>
      <c r="N35" s="4" t="s">
        <v>12</v>
      </c>
      <c r="Q35">
        <f>_xlfn.XLOOKUP(Table1[[#This Row],[UID]],Table_Lookup[UID],Table_Lookup[Website],"",0)</f>
        <v>0</v>
      </c>
      <c r="R35">
        <f>_xlfn.XLOOKUP(Table1[[#This Row],[UID]],Table_Lookup[UID],Table_Lookup[Company Employee Range],"",0)</f>
        <v>0</v>
      </c>
      <c r="S35">
        <f>_xlfn.XLOOKUP(Table1[[#This Row],[UID]],Table_Lookup[UID],Table_Lookup[Locatie],"",0)</f>
        <v>0</v>
      </c>
      <c r="T35">
        <f>_xlfn.XLOOKUP(Table1[[#This Row],[UID]],Table_Lookup[UID],Table_Lookup[Industrie],"",0)</f>
        <v>0</v>
      </c>
    </row>
    <row r="36" spans="2:20" x14ac:dyDescent="0.45">
      <c r="B36" t="s">
        <v>121</v>
      </c>
      <c r="C36" t="s">
        <v>122</v>
      </c>
      <c r="D36" t="s">
        <v>123</v>
      </c>
      <c r="F36" t="s">
        <v>22</v>
      </c>
      <c r="H36" t="s">
        <v>22</v>
      </c>
      <c r="I36" t="s">
        <v>22</v>
      </c>
      <c r="J36" t="s">
        <v>8</v>
      </c>
      <c r="K36" t="s">
        <v>22</v>
      </c>
      <c r="L36" t="s">
        <v>22</v>
      </c>
      <c r="M36" t="s">
        <v>22</v>
      </c>
      <c r="N36" t="s">
        <v>22</v>
      </c>
      <c r="Q36">
        <f>_xlfn.XLOOKUP(Table1[[#This Row],[UID]],Table_Lookup[UID],Table_Lookup[Website],"",0)</f>
        <v>0</v>
      </c>
      <c r="R36">
        <f>_xlfn.XLOOKUP(Table1[[#This Row],[UID]],Table_Lookup[UID],Table_Lookup[Company Employee Range],"",0)</f>
        <v>0</v>
      </c>
      <c r="S36">
        <f>_xlfn.XLOOKUP(Table1[[#This Row],[UID]],Table_Lookup[UID],Table_Lookup[Locatie],"",0)</f>
        <v>0</v>
      </c>
      <c r="T36">
        <f>_xlfn.XLOOKUP(Table1[[#This Row],[UID]],Table_Lookup[UID],Table_Lookup[Industrie],"",0)</f>
        <v>0</v>
      </c>
    </row>
    <row r="37" spans="2:20" x14ac:dyDescent="0.45">
      <c r="B37" t="s">
        <v>124</v>
      </c>
      <c r="C37" t="s">
        <v>125</v>
      </c>
      <c r="D37" t="s">
        <v>126</v>
      </c>
      <c r="F37" t="s">
        <v>22</v>
      </c>
      <c r="H37" t="s">
        <v>22</v>
      </c>
      <c r="I37" t="s">
        <v>22</v>
      </c>
      <c r="J37" t="s">
        <v>8</v>
      </c>
      <c r="K37" t="s">
        <v>22</v>
      </c>
      <c r="L37" t="s">
        <v>22</v>
      </c>
      <c r="M37" t="s">
        <v>22</v>
      </c>
      <c r="N37" t="s">
        <v>22</v>
      </c>
      <c r="Q37">
        <f>_xlfn.XLOOKUP(Table1[[#This Row],[UID]],Table_Lookup[UID],Table_Lookup[Website],"",0)</f>
        <v>0</v>
      </c>
      <c r="R37">
        <f>_xlfn.XLOOKUP(Table1[[#This Row],[UID]],Table_Lookup[UID],Table_Lookup[Company Employee Range],"",0)</f>
        <v>0</v>
      </c>
      <c r="S37">
        <f>_xlfn.XLOOKUP(Table1[[#This Row],[UID]],Table_Lookup[UID],Table_Lookup[Locatie],"",0)</f>
        <v>0</v>
      </c>
      <c r="T37">
        <f>_xlfn.XLOOKUP(Table1[[#This Row],[UID]],Table_Lookup[UID],Table_Lookup[Industrie],"",0)</f>
        <v>0</v>
      </c>
    </row>
    <row r="38" spans="2:20" x14ac:dyDescent="0.45">
      <c r="B38" s="3" t="s">
        <v>127</v>
      </c>
      <c r="C38" s="3" t="s">
        <v>128</v>
      </c>
      <c r="D38" s="3" t="s">
        <v>129</v>
      </c>
      <c r="E38" s="3"/>
      <c r="F38" s="3" t="s">
        <v>25</v>
      </c>
      <c r="G38" s="3" t="s">
        <v>22</v>
      </c>
      <c r="H38" s="3" t="s">
        <v>22</v>
      </c>
      <c r="I38" s="3" t="s">
        <v>22</v>
      </c>
      <c r="J38" s="3" t="s">
        <v>22</v>
      </c>
      <c r="K38" s="3" t="s">
        <v>22</v>
      </c>
      <c r="L38" s="3" t="s">
        <v>22</v>
      </c>
      <c r="M38" s="3" t="s">
        <v>22</v>
      </c>
      <c r="N38" s="3" t="s">
        <v>12</v>
      </c>
      <c r="Q38">
        <f>_xlfn.XLOOKUP(Table1[[#This Row],[UID]],Table_Lookup[UID],Table_Lookup[Website],"",0)</f>
        <v>0</v>
      </c>
      <c r="R38">
        <f>_xlfn.XLOOKUP(Table1[[#This Row],[UID]],Table_Lookup[UID],Table_Lookup[Company Employee Range],"",0)</f>
        <v>0</v>
      </c>
      <c r="S38">
        <f>_xlfn.XLOOKUP(Table1[[#This Row],[UID]],Table_Lookup[UID],Table_Lookup[Locatie],"",0)</f>
        <v>0</v>
      </c>
      <c r="T38">
        <f>_xlfn.XLOOKUP(Table1[[#This Row],[UID]],Table_Lookup[UID],Table_Lookup[Industrie],"",0)</f>
        <v>0</v>
      </c>
    </row>
    <row r="39" spans="2:20" x14ac:dyDescent="0.45">
      <c r="B39" t="s">
        <v>130</v>
      </c>
      <c r="C39" t="s">
        <v>131</v>
      </c>
      <c r="D39" t="s">
        <v>132</v>
      </c>
      <c r="F39" t="s">
        <v>22</v>
      </c>
      <c r="H39" t="s">
        <v>22</v>
      </c>
      <c r="I39" t="s">
        <v>22</v>
      </c>
      <c r="J39" t="s">
        <v>8</v>
      </c>
      <c r="K39" t="s">
        <v>22</v>
      </c>
      <c r="L39" t="s">
        <v>22</v>
      </c>
      <c r="M39" t="s">
        <v>22</v>
      </c>
      <c r="N39" t="s">
        <v>22</v>
      </c>
      <c r="Q39">
        <f>_xlfn.XLOOKUP(Table1[[#This Row],[UID]],Table_Lookup[UID],Table_Lookup[Website],"",0)</f>
        <v>0</v>
      </c>
      <c r="R39">
        <f>_xlfn.XLOOKUP(Table1[[#This Row],[UID]],Table_Lookup[UID],Table_Lookup[Company Employee Range],"",0)</f>
        <v>0</v>
      </c>
      <c r="S39">
        <f>_xlfn.XLOOKUP(Table1[[#This Row],[UID]],Table_Lookup[UID],Table_Lookup[Locatie],"",0)</f>
        <v>0</v>
      </c>
      <c r="T39">
        <f>_xlfn.XLOOKUP(Table1[[#This Row],[UID]],Table_Lookup[UID],Table_Lookup[Industrie],"",0)</f>
        <v>0</v>
      </c>
    </row>
    <row r="40" spans="2:20" x14ac:dyDescent="0.45">
      <c r="B40" s="3" t="s">
        <v>133</v>
      </c>
      <c r="C40" s="3" t="s">
        <v>134</v>
      </c>
      <c r="D40" s="3" t="s">
        <v>135</v>
      </c>
      <c r="E40" s="3"/>
      <c r="F40" s="3" t="s">
        <v>25</v>
      </c>
      <c r="G40" s="3" t="s">
        <v>22</v>
      </c>
      <c r="H40" s="3" t="s">
        <v>22</v>
      </c>
      <c r="I40" s="3" t="s">
        <v>22</v>
      </c>
      <c r="J40" s="3" t="s">
        <v>22</v>
      </c>
      <c r="K40" s="3" t="s">
        <v>22</v>
      </c>
      <c r="L40" s="3" t="s">
        <v>22</v>
      </c>
      <c r="M40" s="3" t="s">
        <v>22</v>
      </c>
      <c r="N40" s="3" t="s">
        <v>12</v>
      </c>
      <c r="Q40">
        <f>_xlfn.XLOOKUP(Table1[[#This Row],[UID]],Table_Lookup[UID],Table_Lookup[Website],"",0)</f>
        <v>0</v>
      </c>
      <c r="R40">
        <f>_xlfn.XLOOKUP(Table1[[#This Row],[UID]],Table_Lookup[UID],Table_Lookup[Company Employee Range],"",0)</f>
        <v>0</v>
      </c>
      <c r="S40">
        <f>_xlfn.XLOOKUP(Table1[[#This Row],[UID]],Table_Lookup[UID],Table_Lookup[Locatie],"",0)</f>
        <v>0</v>
      </c>
      <c r="T40">
        <f>_xlfn.XLOOKUP(Table1[[#This Row],[UID]],Table_Lookup[UID],Table_Lookup[Industrie],"",0)</f>
        <v>0</v>
      </c>
    </row>
    <row r="41" spans="2:20" x14ac:dyDescent="0.45">
      <c r="B41" t="s">
        <v>136</v>
      </c>
      <c r="C41" t="s">
        <v>137</v>
      </c>
      <c r="D41" t="s">
        <v>138</v>
      </c>
      <c r="F41" t="s">
        <v>22</v>
      </c>
      <c r="H41" t="s">
        <v>22</v>
      </c>
      <c r="I41" t="s">
        <v>22</v>
      </c>
      <c r="J41" t="s">
        <v>8</v>
      </c>
      <c r="K41" t="s">
        <v>22</v>
      </c>
      <c r="L41" t="s">
        <v>22</v>
      </c>
      <c r="M41" t="s">
        <v>22</v>
      </c>
      <c r="N41" t="s">
        <v>22</v>
      </c>
      <c r="Q41">
        <f>_xlfn.XLOOKUP(Table1[[#This Row],[UID]],Table_Lookup[UID],Table_Lookup[Website],"",0)</f>
        <v>0</v>
      </c>
      <c r="R41">
        <f>_xlfn.XLOOKUP(Table1[[#This Row],[UID]],Table_Lookup[UID],Table_Lookup[Company Employee Range],"",0)</f>
        <v>0</v>
      </c>
      <c r="S41">
        <f>_xlfn.XLOOKUP(Table1[[#This Row],[UID]],Table_Lookup[UID],Table_Lookup[Locatie],"",0)</f>
        <v>0</v>
      </c>
      <c r="T41">
        <f>_xlfn.XLOOKUP(Table1[[#This Row],[UID]],Table_Lookup[UID],Table_Lookup[Industrie],"",0)</f>
        <v>0</v>
      </c>
    </row>
    <row r="42" spans="2:20" x14ac:dyDescent="0.45">
      <c r="B42" t="s">
        <v>139</v>
      </c>
      <c r="C42" t="s">
        <v>140</v>
      </c>
      <c r="D42" t="s">
        <v>141</v>
      </c>
      <c r="F42" t="s">
        <v>22</v>
      </c>
      <c r="H42" t="s">
        <v>22</v>
      </c>
      <c r="I42" t="s">
        <v>22</v>
      </c>
      <c r="J42" t="s">
        <v>8</v>
      </c>
      <c r="K42" t="s">
        <v>22</v>
      </c>
      <c r="L42" t="s">
        <v>22</v>
      </c>
      <c r="M42" t="s">
        <v>22</v>
      </c>
      <c r="N42" t="s">
        <v>22</v>
      </c>
      <c r="Q42">
        <f>_xlfn.XLOOKUP(Table1[[#This Row],[UID]],Table_Lookup[UID],Table_Lookup[Website],"",0)</f>
        <v>0</v>
      </c>
      <c r="R42">
        <f>_xlfn.XLOOKUP(Table1[[#This Row],[UID]],Table_Lookup[UID],Table_Lookup[Company Employee Range],"",0)</f>
        <v>0</v>
      </c>
      <c r="S42">
        <f>_xlfn.XLOOKUP(Table1[[#This Row],[UID]],Table_Lookup[UID],Table_Lookup[Locatie],"",0)</f>
        <v>0</v>
      </c>
      <c r="T42">
        <f>_xlfn.XLOOKUP(Table1[[#This Row],[UID]],Table_Lookup[UID],Table_Lookup[Industrie],"",0)</f>
        <v>0</v>
      </c>
    </row>
    <row r="43" spans="2:20" x14ac:dyDescent="0.45">
      <c r="B43" s="3" t="s">
        <v>142</v>
      </c>
      <c r="C43" s="3" t="s">
        <v>143</v>
      </c>
      <c r="D43" s="3" t="s">
        <v>144</v>
      </c>
      <c r="E43" s="3"/>
      <c r="F43" s="3" t="s">
        <v>25</v>
      </c>
      <c r="G43" s="3" t="s">
        <v>53</v>
      </c>
      <c r="H43" s="3" t="s">
        <v>22</v>
      </c>
      <c r="I43" s="3" t="s">
        <v>22</v>
      </c>
      <c r="J43" s="3" t="s">
        <v>22</v>
      </c>
      <c r="K43" s="3" t="s">
        <v>22</v>
      </c>
      <c r="L43" s="3" t="s">
        <v>22</v>
      </c>
      <c r="M43" s="3" t="s">
        <v>22</v>
      </c>
      <c r="N43" s="3" t="s">
        <v>22</v>
      </c>
      <c r="Q43">
        <f>_xlfn.XLOOKUP(Table1[[#This Row],[UID]],Table_Lookup[UID],Table_Lookup[Website],"",0)</f>
        <v>0</v>
      </c>
      <c r="R43">
        <f>_xlfn.XLOOKUP(Table1[[#This Row],[UID]],Table_Lookup[UID],Table_Lookup[Company Employee Range],"",0)</f>
        <v>0</v>
      </c>
      <c r="S43">
        <f>_xlfn.XLOOKUP(Table1[[#This Row],[UID]],Table_Lookup[UID],Table_Lookup[Locatie],"",0)</f>
        <v>0</v>
      </c>
      <c r="T43">
        <f>_xlfn.XLOOKUP(Table1[[#This Row],[UID]],Table_Lookup[UID],Table_Lookup[Industrie],"",0)</f>
        <v>0</v>
      </c>
    </row>
    <row r="44" spans="2:20" x14ac:dyDescent="0.45">
      <c r="B44" t="s">
        <v>145</v>
      </c>
      <c r="C44" t="s">
        <v>146</v>
      </c>
      <c r="D44" t="s">
        <v>147</v>
      </c>
      <c r="F44" t="s">
        <v>22</v>
      </c>
      <c r="H44" t="s">
        <v>22</v>
      </c>
      <c r="I44" t="s">
        <v>22</v>
      </c>
      <c r="J44" t="s">
        <v>8</v>
      </c>
      <c r="K44" t="s">
        <v>22</v>
      </c>
      <c r="L44" t="s">
        <v>22</v>
      </c>
      <c r="M44" t="s">
        <v>22</v>
      </c>
      <c r="N44" t="s">
        <v>22</v>
      </c>
      <c r="Q44">
        <f>_xlfn.XLOOKUP(Table1[[#This Row],[UID]],Table_Lookup[UID],Table_Lookup[Website],"",0)</f>
        <v>0</v>
      </c>
      <c r="R44">
        <f>_xlfn.XLOOKUP(Table1[[#This Row],[UID]],Table_Lookup[UID],Table_Lookup[Company Employee Range],"",0)</f>
        <v>0</v>
      </c>
      <c r="S44">
        <f>_xlfn.XLOOKUP(Table1[[#This Row],[UID]],Table_Lookup[UID],Table_Lookup[Locatie],"",0)</f>
        <v>0</v>
      </c>
      <c r="T44">
        <f>_xlfn.XLOOKUP(Table1[[#This Row],[UID]],Table_Lookup[UID],Table_Lookup[Industrie],"",0)</f>
        <v>0</v>
      </c>
    </row>
    <row r="45" spans="2:20" x14ac:dyDescent="0.45">
      <c r="B45" t="s">
        <v>148</v>
      </c>
      <c r="C45" t="s">
        <v>149</v>
      </c>
      <c r="D45" t="s">
        <v>150</v>
      </c>
      <c r="F45" t="s">
        <v>22</v>
      </c>
      <c r="H45" t="s">
        <v>22</v>
      </c>
      <c r="I45" t="s">
        <v>22</v>
      </c>
      <c r="J45" t="s">
        <v>8</v>
      </c>
      <c r="K45" t="s">
        <v>22</v>
      </c>
      <c r="L45" t="s">
        <v>22</v>
      </c>
      <c r="M45" t="s">
        <v>22</v>
      </c>
      <c r="N45" t="s">
        <v>22</v>
      </c>
      <c r="Q45">
        <f>_xlfn.XLOOKUP(Table1[[#This Row],[UID]],Table_Lookup[UID],Table_Lookup[Website],"",0)</f>
        <v>0</v>
      </c>
      <c r="R45">
        <f>_xlfn.XLOOKUP(Table1[[#This Row],[UID]],Table_Lookup[UID],Table_Lookup[Company Employee Range],"",0)</f>
        <v>0</v>
      </c>
      <c r="S45">
        <f>_xlfn.XLOOKUP(Table1[[#This Row],[UID]],Table_Lookup[UID],Table_Lookup[Locatie],"",0)</f>
        <v>0</v>
      </c>
      <c r="T45">
        <f>_xlfn.XLOOKUP(Table1[[#This Row],[UID]],Table_Lookup[UID],Table_Lookup[Industrie],"",0)</f>
        <v>0</v>
      </c>
    </row>
    <row r="46" spans="2:20" x14ac:dyDescent="0.45">
      <c r="B46" s="4" t="s">
        <v>151</v>
      </c>
      <c r="C46" s="4" t="s">
        <v>152</v>
      </c>
      <c r="D46" s="4" t="s">
        <v>153</v>
      </c>
      <c r="E46" s="4"/>
      <c r="F46" s="4" t="s">
        <v>22</v>
      </c>
      <c r="G46" s="4"/>
      <c r="H46" s="4" t="s">
        <v>22</v>
      </c>
      <c r="I46" s="4" t="s">
        <v>22</v>
      </c>
      <c r="J46" s="4" t="s">
        <v>8</v>
      </c>
      <c r="K46" s="4" t="s">
        <v>22</v>
      </c>
      <c r="L46" s="4" t="s">
        <v>22</v>
      </c>
      <c r="M46" s="4" t="s">
        <v>22</v>
      </c>
      <c r="N46" s="4" t="s">
        <v>12</v>
      </c>
      <c r="Q46">
        <f>_xlfn.XLOOKUP(Table1[[#This Row],[UID]],Table_Lookup[UID],Table_Lookup[Website],"",0)</f>
        <v>0</v>
      </c>
      <c r="R46">
        <f>_xlfn.XLOOKUP(Table1[[#This Row],[UID]],Table_Lookup[UID],Table_Lookup[Company Employee Range],"",0)</f>
        <v>0</v>
      </c>
      <c r="S46">
        <f>_xlfn.XLOOKUP(Table1[[#This Row],[UID]],Table_Lookup[UID],Table_Lookup[Locatie],"",0)</f>
        <v>0</v>
      </c>
      <c r="T46">
        <f>_xlfn.XLOOKUP(Table1[[#This Row],[UID]],Table_Lookup[UID],Table_Lookup[Industrie],"",0)</f>
        <v>0</v>
      </c>
    </row>
    <row r="47" spans="2:20" x14ac:dyDescent="0.45">
      <c r="B47" s="3" t="s">
        <v>154</v>
      </c>
      <c r="C47" s="3" t="s">
        <v>155</v>
      </c>
      <c r="D47" s="3" t="s">
        <v>155</v>
      </c>
      <c r="E47" s="3"/>
      <c r="F47" s="3" t="s">
        <v>25</v>
      </c>
      <c r="G47" s="3" t="s">
        <v>22</v>
      </c>
      <c r="H47" s="3" t="s">
        <v>22</v>
      </c>
      <c r="I47" s="3" t="s">
        <v>22</v>
      </c>
      <c r="J47" s="3" t="s">
        <v>22</v>
      </c>
      <c r="K47" s="3" t="s">
        <v>22</v>
      </c>
      <c r="L47" s="3" t="s">
        <v>10</v>
      </c>
      <c r="M47" s="3" t="s">
        <v>22</v>
      </c>
      <c r="N47" s="3" t="s">
        <v>12</v>
      </c>
      <c r="Q47">
        <f>_xlfn.XLOOKUP(Table1[[#This Row],[UID]],Table_Lookup[UID],Table_Lookup[Website],"",0)</f>
        <v>0</v>
      </c>
      <c r="R47">
        <f>_xlfn.XLOOKUP(Table1[[#This Row],[UID]],Table_Lookup[UID],Table_Lookup[Company Employee Range],"",0)</f>
        <v>0</v>
      </c>
      <c r="S47">
        <f>_xlfn.XLOOKUP(Table1[[#This Row],[UID]],Table_Lookup[UID],Table_Lookup[Locatie],"",0)</f>
        <v>0</v>
      </c>
      <c r="T47">
        <f>_xlfn.XLOOKUP(Table1[[#This Row],[UID]],Table_Lookup[UID],Table_Lookup[Industrie],"",0)</f>
        <v>0</v>
      </c>
    </row>
    <row r="48" spans="2:20" x14ac:dyDescent="0.45">
      <c r="B48" s="3" t="s">
        <v>156</v>
      </c>
      <c r="C48" s="3" t="s">
        <v>157</v>
      </c>
      <c r="D48" s="3" t="s">
        <v>158</v>
      </c>
      <c r="E48" s="3"/>
      <c r="F48" s="3" t="s">
        <v>25</v>
      </c>
      <c r="G48" s="3" t="s">
        <v>22</v>
      </c>
      <c r="H48" s="3" t="s">
        <v>22</v>
      </c>
      <c r="I48" s="3" t="s">
        <v>22</v>
      </c>
      <c r="J48" s="3" t="s">
        <v>8</v>
      </c>
      <c r="K48" s="3" t="s">
        <v>22</v>
      </c>
      <c r="L48" s="3" t="s">
        <v>22</v>
      </c>
      <c r="M48" s="3" t="s">
        <v>22</v>
      </c>
      <c r="N48" s="3" t="s">
        <v>12</v>
      </c>
      <c r="Q48">
        <f>_xlfn.XLOOKUP(Table1[[#This Row],[UID]],Table_Lookup[UID],Table_Lookup[Website],"",0)</f>
        <v>0</v>
      </c>
      <c r="R48">
        <f>_xlfn.XLOOKUP(Table1[[#This Row],[UID]],Table_Lookup[UID],Table_Lookup[Company Employee Range],"",0)</f>
        <v>0</v>
      </c>
      <c r="S48">
        <f>_xlfn.XLOOKUP(Table1[[#This Row],[UID]],Table_Lookup[UID],Table_Lookup[Locatie],"",0)</f>
        <v>0</v>
      </c>
      <c r="T48">
        <f>_xlfn.XLOOKUP(Table1[[#This Row],[UID]],Table_Lookup[UID],Table_Lookup[Industrie],"",0)</f>
        <v>0</v>
      </c>
    </row>
    <row r="49" spans="2:20" x14ac:dyDescent="0.45">
      <c r="B49" s="3" t="s">
        <v>159</v>
      </c>
      <c r="C49" s="3" t="s">
        <v>160</v>
      </c>
      <c r="D49" s="3" t="s">
        <v>161</v>
      </c>
      <c r="E49" s="3"/>
      <c r="F49" s="3" t="s">
        <v>25</v>
      </c>
      <c r="G49" s="3" t="s">
        <v>22</v>
      </c>
      <c r="H49" s="3" t="s">
        <v>22</v>
      </c>
      <c r="I49" s="3" t="s">
        <v>22</v>
      </c>
      <c r="J49" s="3" t="s">
        <v>22</v>
      </c>
      <c r="K49" s="3" t="s">
        <v>22</v>
      </c>
      <c r="L49" s="3" t="s">
        <v>22</v>
      </c>
      <c r="M49" s="3" t="s">
        <v>22</v>
      </c>
      <c r="N49" s="3" t="s">
        <v>12</v>
      </c>
      <c r="Q49">
        <f>_xlfn.XLOOKUP(Table1[[#This Row],[UID]],Table_Lookup[UID],Table_Lookup[Website],"",0)</f>
        <v>0</v>
      </c>
      <c r="R49">
        <f>_xlfn.XLOOKUP(Table1[[#This Row],[UID]],Table_Lookup[UID],Table_Lookup[Company Employee Range],"",0)</f>
        <v>0</v>
      </c>
      <c r="S49">
        <f>_xlfn.XLOOKUP(Table1[[#This Row],[UID]],Table_Lookup[UID],Table_Lookup[Locatie],"",0)</f>
        <v>0</v>
      </c>
      <c r="T49">
        <f>_xlfn.XLOOKUP(Table1[[#This Row],[UID]],Table_Lookup[UID],Table_Lookup[Industrie],"",0)</f>
        <v>0</v>
      </c>
    </row>
    <row r="50" spans="2:20" x14ac:dyDescent="0.45">
      <c r="B50" t="s">
        <v>162</v>
      </c>
      <c r="C50" t="s">
        <v>163</v>
      </c>
      <c r="D50" t="s">
        <v>164</v>
      </c>
      <c r="F50" t="s">
        <v>22</v>
      </c>
      <c r="H50" t="s">
        <v>22</v>
      </c>
      <c r="I50" t="s">
        <v>22</v>
      </c>
      <c r="J50" t="s">
        <v>8</v>
      </c>
      <c r="K50" t="s">
        <v>22</v>
      </c>
      <c r="L50" t="s">
        <v>22</v>
      </c>
      <c r="M50" t="s">
        <v>22</v>
      </c>
      <c r="N50" t="s">
        <v>22</v>
      </c>
      <c r="Q50">
        <f>_xlfn.XLOOKUP(Table1[[#This Row],[UID]],Table_Lookup[UID],Table_Lookup[Website],"",0)</f>
        <v>0</v>
      </c>
      <c r="R50">
        <f>_xlfn.XLOOKUP(Table1[[#This Row],[UID]],Table_Lookup[UID],Table_Lookup[Company Employee Range],"",0)</f>
        <v>0</v>
      </c>
      <c r="S50">
        <f>_xlfn.XLOOKUP(Table1[[#This Row],[UID]],Table_Lookup[UID],Table_Lookup[Locatie],"",0)</f>
        <v>0</v>
      </c>
      <c r="T50">
        <f>_xlfn.XLOOKUP(Table1[[#This Row],[UID]],Table_Lookup[UID],Table_Lookup[Industrie],"",0)</f>
        <v>0</v>
      </c>
    </row>
    <row r="51" spans="2:20" x14ac:dyDescent="0.45">
      <c r="B51" s="3" t="s">
        <v>165</v>
      </c>
      <c r="C51" s="3" t="s">
        <v>166</v>
      </c>
      <c r="D51" s="3" t="s">
        <v>167</v>
      </c>
      <c r="E51" s="3"/>
      <c r="F51" s="3" t="s">
        <v>25</v>
      </c>
      <c r="G51" s="3" t="s">
        <v>22</v>
      </c>
      <c r="H51" s="3" t="s">
        <v>22</v>
      </c>
      <c r="I51" s="3" t="s">
        <v>22</v>
      </c>
      <c r="J51" s="3" t="s">
        <v>22</v>
      </c>
      <c r="K51" s="3" t="s">
        <v>9</v>
      </c>
      <c r="L51" s="3" t="s">
        <v>22</v>
      </c>
      <c r="M51" s="3" t="s">
        <v>22</v>
      </c>
      <c r="N51" s="3" t="s">
        <v>22</v>
      </c>
      <c r="Q51">
        <f>_xlfn.XLOOKUP(Table1[[#This Row],[UID]],Table_Lookup[UID],Table_Lookup[Website],"",0)</f>
        <v>0</v>
      </c>
      <c r="R51">
        <f>_xlfn.XLOOKUP(Table1[[#This Row],[UID]],Table_Lookup[UID],Table_Lookup[Company Employee Range],"",0)</f>
        <v>0</v>
      </c>
      <c r="S51">
        <f>_xlfn.XLOOKUP(Table1[[#This Row],[UID]],Table_Lookup[UID],Table_Lookup[Locatie],"",0)</f>
        <v>0</v>
      </c>
      <c r="T51">
        <f>_xlfn.XLOOKUP(Table1[[#This Row],[UID]],Table_Lookup[UID],Table_Lookup[Industrie],"",0)</f>
        <v>0</v>
      </c>
    </row>
    <row r="52" spans="2:20" x14ac:dyDescent="0.45">
      <c r="B52" s="3" t="s">
        <v>168</v>
      </c>
      <c r="C52" s="3" t="s">
        <v>169</v>
      </c>
      <c r="D52" s="3" t="s">
        <v>170</v>
      </c>
      <c r="E52" s="3"/>
      <c r="F52" s="3" t="s">
        <v>25</v>
      </c>
      <c r="G52" s="3" t="s">
        <v>53</v>
      </c>
      <c r="H52" s="3" t="s">
        <v>22</v>
      </c>
      <c r="I52" s="3" t="s">
        <v>22</v>
      </c>
      <c r="J52" s="3" t="s">
        <v>22</v>
      </c>
      <c r="K52" s="3" t="s">
        <v>22</v>
      </c>
      <c r="L52" s="3" t="s">
        <v>22</v>
      </c>
      <c r="M52" s="3" t="s">
        <v>22</v>
      </c>
      <c r="N52" s="3" t="s">
        <v>12</v>
      </c>
      <c r="Q52">
        <f>_xlfn.XLOOKUP(Table1[[#This Row],[UID]],Table_Lookup[UID],Table_Lookup[Website],"",0)</f>
        <v>0</v>
      </c>
      <c r="R52">
        <f>_xlfn.XLOOKUP(Table1[[#This Row],[UID]],Table_Lookup[UID],Table_Lookup[Company Employee Range],"",0)</f>
        <v>0</v>
      </c>
      <c r="S52">
        <f>_xlfn.XLOOKUP(Table1[[#This Row],[UID]],Table_Lookup[UID],Table_Lookup[Locatie],"",0)</f>
        <v>0</v>
      </c>
      <c r="T52">
        <f>_xlfn.XLOOKUP(Table1[[#This Row],[UID]],Table_Lookup[UID],Table_Lookup[Industrie],"",0)</f>
        <v>0</v>
      </c>
    </row>
    <row r="53" spans="2:20" x14ac:dyDescent="0.45">
      <c r="B53" s="3" t="s">
        <v>171</v>
      </c>
      <c r="C53" s="3" t="s">
        <v>172</v>
      </c>
      <c r="D53" s="3" t="s">
        <v>173</v>
      </c>
      <c r="E53" s="3"/>
      <c r="F53" s="3" t="s">
        <v>25</v>
      </c>
      <c r="G53" s="3" t="s">
        <v>53</v>
      </c>
      <c r="H53" s="3" t="s">
        <v>22</v>
      </c>
      <c r="I53" s="3" t="s">
        <v>22</v>
      </c>
      <c r="J53" s="3" t="s">
        <v>22</v>
      </c>
      <c r="K53" s="3" t="s">
        <v>22</v>
      </c>
      <c r="L53" s="3" t="s">
        <v>10</v>
      </c>
      <c r="M53" s="3" t="s">
        <v>22</v>
      </c>
      <c r="N53" s="3" t="s">
        <v>22</v>
      </c>
      <c r="Q53">
        <f>_xlfn.XLOOKUP(Table1[[#This Row],[UID]],Table_Lookup[UID],Table_Lookup[Website],"",0)</f>
        <v>0</v>
      </c>
      <c r="R53">
        <f>_xlfn.XLOOKUP(Table1[[#This Row],[UID]],Table_Lookup[UID],Table_Lookup[Company Employee Range],"",0)</f>
        <v>0</v>
      </c>
      <c r="S53">
        <f>_xlfn.XLOOKUP(Table1[[#This Row],[UID]],Table_Lookup[UID],Table_Lookup[Locatie],"",0)</f>
        <v>0</v>
      </c>
      <c r="T53">
        <f>_xlfn.XLOOKUP(Table1[[#This Row],[UID]],Table_Lookup[UID],Table_Lookup[Industrie],"",0)</f>
        <v>0</v>
      </c>
    </row>
    <row r="54" spans="2:20" x14ac:dyDescent="0.45">
      <c r="B54" t="s">
        <v>174</v>
      </c>
      <c r="C54" t="s">
        <v>175</v>
      </c>
      <c r="D54" t="s">
        <v>176</v>
      </c>
      <c r="F54" t="s">
        <v>22</v>
      </c>
      <c r="H54" t="s">
        <v>22</v>
      </c>
      <c r="I54" t="s">
        <v>22</v>
      </c>
      <c r="J54" t="s">
        <v>8</v>
      </c>
      <c r="K54" t="s">
        <v>22</v>
      </c>
      <c r="L54" t="s">
        <v>22</v>
      </c>
      <c r="M54" t="s">
        <v>22</v>
      </c>
      <c r="N54" t="s">
        <v>22</v>
      </c>
      <c r="Q54">
        <f>_xlfn.XLOOKUP(Table1[[#This Row],[UID]],Table_Lookup[UID],Table_Lookup[Website],"",0)</f>
        <v>0</v>
      </c>
      <c r="R54">
        <f>_xlfn.XLOOKUP(Table1[[#This Row],[UID]],Table_Lookup[UID],Table_Lookup[Company Employee Range],"",0)</f>
        <v>0</v>
      </c>
      <c r="S54">
        <f>_xlfn.XLOOKUP(Table1[[#This Row],[UID]],Table_Lookup[UID],Table_Lookup[Locatie],"",0)</f>
        <v>0</v>
      </c>
      <c r="T54">
        <f>_xlfn.XLOOKUP(Table1[[#This Row],[UID]],Table_Lookup[UID],Table_Lookup[Industrie],"",0)</f>
        <v>0</v>
      </c>
    </row>
    <row r="55" spans="2:20" x14ac:dyDescent="0.45">
      <c r="B55" s="4" t="s">
        <v>177</v>
      </c>
      <c r="C55" s="4" t="s">
        <v>178</v>
      </c>
      <c r="D55" s="4" t="s">
        <v>179</v>
      </c>
      <c r="E55" s="4"/>
      <c r="F55" s="4" t="s">
        <v>22</v>
      </c>
      <c r="G55" s="4"/>
      <c r="H55" s="4" t="s">
        <v>6</v>
      </c>
      <c r="I55" s="4" t="s">
        <v>22</v>
      </c>
      <c r="J55" s="4" t="s">
        <v>22</v>
      </c>
      <c r="K55" s="4" t="s">
        <v>22</v>
      </c>
      <c r="L55" s="4" t="s">
        <v>22</v>
      </c>
      <c r="M55" s="4" t="s">
        <v>22</v>
      </c>
      <c r="N55" s="4" t="s">
        <v>12</v>
      </c>
      <c r="Q55">
        <f>_xlfn.XLOOKUP(Table1[[#This Row],[UID]],Table_Lookup[UID],Table_Lookup[Website],"",0)</f>
        <v>0</v>
      </c>
      <c r="R55">
        <f>_xlfn.XLOOKUP(Table1[[#This Row],[UID]],Table_Lookup[UID],Table_Lookup[Company Employee Range],"",0)</f>
        <v>0</v>
      </c>
      <c r="S55">
        <f>_xlfn.XLOOKUP(Table1[[#This Row],[UID]],Table_Lookup[UID],Table_Lookup[Locatie],"",0)</f>
        <v>0</v>
      </c>
      <c r="T55">
        <f>_xlfn.XLOOKUP(Table1[[#This Row],[UID]],Table_Lookup[UID],Table_Lookup[Industrie],"",0)</f>
        <v>0</v>
      </c>
    </row>
    <row r="56" spans="2:20" x14ac:dyDescent="0.45">
      <c r="B56" s="4" t="s">
        <v>180</v>
      </c>
      <c r="C56" s="4" t="s">
        <v>181</v>
      </c>
      <c r="D56" s="4" t="s">
        <v>182</v>
      </c>
      <c r="E56" s="4"/>
      <c r="F56" s="4" t="s">
        <v>22</v>
      </c>
      <c r="G56" s="4"/>
      <c r="H56" s="4" t="s">
        <v>6</v>
      </c>
      <c r="I56" s="4" t="s">
        <v>22</v>
      </c>
      <c r="J56" s="4" t="s">
        <v>22</v>
      </c>
      <c r="K56" s="4" t="s">
        <v>22</v>
      </c>
      <c r="L56" s="4" t="s">
        <v>10</v>
      </c>
      <c r="M56" s="4" t="s">
        <v>22</v>
      </c>
      <c r="N56" s="4" t="s">
        <v>12</v>
      </c>
      <c r="Q56">
        <f>_xlfn.XLOOKUP(Table1[[#This Row],[UID]],Table_Lookup[UID],Table_Lookup[Website],"",0)</f>
        <v>0</v>
      </c>
      <c r="R56">
        <f>_xlfn.XLOOKUP(Table1[[#This Row],[UID]],Table_Lookup[UID],Table_Lookup[Company Employee Range],"",0)</f>
        <v>0</v>
      </c>
      <c r="S56">
        <f>_xlfn.XLOOKUP(Table1[[#This Row],[UID]],Table_Lookup[UID],Table_Lookup[Locatie],"",0)</f>
        <v>0</v>
      </c>
      <c r="T56">
        <f>_xlfn.XLOOKUP(Table1[[#This Row],[UID]],Table_Lookup[UID],Table_Lookup[Industrie],"",0)</f>
        <v>0</v>
      </c>
    </row>
    <row r="57" spans="2:20" x14ac:dyDescent="0.45">
      <c r="B57" t="s">
        <v>183</v>
      </c>
      <c r="C57" t="s">
        <v>184</v>
      </c>
      <c r="D57" t="s">
        <v>185</v>
      </c>
      <c r="F57" t="s">
        <v>22</v>
      </c>
      <c r="H57" t="s">
        <v>22</v>
      </c>
      <c r="I57" t="s">
        <v>22</v>
      </c>
      <c r="J57" t="s">
        <v>8</v>
      </c>
      <c r="K57" t="s">
        <v>22</v>
      </c>
      <c r="L57" t="s">
        <v>22</v>
      </c>
      <c r="M57" t="s">
        <v>22</v>
      </c>
      <c r="N57" t="s">
        <v>22</v>
      </c>
      <c r="Q57">
        <f>_xlfn.XLOOKUP(Table1[[#This Row],[UID]],Table_Lookup[UID],Table_Lookup[Website],"",0)</f>
        <v>0</v>
      </c>
      <c r="R57">
        <f>_xlfn.XLOOKUP(Table1[[#This Row],[UID]],Table_Lookup[UID],Table_Lookup[Company Employee Range],"",0)</f>
        <v>0</v>
      </c>
      <c r="S57">
        <f>_xlfn.XLOOKUP(Table1[[#This Row],[UID]],Table_Lookup[UID],Table_Lookup[Locatie],"",0)</f>
        <v>0</v>
      </c>
      <c r="T57">
        <f>_xlfn.XLOOKUP(Table1[[#This Row],[UID]],Table_Lookup[UID],Table_Lookup[Industrie],"",0)</f>
        <v>0</v>
      </c>
    </row>
    <row r="58" spans="2:20" x14ac:dyDescent="0.45">
      <c r="B58" t="s">
        <v>186</v>
      </c>
      <c r="C58" t="s">
        <v>187</v>
      </c>
      <c r="D58" t="s">
        <v>188</v>
      </c>
      <c r="F58" t="s">
        <v>22</v>
      </c>
      <c r="H58" t="s">
        <v>22</v>
      </c>
      <c r="I58" t="s">
        <v>22</v>
      </c>
      <c r="J58" t="s">
        <v>8</v>
      </c>
      <c r="K58" t="s">
        <v>22</v>
      </c>
      <c r="L58" t="s">
        <v>22</v>
      </c>
      <c r="M58" t="s">
        <v>22</v>
      </c>
      <c r="N58" t="s">
        <v>22</v>
      </c>
      <c r="Q58">
        <f>_xlfn.XLOOKUP(Table1[[#This Row],[UID]],Table_Lookup[UID],Table_Lookup[Website],"",0)</f>
        <v>0</v>
      </c>
      <c r="R58">
        <f>_xlfn.XLOOKUP(Table1[[#This Row],[UID]],Table_Lookup[UID],Table_Lookup[Company Employee Range],"",0)</f>
        <v>0</v>
      </c>
      <c r="S58">
        <f>_xlfn.XLOOKUP(Table1[[#This Row],[UID]],Table_Lookup[UID],Table_Lookup[Locatie],"",0)</f>
        <v>0</v>
      </c>
      <c r="T58">
        <f>_xlfn.XLOOKUP(Table1[[#This Row],[UID]],Table_Lookup[UID],Table_Lookup[Industrie],"",0)</f>
        <v>0</v>
      </c>
    </row>
    <row r="59" spans="2:20" x14ac:dyDescent="0.45">
      <c r="B59" s="3" t="s">
        <v>189</v>
      </c>
      <c r="C59" s="3" t="s">
        <v>190</v>
      </c>
      <c r="D59" s="3" t="s">
        <v>190</v>
      </c>
      <c r="E59" s="3"/>
      <c r="F59" s="3" t="s">
        <v>25</v>
      </c>
      <c r="G59" s="3" t="s">
        <v>22</v>
      </c>
      <c r="H59" s="3" t="s">
        <v>22</v>
      </c>
      <c r="I59" s="3" t="s">
        <v>22</v>
      </c>
      <c r="J59" s="3" t="s">
        <v>22</v>
      </c>
      <c r="K59" s="3" t="s">
        <v>22</v>
      </c>
      <c r="L59" s="3" t="s">
        <v>22</v>
      </c>
      <c r="M59" s="3" t="s">
        <v>11</v>
      </c>
      <c r="N59" s="3" t="s">
        <v>12</v>
      </c>
      <c r="Q59">
        <f>_xlfn.XLOOKUP(Table1[[#This Row],[UID]],Table_Lookup[UID],Table_Lookup[Website],"",0)</f>
        <v>0</v>
      </c>
      <c r="R59">
        <f>_xlfn.XLOOKUP(Table1[[#This Row],[UID]],Table_Lookup[UID],Table_Lookup[Company Employee Range],"",0)</f>
        <v>0</v>
      </c>
      <c r="S59">
        <f>_xlfn.XLOOKUP(Table1[[#This Row],[UID]],Table_Lookup[UID],Table_Lookup[Locatie],"",0)</f>
        <v>0</v>
      </c>
      <c r="T59">
        <f>_xlfn.XLOOKUP(Table1[[#This Row],[UID]],Table_Lookup[UID],Table_Lookup[Industrie],"",0)</f>
        <v>0</v>
      </c>
    </row>
    <row r="60" spans="2:20" x14ac:dyDescent="0.45">
      <c r="B60" t="s">
        <v>191</v>
      </c>
      <c r="C60" t="s">
        <v>192</v>
      </c>
      <c r="D60" t="s">
        <v>193</v>
      </c>
      <c r="F60" t="s">
        <v>22</v>
      </c>
      <c r="H60" t="s">
        <v>22</v>
      </c>
      <c r="I60" t="s">
        <v>22</v>
      </c>
      <c r="J60" t="s">
        <v>8</v>
      </c>
      <c r="K60" t="s">
        <v>22</v>
      </c>
      <c r="L60" t="s">
        <v>22</v>
      </c>
      <c r="M60" t="s">
        <v>22</v>
      </c>
      <c r="N60" t="s">
        <v>22</v>
      </c>
      <c r="Q60">
        <f>_xlfn.XLOOKUP(Table1[[#This Row],[UID]],Table_Lookup[UID],Table_Lookup[Website],"",0)</f>
        <v>0</v>
      </c>
      <c r="R60">
        <f>_xlfn.XLOOKUP(Table1[[#This Row],[UID]],Table_Lookup[UID],Table_Lookup[Company Employee Range],"",0)</f>
        <v>0</v>
      </c>
      <c r="S60">
        <f>_xlfn.XLOOKUP(Table1[[#This Row],[UID]],Table_Lookup[UID],Table_Lookup[Locatie],"",0)</f>
        <v>0</v>
      </c>
      <c r="T60">
        <f>_xlfn.XLOOKUP(Table1[[#This Row],[UID]],Table_Lookup[UID],Table_Lookup[Industrie],"",0)</f>
        <v>0</v>
      </c>
    </row>
    <row r="61" spans="2:20" x14ac:dyDescent="0.45">
      <c r="B61" t="s">
        <v>194</v>
      </c>
      <c r="C61" t="s">
        <v>195</v>
      </c>
      <c r="D61" t="s">
        <v>196</v>
      </c>
      <c r="F61" t="s">
        <v>22</v>
      </c>
      <c r="H61" t="s">
        <v>22</v>
      </c>
      <c r="I61" t="s">
        <v>22</v>
      </c>
      <c r="J61" t="s">
        <v>8</v>
      </c>
      <c r="K61" t="s">
        <v>22</v>
      </c>
      <c r="L61" t="s">
        <v>22</v>
      </c>
      <c r="M61" t="s">
        <v>22</v>
      </c>
      <c r="N61" t="s">
        <v>22</v>
      </c>
      <c r="Q61">
        <f>_xlfn.XLOOKUP(Table1[[#This Row],[UID]],Table_Lookup[UID],Table_Lookup[Website],"",0)</f>
        <v>0</v>
      </c>
      <c r="R61">
        <f>_xlfn.XLOOKUP(Table1[[#This Row],[UID]],Table_Lookup[UID],Table_Lookup[Company Employee Range],"",0)</f>
        <v>0</v>
      </c>
      <c r="S61">
        <f>_xlfn.XLOOKUP(Table1[[#This Row],[UID]],Table_Lookup[UID],Table_Lookup[Locatie],"",0)</f>
        <v>0</v>
      </c>
      <c r="T61">
        <f>_xlfn.XLOOKUP(Table1[[#This Row],[UID]],Table_Lookup[UID],Table_Lookup[Industrie],"",0)</f>
        <v>0</v>
      </c>
    </row>
    <row r="62" spans="2:20" x14ac:dyDescent="0.45">
      <c r="B62" t="s">
        <v>197</v>
      </c>
      <c r="C62" t="s">
        <v>198</v>
      </c>
      <c r="D62" t="s">
        <v>199</v>
      </c>
      <c r="F62" t="s">
        <v>22</v>
      </c>
      <c r="H62" t="s">
        <v>22</v>
      </c>
      <c r="I62" t="s">
        <v>22</v>
      </c>
      <c r="J62" t="s">
        <v>8</v>
      </c>
      <c r="K62" t="s">
        <v>22</v>
      </c>
      <c r="L62" t="s">
        <v>22</v>
      </c>
      <c r="M62" t="s">
        <v>22</v>
      </c>
      <c r="N62" t="s">
        <v>22</v>
      </c>
      <c r="Q62">
        <f>_xlfn.XLOOKUP(Table1[[#This Row],[UID]],Table_Lookup[UID],Table_Lookup[Website],"",0)</f>
        <v>0</v>
      </c>
      <c r="R62">
        <f>_xlfn.XLOOKUP(Table1[[#This Row],[UID]],Table_Lookup[UID],Table_Lookup[Company Employee Range],"",0)</f>
        <v>0</v>
      </c>
      <c r="S62">
        <f>_xlfn.XLOOKUP(Table1[[#This Row],[UID]],Table_Lookup[UID],Table_Lookup[Locatie],"",0)</f>
        <v>0</v>
      </c>
      <c r="T62">
        <f>_xlfn.XLOOKUP(Table1[[#This Row],[UID]],Table_Lookup[UID],Table_Lookup[Industrie],"",0)</f>
        <v>0</v>
      </c>
    </row>
    <row r="63" spans="2:20" x14ac:dyDescent="0.45">
      <c r="B63" t="s">
        <v>200</v>
      </c>
      <c r="C63" t="s">
        <v>201</v>
      </c>
      <c r="D63" t="s">
        <v>202</v>
      </c>
      <c r="F63" t="s">
        <v>22</v>
      </c>
      <c r="H63" t="s">
        <v>22</v>
      </c>
      <c r="I63" t="s">
        <v>22</v>
      </c>
      <c r="J63" t="s">
        <v>8</v>
      </c>
      <c r="K63" t="s">
        <v>22</v>
      </c>
      <c r="L63" t="s">
        <v>22</v>
      </c>
      <c r="M63" t="s">
        <v>22</v>
      </c>
      <c r="N63" t="s">
        <v>22</v>
      </c>
      <c r="Q63">
        <f>_xlfn.XLOOKUP(Table1[[#This Row],[UID]],Table_Lookup[UID],Table_Lookup[Website],"",0)</f>
        <v>0</v>
      </c>
      <c r="R63">
        <f>_xlfn.XLOOKUP(Table1[[#This Row],[UID]],Table_Lookup[UID],Table_Lookup[Company Employee Range],"",0)</f>
        <v>0</v>
      </c>
      <c r="S63">
        <f>_xlfn.XLOOKUP(Table1[[#This Row],[UID]],Table_Lookup[UID],Table_Lookup[Locatie],"",0)</f>
        <v>0</v>
      </c>
      <c r="T63">
        <f>_xlfn.XLOOKUP(Table1[[#This Row],[UID]],Table_Lookup[UID],Table_Lookup[Industrie],"",0)</f>
        <v>0</v>
      </c>
    </row>
    <row r="64" spans="2:20" x14ac:dyDescent="0.45">
      <c r="B64" s="3" t="s">
        <v>203</v>
      </c>
      <c r="C64" s="3" t="s">
        <v>204</v>
      </c>
      <c r="D64" s="3" t="s">
        <v>205</v>
      </c>
      <c r="E64" s="3"/>
      <c r="F64" s="3" t="s">
        <v>25</v>
      </c>
      <c r="G64" s="3" t="s">
        <v>22</v>
      </c>
      <c r="H64" s="3" t="s">
        <v>22</v>
      </c>
      <c r="I64" s="3" t="s">
        <v>22</v>
      </c>
      <c r="J64" s="3" t="s">
        <v>22</v>
      </c>
      <c r="K64" s="3" t="s">
        <v>22</v>
      </c>
      <c r="L64" s="3" t="s">
        <v>22</v>
      </c>
      <c r="M64" s="3" t="s">
        <v>22</v>
      </c>
      <c r="N64" s="3" t="s">
        <v>12</v>
      </c>
      <c r="Q64">
        <f>_xlfn.XLOOKUP(Table1[[#This Row],[UID]],Table_Lookup[UID],Table_Lookup[Website],"",0)</f>
        <v>0</v>
      </c>
      <c r="R64">
        <f>_xlfn.XLOOKUP(Table1[[#This Row],[UID]],Table_Lookup[UID],Table_Lookup[Company Employee Range],"",0)</f>
        <v>0</v>
      </c>
      <c r="S64">
        <f>_xlfn.XLOOKUP(Table1[[#This Row],[UID]],Table_Lookup[UID],Table_Lookup[Locatie],"",0)</f>
        <v>0</v>
      </c>
      <c r="T64">
        <f>_xlfn.XLOOKUP(Table1[[#This Row],[UID]],Table_Lookup[UID],Table_Lookup[Industrie],"",0)</f>
        <v>0</v>
      </c>
    </row>
    <row r="65" spans="2:20" x14ac:dyDescent="0.45">
      <c r="B65" t="s">
        <v>206</v>
      </c>
      <c r="C65" t="s">
        <v>207</v>
      </c>
      <c r="D65" t="s">
        <v>208</v>
      </c>
      <c r="F65" t="s">
        <v>22</v>
      </c>
      <c r="H65" t="s">
        <v>22</v>
      </c>
      <c r="I65" t="s">
        <v>22</v>
      </c>
      <c r="J65" t="s">
        <v>8</v>
      </c>
      <c r="K65" t="s">
        <v>22</v>
      </c>
      <c r="L65" t="s">
        <v>22</v>
      </c>
      <c r="M65" t="s">
        <v>22</v>
      </c>
      <c r="N65" t="s">
        <v>22</v>
      </c>
      <c r="Q65">
        <f>_xlfn.XLOOKUP(Table1[[#This Row],[UID]],Table_Lookup[UID],Table_Lookup[Website],"",0)</f>
        <v>0</v>
      </c>
      <c r="R65">
        <f>_xlfn.XLOOKUP(Table1[[#This Row],[UID]],Table_Lookup[UID],Table_Lookup[Company Employee Range],"",0)</f>
        <v>0</v>
      </c>
      <c r="S65">
        <f>_xlfn.XLOOKUP(Table1[[#This Row],[UID]],Table_Lookup[UID],Table_Lookup[Locatie],"",0)</f>
        <v>0</v>
      </c>
      <c r="T65">
        <f>_xlfn.XLOOKUP(Table1[[#This Row],[UID]],Table_Lookup[UID],Table_Lookup[Industrie],"",0)</f>
        <v>0</v>
      </c>
    </row>
    <row r="66" spans="2:20" x14ac:dyDescent="0.45">
      <c r="B66" s="2" t="s">
        <v>209</v>
      </c>
      <c r="C66" s="2" t="s">
        <v>210</v>
      </c>
      <c r="D66" s="2" t="s">
        <v>210</v>
      </c>
      <c r="E66" s="2"/>
      <c r="F66" s="2" t="s">
        <v>25</v>
      </c>
      <c r="G66" s="2" t="s">
        <v>22</v>
      </c>
      <c r="H66" s="2" t="s">
        <v>22</v>
      </c>
      <c r="I66" s="2" t="s">
        <v>22</v>
      </c>
      <c r="J66" s="2" t="s">
        <v>22</v>
      </c>
      <c r="K66" s="2" t="s">
        <v>22</v>
      </c>
      <c r="L66" s="2" t="s">
        <v>22</v>
      </c>
      <c r="M66" s="2" t="s">
        <v>22</v>
      </c>
      <c r="N66" s="2" t="s">
        <v>22</v>
      </c>
      <c r="Q66">
        <f>_xlfn.XLOOKUP(Table1[[#This Row],[UID]],Table_Lookup[UID],Table_Lookup[Website],"",0)</f>
        <v>0</v>
      </c>
      <c r="R66">
        <f>_xlfn.XLOOKUP(Table1[[#This Row],[UID]],Table_Lookup[UID],Table_Lookup[Company Employee Range],"",0)</f>
        <v>0</v>
      </c>
      <c r="S66">
        <f>_xlfn.XLOOKUP(Table1[[#This Row],[UID]],Table_Lookup[UID],Table_Lookup[Locatie],"",0)</f>
        <v>0</v>
      </c>
      <c r="T66">
        <f>_xlfn.XLOOKUP(Table1[[#This Row],[UID]],Table_Lookup[UID],Table_Lookup[Industrie],"",0)</f>
        <v>0</v>
      </c>
    </row>
    <row r="67" spans="2:20" x14ac:dyDescent="0.45">
      <c r="B67" s="3" t="s">
        <v>211</v>
      </c>
      <c r="C67" s="3" t="s">
        <v>212</v>
      </c>
      <c r="D67" s="3" t="s">
        <v>213</v>
      </c>
      <c r="E67" s="3"/>
      <c r="F67" s="3" t="s">
        <v>25</v>
      </c>
      <c r="G67" s="3" t="s">
        <v>22</v>
      </c>
      <c r="H67" s="3" t="s">
        <v>22</v>
      </c>
      <c r="I67" s="3" t="s">
        <v>22</v>
      </c>
      <c r="J67" s="3" t="s">
        <v>22</v>
      </c>
      <c r="K67" s="3" t="s">
        <v>9</v>
      </c>
      <c r="L67" s="3" t="s">
        <v>22</v>
      </c>
      <c r="M67" s="3" t="s">
        <v>22</v>
      </c>
      <c r="N67" s="3" t="s">
        <v>22</v>
      </c>
      <c r="Q67">
        <f>_xlfn.XLOOKUP(Table1[[#This Row],[UID]],Table_Lookup[UID],Table_Lookup[Website],"",0)</f>
        <v>0</v>
      </c>
      <c r="R67">
        <f>_xlfn.XLOOKUP(Table1[[#This Row],[UID]],Table_Lookup[UID],Table_Lookup[Company Employee Range],"",0)</f>
        <v>0</v>
      </c>
      <c r="S67">
        <f>_xlfn.XLOOKUP(Table1[[#This Row],[UID]],Table_Lookup[UID],Table_Lookup[Locatie],"",0)</f>
        <v>0</v>
      </c>
      <c r="T67">
        <f>_xlfn.XLOOKUP(Table1[[#This Row],[UID]],Table_Lookup[UID],Table_Lookup[Industrie],"",0)</f>
        <v>0</v>
      </c>
    </row>
    <row r="68" spans="2:20" x14ac:dyDescent="0.45">
      <c r="B68" s="2" t="s">
        <v>214</v>
      </c>
      <c r="C68" s="2" t="s">
        <v>215</v>
      </c>
      <c r="D68" s="2" t="s">
        <v>215</v>
      </c>
      <c r="E68" s="2"/>
      <c r="F68" s="2" t="s">
        <v>25</v>
      </c>
      <c r="G68" s="2" t="s">
        <v>22</v>
      </c>
      <c r="H68" s="2" t="s">
        <v>22</v>
      </c>
      <c r="I68" s="2" t="s">
        <v>22</v>
      </c>
      <c r="J68" s="2" t="s">
        <v>22</v>
      </c>
      <c r="K68" s="2" t="s">
        <v>22</v>
      </c>
      <c r="L68" s="2" t="s">
        <v>22</v>
      </c>
      <c r="M68" s="2" t="s">
        <v>22</v>
      </c>
      <c r="N68" s="2" t="s">
        <v>22</v>
      </c>
      <c r="Q68">
        <f>_xlfn.XLOOKUP(Table1[[#This Row],[UID]],Table_Lookup[UID],Table_Lookup[Website],"",0)</f>
        <v>0</v>
      </c>
      <c r="R68">
        <f>_xlfn.XLOOKUP(Table1[[#This Row],[UID]],Table_Lookup[UID],Table_Lookup[Company Employee Range],"",0)</f>
        <v>0</v>
      </c>
      <c r="S68">
        <f>_xlfn.XLOOKUP(Table1[[#This Row],[UID]],Table_Lookup[UID],Table_Lookup[Locatie],"",0)</f>
        <v>0</v>
      </c>
      <c r="T68">
        <f>_xlfn.XLOOKUP(Table1[[#This Row],[UID]],Table_Lookup[UID],Table_Lookup[Industrie],"",0)</f>
        <v>0</v>
      </c>
    </row>
    <row r="69" spans="2:20" x14ac:dyDescent="0.45">
      <c r="B69" s="3" t="s">
        <v>216</v>
      </c>
      <c r="C69" s="3" t="s">
        <v>217</v>
      </c>
      <c r="D69" s="3" t="s">
        <v>217</v>
      </c>
      <c r="E69" s="3"/>
      <c r="F69" s="3" t="s">
        <v>25</v>
      </c>
      <c r="G69" s="3" t="s">
        <v>22</v>
      </c>
      <c r="H69" s="3" t="s">
        <v>22</v>
      </c>
      <c r="I69" s="3" t="s">
        <v>22</v>
      </c>
      <c r="J69" s="3" t="s">
        <v>22</v>
      </c>
      <c r="K69" s="3" t="s">
        <v>22</v>
      </c>
      <c r="L69" s="3" t="s">
        <v>22</v>
      </c>
      <c r="M69" s="3" t="s">
        <v>22</v>
      </c>
      <c r="N69" s="3" t="s">
        <v>12</v>
      </c>
      <c r="Q69">
        <f>_xlfn.XLOOKUP(Table1[[#This Row],[UID]],Table_Lookup[UID],Table_Lookup[Website],"",0)</f>
        <v>0</v>
      </c>
      <c r="R69">
        <f>_xlfn.XLOOKUP(Table1[[#This Row],[UID]],Table_Lookup[UID],Table_Lookup[Company Employee Range],"",0)</f>
        <v>0</v>
      </c>
      <c r="S69">
        <f>_xlfn.XLOOKUP(Table1[[#This Row],[UID]],Table_Lookup[UID],Table_Lookup[Locatie],"",0)</f>
        <v>0</v>
      </c>
      <c r="T69">
        <f>_xlfn.XLOOKUP(Table1[[#This Row],[UID]],Table_Lookup[UID],Table_Lookup[Industrie],"",0)</f>
        <v>0</v>
      </c>
    </row>
    <row r="70" spans="2:20" x14ac:dyDescent="0.45">
      <c r="B70" s="3" t="s">
        <v>218</v>
      </c>
      <c r="C70" s="3" t="s">
        <v>219</v>
      </c>
      <c r="D70" s="3" t="s">
        <v>220</v>
      </c>
      <c r="E70" s="3"/>
      <c r="F70" s="3" t="s">
        <v>25</v>
      </c>
      <c r="G70" s="3" t="s">
        <v>22</v>
      </c>
      <c r="H70" s="3" t="s">
        <v>6</v>
      </c>
      <c r="I70" s="3" t="s">
        <v>22</v>
      </c>
      <c r="J70" s="3" t="s">
        <v>22</v>
      </c>
      <c r="K70" s="3" t="s">
        <v>22</v>
      </c>
      <c r="L70" s="3" t="s">
        <v>22</v>
      </c>
      <c r="M70" s="3" t="s">
        <v>22</v>
      </c>
      <c r="N70" s="3" t="s">
        <v>22</v>
      </c>
      <c r="Q70">
        <f>_xlfn.XLOOKUP(Table1[[#This Row],[UID]],Table_Lookup[UID],Table_Lookup[Website],"",0)</f>
        <v>0</v>
      </c>
      <c r="R70">
        <f>_xlfn.XLOOKUP(Table1[[#This Row],[UID]],Table_Lookup[UID],Table_Lookup[Company Employee Range],"",0)</f>
        <v>0</v>
      </c>
      <c r="S70">
        <f>_xlfn.XLOOKUP(Table1[[#This Row],[UID]],Table_Lookup[UID],Table_Lookup[Locatie],"",0)</f>
        <v>0</v>
      </c>
      <c r="T70">
        <f>_xlfn.XLOOKUP(Table1[[#This Row],[UID]],Table_Lookup[UID],Table_Lookup[Industrie],"",0)</f>
        <v>0</v>
      </c>
    </row>
    <row r="71" spans="2:20" x14ac:dyDescent="0.45">
      <c r="B71" s="3" t="s">
        <v>221</v>
      </c>
      <c r="C71" s="3" t="s">
        <v>222</v>
      </c>
      <c r="D71" s="3" t="s">
        <v>222</v>
      </c>
      <c r="E71" s="3"/>
      <c r="F71" s="3" t="s">
        <v>25</v>
      </c>
      <c r="G71" s="3" t="s">
        <v>22</v>
      </c>
      <c r="H71" s="3" t="s">
        <v>22</v>
      </c>
      <c r="I71" s="3" t="s">
        <v>22</v>
      </c>
      <c r="J71" s="3" t="s">
        <v>22</v>
      </c>
      <c r="K71" s="3" t="s">
        <v>9</v>
      </c>
      <c r="L71" s="3" t="s">
        <v>22</v>
      </c>
      <c r="M71" s="3" t="s">
        <v>22</v>
      </c>
      <c r="N71" s="3" t="s">
        <v>22</v>
      </c>
      <c r="Q71">
        <f>_xlfn.XLOOKUP(Table1[[#This Row],[UID]],Table_Lookup[UID],Table_Lookup[Website],"",0)</f>
        <v>0</v>
      </c>
      <c r="R71">
        <f>_xlfn.XLOOKUP(Table1[[#This Row],[UID]],Table_Lookup[UID],Table_Lookup[Company Employee Range],"",0)</f>
        <v>0</v>
      </c>
      <c r="S71">
        <f>_xlfn.XLOOKUP(Table1[[#This Row],[UID]],Table_Lookup[UID],Table_Lookup[Locatie],"",0)</f>
        <v>0</v>
      </c>
      <c r="T71">
        <f>_xlfn.XLOOKUP(Table1[[#This Row],[UID]],Table_Lookup[UID],Table_Lookup[Industrie],"",0)</f>
        <v>0</v>
      </c>
    </row>
    <row r="72" spans="2:20" x14ac:dyDescent="0.45">
      <c r="B72" t="s">
        <v>223</v>
      </c>
      <c r="C72" t="s">
        <v>224</v>
      </c>
      <c r="D72" t="s">
        <v>225</v>
      </c>
      <c r="F72" t="s">
        <v>22</v>
      </c>
      <c r="H72" t="s">
        <v>22</v>
      </c>
      <c r="I72" t="s">
        <v>22</v>
      </c>
      <c r="J72" t="s">
        <v>8</v>
      </c>
      <c r="K72" t="s">
        <v>22</v>
      </c>
      <c r="L72" t="s">
        <v>22</v>
      </c>
      <c r="M72" t="s">
        <v>22</v>
      </c>
      <c r="N72" t="s">
        <v>22</v>
      </c>
      <c r="Q72">
        <f>_xlfn.XLOOKUP(Table1[[#This Row],[UID]],Table_Lookup[UID],Table_Lookup[Website],"",0)</f>
        <v>0</v>
      </c>
      <c r="R72">
        <f>_xlfn.XLOOKUP(Table1[[#This Row],[UID]],Table_Lookup[UID],Table_Lookup[Company Employee Range],"",0)</f>
        <v>0</v>
      </c>
      <c r="S72">
        <f>_xlfn.XLOOKUP(Table1[[#This Row],[UID]],Table_Lookup[UID],Table_Lookup[Locatie],"",0)</f>
        <v>0</v>
      </c>
      <c r="T72">
        <f>_xlfn.XLOOKUP(Table1[[#This Row],[UID]],Table_Lookup[UID],Table_Lookup[Industrie],"",0)</f>
        <v>0</v>
      </c>
    </row>
    <row r="73" spans="2:20" x14ac:dyDescent="0.45">
      <c r="B73" s="3" t="s">
        <v>226</v>
      </c>
      <c r="C73" s="3" t="s">
        <v>227</v>
      </c>
      <c r="D73" s="3" t="s">
        <v>228</v>
      </c>
      <c r="E73" s="3"/>
      <c r="F73" s="3" t="s">
        <v>25</v>
      </c>
      <c r="G73" s="3" t="s">
        <v>22</v>
      </c>
      <c r="H73" s="3" t="s">
        <v>22</v>
      </c>
      <c r="I73" s="3" t="s">
        <v>22</v>
      </c>
      <c r="J73" s="3" t="s">
        <v>22</v>
      </c>
      <c r="K73" s="3" t="s">
        <v>9</v>
      </c>
      <c r="L73" s="3" t="s">
        <v>22</v>
      </c>
      <c r="M73" s="3" t="s">
        <v>22</v>
      </c>
      <c r="N73" s="3" t="s">
        <v>22</v>
      </c>
      <c r="Q73">
        <f>_xlfn.XLOOKUP(Table1[[#This Row],[UID]],Table_Lookup[UID],Table_Lookup[Website],"",0)</f>
        <v>0</v>
      </c>
      <c r="R73">
        <f>_xlfn.XLOOKUP(Table1[[#This Row],[UID]],Table_Lookup[UID],Table_Lookup[Company Employee Range],"",0)</f>
        <v>0</v>
      </c>
      <c r="S73">
        <f>_xlfn.XLOOKUP(Table1[[#This Row],[UID]],Table_Lookup[UID],Table_Lookup[Locatie],"",0)</f>
        <v>0</v>
      </c>
      <c r="T73">
        <f>_xlfn.XLOOKUP(Table1[[#This Row],[UID]],Table_Lookup[UID],Table_Lookup[Industrie],"",0)</f>
        <v>0</v>
      </c>
    </row>
    <row r="74" spans="2:20" x14ac:dyDescent="0.45">
      <c r="B74" t="s">
        <v>229</v>
      </c>
      <c r="C74" t="s">
        <v>230</v>
      </c>
      <c r="D74" t="s">
        <v>231</v>
      </c>
      <c r="F74" t="s">
        <v>22</v>
      </c>
      <c r="H74" t="s">
        <v>22</v>
      </c>
      <c r="I74" t="s">
        <v>22</v>
      </c>
      <c r="J74" t="s">
        <v>8</v>
      </c>
      <c r="K74" t="s">
        <v>22</v>
      </c>
      <c r="L74" t="s">
        <v>22</v>
      </c>
      <c r="M74" t="s">
        <v>22</v>
      </c>
      <c r="N74" t="s">
        <v>22</v>
      </c>
      <c r="Q74">
        <f>_xlfn.XLOOKUP(Table1[[#This Row],[UID]],Table_Lookup[UID],Table_Lookup[Website],"",0)</f>
        <v>0</v>
      </c>
      <c r="R74">
        <f>_xlfn.XLOOKUP(Table1[[#This Row],[UID]],Table_Lookup[UID],Table_Lookup[Company Employee Range],"",0)</f>
        <v>0</v>
      </c>
      <c r="S74">
        <f>_xlfn.XLOOKUP(Table1[[#This Row],[UID]],Table_Lookup[UID],Table_Lookup[Locatie],"",0)</f>
        <v>0</v>
      </c>
      <c r="T74">
        <f>_xlfn.XLOOKUP(Table1[[#This Row],[UID]],Table_Lookup[UID],Table_Lookup[Industrie],"",0)</f>
        <v>0</v>
      </c>
    </row>
    <row r="75" spans="2:20" x14ac:dyDescent="0.45">
      <c r="B75" s="3" t="s">
        <v>232</v>
      </c>
      <c r="C75" s="3" t="s">
        <v>233</v>
      </c>
      <c r="D75" s="3" t="s">
        <v>234</v>
      </c>
      <c r="E75" s="3"/>
      <c r="F75" s="3" t="s">
        <v>25</v>
      </c>
      <c r="G75" s="3" t="s">
        <v>22</v>
      </c>
      <c r="H75" s="3" t="s">
        <v>22</v>
      </c>
      <c r="I75" s="3" t="s">
        <v>22</v>
      </c>
      <c r="J75" s="3" t="s">
        <v>22</v>
      </c>
      <c r="K75" s="3" t="s">
        <v>9</v>
      </c>
      <c r="L75" s="3" t="s">
        <v>22</v>
      </c>
      <c r="M75" s="3" t="s">
        <v>22</v>
      </c>
      <c r="N75" s="3" t="s">
        <v>22</v>
      </c>
      <c r="Q75">
        <f>_xlfn.XLOOKUP(Table1[[#This Row],[UID]],Table_Lookup[UID],Table_Lookup[Website],"",0)</f>
        <v>0</v>
      </c>
      <c r="R75">
        <f>_xlfn.XLOOKUP(Table1[[#This Row],[UID]],Table_Lookup[UID],Table_Lookup[Company Employee Range],"",0)</f>
        <v>0</v>
      </c>
      <c r="S75">
        <f>_xlfn.XLOOKUP(Table1[[#This Row],[UID]],Table_Lookup[UID],Table_Lookup[Locatie],"",0)</f>
        <v>0</v>
      </c>
      <c r="T75">
        <f>_xlfn.XLOOKUP(Table1[[#This Row],[UID]],Table_Lookup[UID],Table_Lookup[Industrie],"",0)</f>
        <v>0</v>
      </c>
    </row>
    <row r="76" spans="2:20" x14ac:dyDescent="0.45">
      <c r="B76" t="s">
        <v>235</v>
      </c>
      <c r="C76" t="s">
        <v>236</v>
      </c>
      <c r="D76" t="s">
        <v>237</v>
      </c>
      <c r="F76" t="s">
        <v>22</v>
      </c>
      <c r="H76" t="s">
        <v>22</v>
      </c>
      <c r="I76" t="s">
        <v>22</v>
      </c>
      <c r="J76" t="s">
        <v>8</v>
      </c>
      <c r="K76" t="s">
        <v>22</v>
      </c>
      <c r="L76" t="s">
        <v>22</v>
      </c>
      <c r="M76" t="s">
        <v>22</v>
      </c>
      <c r="N76" t="s">
        <v>22</v>
      </c>
      <c r="Q76">
        <f>_xlfn.XLOOKUP(Table1[[#This Row],[UID]],Table_Lookup[UID],Table_Lookup[Website],"",0)</f>
        <v>0</v>
      </c>
      <c r="R76">
        <f>_xlfn.XLOOKUP(Table1[[#This Row],[UID]],Table_Lookup[UID],Table_Lookup[Company Employee Range],"",0)</f>
        <v>0</v>
      </c>
      <c r="S76">
        <f>_xlfn.XLOOKUP(Table1[[#This Row],[UID]],Table_Lookup[UID],Table_Lookup[Locatie],"",0)</f>
        <v>0</v>
      </c>
      <c r="T76">
        <f>_xlfn.XLOOKUP(Table1[[#This Row],[UID]],Table_Lookup[UID],Table_Lookup[Industrie],"",0)</f>
        <v>0</v>
      </c>
    </row>
    <row r="77" spans="2:20" x14ac:dyDescent="0.45">
      <c r="B77" t="s">
        <v>238</v>
      </c>
      <c r="C77" t="s">
        <v>239</v>
      </c>
      <c r="D77" t="s">
        <v>240</v>
      </c>
      <c r="F77" t="s">
        <v>22</v>
      </c>
      <c r="H77" t="s">
        <v>22</v>
      </c>
      <c r="I77" t="s">
        <v>22</v>
      </c>
      <c r="J77" t="s">
        <v>8</v>
      </c>
      <c r="K77" t="s">
        <v>22</v>
      </c>
      <c r="L77" t="s">
        <v>22</v>
      </c>
      <c r="M77" t="s">
        <v>22</v>
      </c>
      <c r="N77" t="s">
        <v>22</v>
      </c>
      <c r="Q77">
        <f>_xlfn.XLOOKUP(Table1[[#This Row],[UID]],Table_Lookup[UID],Table_Lookup[Website],"",0)</f>
        <v>0</v>
      </c>
      <c r="R77">
        <f>_xlfn.XLOOKUP(Table1[[#This Row],[UID]],Table_Lookup[UID],Table_Lookup[Company Employee Range],"",0)</f>
        <v>0</v>
      </c>
      <c r="S77">
        <f>_xlfn.XLOOKUP(Table1[[#This Row],[UID]],Table_Lookup[UID],Table_Lookup[Locatie],"",0)</f>
        <v>0</v>
      </c>
      <c r="T77">
        <f>_xlfn.XLOOKUP(Table1[[#This Row],[UID]],Table_Lookup[UID],Table_Lookup[Industrie],"",0)</f>
        <v>0</v>
      </c>
    </row>
    <row r="78" spans="2:20" x14ac:dyDescent="0.45">
      <c r="B78" s="3" t="s">
        <v>241</v>
      </c>
      <c r="C78" s="3" t="s">
        <v>242</v>
      </c>
      <c r="D78" s="3" t="s">
        <v>243</v>
      </c>
      <c r="E78" s="3"/>
      <c r="F78" s="3" t="s">
        <v>25</v>
      </c>
      <c r="G78" s="3" t="s">
        <v>53</v>
      </c>
      <c r="H78" s="3" t="s">
        <v>22</v>
      </c>
      <c r="I78" s="3" t="s">
        <v>22</v>
      </c>
      <c r="J78" s="3" t="s">
        <v>22</v>
      </c>
      <c r="K78" s="3" t="s">
        <v>22</v>
      </c>
      <c r="L78" s="3" t="s">
        <v>22</v>
      </c>
      <c r="M78" s="3" t="s">
        <v>22</v>
      </c>
      <c r="N78" s="3" t="s">
        <v>22</v>
      </c>
      <c r="Q78">
        <f>_xlfn.XLOOKUP(Table1[[#This Row],[UID]],Table_Lookup[UID],Table_Lookup[Website],"",0)</f>
        <v>0</v>
      </c>
      <c r="R78">
        <f>_xlfn.XLOOKUP(Table1[[#This Row],[UID]],Table_Lookup[UID],Table_Lookup[Company Employee Range],"",0)</f>
        <v>0</v>
      </c>
      <c r="S78">
        <f>_xlfn.XLOOKUP(Table1[[#This Row],[UID]],Table_Lookup[UID],Table_Lookup[Locatie],"",0)</f>
        <v>0</v>
      </c>
      <c r="T78">
        <f>_xlfn.XLOOKUP(Table1[[#This Row],[UID]],Table_Lookup[UID],Table_Lookup[Industrie],"",0)</f>
        <v>0</v>
      </c>
    </row>
    <row r="79" spans="2:20" x14ac:dyDescent="0.45">
      <c r="B79" t="s">
        <v>244</v>
      </c>
      <c r="C79" t="s">
        <v>245</v>
      </c>
      <c r="D79" t="s">
        <v>246</v>
      </c>
      <c r="F79" t="s">
        <v>22</v>
      </c>
      <c r="H79" t="s">
        <v>22</v>
      </c>
      <c r="I79" t="s">
        <v>22</v>
      </c>
      <c r="J79" t="s">
        <v>8</v>
      </c>
      <c r="K79" t="s">
        <v>22</v>
      </c>
      <c r="L79" t="s">
        <v>22</v>
      </c>
      <c r="M79" t="s">
        <v>22</v>
      </c>
      <c r="N79" t="s">
        <v>22</v>
      </c>
      <c r="Q79">
        <f>_xlfn.XLOOKUP(Table1[[#This Row],[UID]],Table_Lookup[UID],Table_Lookup[Website],"",0)</f>
        <v>0</v>
      </c>
      <c r="R79">
        <f>_xlfn.XLOOKUP(Table1[[#This Row],[UID]],Table_Lookup[UID],Table_Lookup[Company Employee Range],"",0)</f>
        <v>0</v>
      </c>
      <c r="S79">
        <f>_xlfn.XLOOKUP(Table1[[#This Row],[UID]],Table_Lookup[UID],Table_Lookup[Locatie],"",0)</f>
        <v>0</v>
      </c>
      <c r="T79">
        <f>_xlfn.XLOOKUP(Table1[[#This Row],[UID]],Table_Lookup[UID],Table_Lookup[Industrie],"",0)</f>
        <v>0</v>
      </c>
    </row>
    <row r="80" spans="2:20" x14ac:dyDescent="0.45">
      <c r="B80" t="s">
        <v>247</v>
      </c>
      <c r="C80" t="s">
        <v>248</v>
      </c>
      <c r="D80" t="s">
        <v>249</v>
      </c>
      <c r="F80" t="s">
        <v>22</v>
      </c>
      <c r="H80" t="s">
        <v>22</v>
      </c>
      <c r="I80" t="s">
        <v>22</v>
      </c>
      <c r="J80" t="s">
        <v>8</v>
      </c>
      <c r="K80" t="s">
        <v>22</v>
      </c>
      <c r="L80" t="s">
        <v>22</v>
      </c>
      <c r="M80" t="s">
        <v>22</v>
      </c>
      <c r="N80" t="s">
        <v>22</v>
      </c>
      <c r="Q80">
        <f>_xlfn.XLOOKUP(Table1[[#This Row],[UID]],Table_Lookup[UID],Table_Lookup[Website],"",0)</f>
        <v>0</v>
      </c>
      <c r="R80">
        <f>_xlfn.XLOOKUP(Table1[[#This Row],[UID]],Table_Lookup[UID],Table_Lookup[Company Employee Range],"",0)</f>
        <v>0</v>
      </c>
      <c r="S80">
        <f>_xlfn.XLOOKUP(Table1[[#This Row],[UID]],Table_Lookup[UID],Table_Lookup[Locatie],"",0)</f>
        <v>0</v>
      </c>
      <c r="T80">
        <f>_xlfn.XLOOKUP(Table1[[#This Row],[UID]],Table_Lookup[UID],Table_Lookup[Industrie],"",0)</f>
        <v>0</v>
      </c>
    </row>
    <row r="81" spans="2:20" x14ac:dyDescent="0.45">
      <c r="B81" s="3" t="s">
        <v>250</v>
      </c>
      <c r="C81" s="3" t="s">
        <v>251</v>
      </c>
      <c r="D81" s="3" t="s">
        <v>252</v>
      </c>
      <c r="E81" s="3"/>
      <c r="F81" s="3" t="s">
        <v>25</v>
      </c>
      <c r="G81" s="3" t="s">
        <v>22</v>
      </c>
      <c r="H81" s="3" t="s">
        <v>22</v>
      </c>
      <c r="I81" s="3" t="s">
        <v>22</v>
      </c>
      <c r="J81" s="3" t="s">
        <v>22</v>
      </c>
      <c r="K81" s="3" t="s">
        <v>22</v>
      </c>
      <c r="L81" s="3" t="s">
        <v>10</v>
      </c>
      <c r="M81" s="3" t="s">
        <v>22</v>
      </c>
      <c r="N81" s="3" t="s">
        <v>22</v>
      </c>
      <c r="Q81">
        <f>_xlfn.XLOOKUP(Table1[[#This Row],[UID]],Table_Lookup[UID],Table_Lookup[Website],"",0)</f>
        <v>0</v>
      </c>
      <c r="R81">
        <f>_xlfn.XLOOKUP(Table1[[#This Row],[UID]],Table_Lookup[UID],Table_Lookup[Company Employee Range],"",0)</f>
        <v>0</v>
      </c>
      <c r="S81">
        <f>_xlfn.XLOOKUP(Table1[[#This Row],[UID]],Table_Lookup[UID],Table_Lookup[Locatie],"",0)</f>
        <v>0</v>
      </c>
      <c r="T81">
        <f>_xlfn.XLOOKUP(Table1[[#This Row],[UID]],Table_Lookup[UID],Table_Lookup[Industrie],"",0)</f>
        <v>0</v>
      </c>
    </row>
    <row r="82" spans="2:20" x14ac:dyDescent="0.45">
      <c r="B82" s="3" t="s">
        <v>253</v>
      </c>
      <c r="C82" s="3" t="s">
        <v>254</v>
      </c>
      <c r="D82" s="3" t="s">
        <v>255</v>
      </c>
      <c r="E82" s="3"/>
      <c r="F82" s="3" t="s">
        <v>25</v>
      </c>
      <c r="G82" s="3" t="s">
        <v>22</v>
      </c>
      <c r="H82" s="3" t="s">
        <v>22</v>
      </c>
      <c r="I82" s="3" t="s">
        <v>22</v>
      </c>
      <c r="J82" s="3" t="s">
        <v>22</v>
      </c>
      <c r="K82" s="3" t="s">
        <v>22</v>
      </c>
      <c r="L82" s="3" t="s">
        <v>22</v>
      </c>
      <c r="M82" s="3" t="s">
        <v>22</v>
      </c>
      <c r="N82" s="3" t="s">
        <v>12</v>
      </c>
      <c r="Q82">
        <f>_xlfn.XLOOKUP(Table1[[#This Row],[UID]],Table_Lookup[UID],Table_Lookup[Website],"",0)</f>
        <v>0</v>
      </c>
      <c r="R82">
        <f>_xlfn.XLOOKUP(Table1[[#This Row],[UID]],Table_Lookup[UID],Table_Lookup[Company Employee Range],"",0)</f>
        <v>0</v>
      </c>
      <c r="S82">
        <f>_xlfn.XLOOKUP(Table1[[#This Row],[UID]],Table_Lookup[UID],Table_Lookup[Locatie],"",0)</f>
        <v>0</v>
      </c>
      <c r="T82">
        <f>_xlfn.XLOOKUP(Table1[[#This Row],[UID]],Table_Lookup[UID],Table_Lookup[Industrie],"",0)</f>
        <v>0</v>
      </c>
    </row>
    <row r="83" spans="2:20" x14ac:dyDescent="0.45">
      <c r="B83" s="2" t="s">
        <v>256</v>
      </c>
      <c r="C83" s="2" t="s">
        <v>257</v>
      </c>
      <c r="D83" s="2" t="s">
        <v>257</v>
      </c>
      <c r="E83" s="2"/>
      <c r="F83" s="2" t="s">
        <v>25</v>
      </c>
      <c r="G83" s="2" t="s">
        <v>22</v>
      </c>
      <c r="H83" s="2" t="s">
        <v>22</v>
      </c>
      <c r="I83" s="2" t="s">
        <v>22</v>
      </c>
      <c r="J83" s="2" t="s">
        <v>22</v>
      </c>
      <c r="K83" s="2" t="s">
        <v>22</v>
      </c>
      <c r="L83" s="2" t="s">
        <v>22</v>
      </c>
      <c r="M83" s="2" t="s">
        <v>22</v>
      </c>
      <c r="N83" s="2" t="s">
        <v>22</v>
      </c>
      <c r="Q83">
        <f>_xlfn.XLOOKUP(Table1[[#This Row],[UID]],Table_Lookup[UID],Table_Lookup[Website],"",0)</f>
        <v>0</v>
      </c>
      <c r="R83">
        <f>_xlfn.XLOOKUP(Table1[[#This Row],[UID]],Table_Lookup[UID],Table_Lookup[Company Employee Range],"",0)</f>
        <v>0</v>
      </c>
      <c r="S83">
        <f>_xlfn.XLOOKUP(Table1[[#This Row],[UID]],Table_Lookup[UID],Table_Lookup[Locatie],"",0)</f>
        <v>0</v>
      </c>
      <c r="T83">
        <f>_xlfn.XLOOKUP(Table1[[#This Row],[UID]],Table_Lookup[UID],Table_Lookup[Industrie],"",0)</f>
        <v>0</v>
      </c>
    </row>
    <row r="84" spans="2:20" x14ac:dyDescent="0.45">
      <c r="B84" t="s">
        <v>258</v>
      </c>
      <c r="C84" t="s">
        <v>259</v>
      </c>
      <c r="D84" t="s">
        <v>260</v>
      </c>
      <c r="F84" t="s">
        <v>22</v>
      </c>
      <c r="H84" t="s">
        <v>22</v>
      </c>
      <c r="I84" t="s">
        <v>22</v>
      </c>
      <c r="J84" t="s">
        <v>8</v>
      </c>
      <c r="K84" t="s">
        <v>22</v>
      </c>
      <c r="L84" t="s">
        <v>22</v>
      </c>
      <c r="M84" t="s">
        <v>22</v>
      </c>
      <c r="N84" t="s">
        <v>22</v>
      </c>
      <c r="Q84">
        <f>_xlfn.XLOOKUP(Table1[[#This Row],[UID]],Table_Lookup[UID],Table_Lookup[Website],"",0)</f>
        <v>0</v>
      </c>
      <c r="R84">
        <f>_xlfn.XLOOKUP(Table1[[#This Row],[UID]],Table_Lookup[UID],Table_Lookup[Company Employee Range],"",0)</f>
        <v>0</v>
      </c>
      <c r="S84">
        <f>_xlfn.XLOOKUP(Table1[[#This Row],[UID]],Table_Lookup[UID],Table_Lookup[Locatie],"",0)</f>
        <v>0</v>
      </c>
      <c r="T84">
        <f>_xlfn.XLOOKUP(Table1[[#This Row],[UID]],Table_Lookup[UID],Table_Lookup[Industrie],"",0)</f>
        <v>0</v>
      </c>
    </row>
    <row r="85" spans="2:20" x14ac:dyDescent="0.45">
      <c r="B85" t="s">
        <v>261</v>
      </c>
      <c r="C85" t="s">
        <v>262</v>
      </c>
      <c r="D85" t="s">
        <v>263</v>
      </c>
      <c r="F85" t="s">
        <v>22</v>
      </c>
      <c r="H85" t="s">
        <v>22</v>
      </c>
      <c r="I85" t="s">
        <v>22</v>
      </c>
      <c r="J85" t="s">
        <v>8</v>
      </c>
      <c r="K85" t="s">
        <v>22</v>
      </c>
      <c r="L85" t="s">
        <v>22</v>
      </c>
      <c r="M85" t="s">
        <v>22</v>
      </c>
      <c r="N85" t="s">
        <v>22</v>
      </c>
      <c r="Q85">
        <f>_xlfn.XLOOKUP(Table1[[#This Row],[UID]],Table_Lookup[UID],Table_Lookup[Website],"",0)</f>
        <v>0</v>
      </c>
      <c r="R85">
        <f>_xlfn.XLOOKUP(Table1[[#This Row],[UID]],Table_Lookup[UID],Table_Lookup[Company Employee Range],"",0)</f>
        <v>0</v>
      </c>
      <c r="S85">
        <f>_xlfn.XLOOKUP(Table1[[#This Row],[UID]],Table_Lookup[UID],Table_Lookup[Locatie],"",0)</f>
        <v>0</v>
      </c>
      <c r="T85">
        <f>_xlfn.XLOOKUP(Table1[[#This Row],[UID]],Table_Lookup[UID],Table_Lookup[Industrie],"",0)</f>
        <v>0</v>
      </c>
    </row>
    <row r="86" spans="2:20" x14ac:dyDescent="0.45">
      <c r="B86" s="4" t="s">
        <v>264</v>
      </c>
      <c r="C86" s="4" t="s">
        <v>265</v>
      </c>
      <c r="D86" s="4" t="s">
        <v>266</v>
      </c>
      <c r="E86" s="4"/>
      <c r="F86" s="4" t="s">
        <v>22</v>
      </c>
      <c r="G86" s="4"/>
      <c r="H86" s="4" t="s">
        <v>6</v>
      </c>
      <c r="I86" s="4" t="s">
        <v>22</v>
      </c>
      <c r="J86" s="4" t="s">
        <v>22</v>
      </c>
      <c r="K86" s="4" t="s">
        <v>22</v>
      </c>
      <c r="L86" s="4" t="s">
        <v>22</v>
      </c>
      <c r="M86" s="4" t="s">
        <v>22</v>
      </c>
      <c r="N86" s="4" t="s">
        <v>12</v>
      </c>
      <c r="Q86">
        <f>_xlfn.XLOOKUP(Table1[[#This Row],[UID]],Table_Lookup[UID],Table_Lookup[Website],"",0)</f>
        <v>0</v>
      </c>
      <c r="R86">
        <f>_xlfn.XLOOKUP(Table1[[#This Row],[UID]],Table_Lookup[UID],Table_Lookup[Company Employee Range],"",0)</f>
        <v>0</v>
      </c>
      <c r="S86">
        <f>_xlfn.XLOOKUP(Table1[[#This Row],[UID]],Table_Lookup[UID],Table_Lookup[Locatie],"",0)</f>
        <v>0</v>
      </c>
      <c r="T86">
        <f>_xlfn.XLOOKUP(Table1[[#This Row],[UID]],Table_Lookup[UID],Table_Lookup[Industrie],"",0)</f>
        <v>0</v>
      </c>
    </row>
    <row r="87" spans="2:20" x14ac:dyDescent="0.45">
      <c r="B87" t="s">
        <v>267</v>
      </c>
      <c r="C87" t="s">
        <v>268</v>
      </c>
      <c r="D87" t="s">
        <v>269</v>
      </c>
      <c r="F87" t="s">
        <v>22</v>
      </c>
      <c r="H87" t="s">
        <v>22</v>
      </c>
      <c r="I87" t="s">
        <v>22</v>
      </c>
      <c r="J87" t="s">
        <v>8</v>
      </c>
      <c r="K87" t="s">
        <v>22</v>
      </c>
      <c r="L87" t="s">
        <v>22</v>
      </c>
      <c r="M87" t="s">
        <v>22</v>
      </c>
      <c r="N87" t="s">
        <v>22</v>
      </c>
      <c r="Q87">
        <f>_xlfn.XLOOKUP(Table1[[#This Row],[UID]],Table_Lookup[UID],Table_Lookup[Website],"",0)</f>
        <v>0</v>
      </c>
      <c r="R87">
        <f>_xlfn.XLOOKUP(Table1[[#This Row],[UID]],Table_Lookup[UID],Table_Lookup[Company Employee Range],"",0)</f>
        <v>0</v>
      </c>
      <c r="S87">
        <f>_xlfn.XLOOKUP(Table1[[#This Row],[UID]],Table_Lookup[UID],Table_Lookup[Locatie],"",0)</f>
        <v>0</v>
      </c>
      <c r="T87">
        <f>_xlfn.XLOOKUP(Table1[[#This Row],[UID]],Table_Lookup[UID],Table_Lookup[Industrie],"",0)</f>
        <v>0</v>
      </c>
    </row>
    <row r="88" spans="2:20" x14ac:dyDescent="0.45">
      <c r="B88" s="3" t="s">
        <v>270</v>
      </c>
      <c r="C88" s="3" t="s">
        <v>271</v>
      </c>
      <c r="D88" s="3" t="s">
        <v>272</v>
      </c>
      <c r="E88" s="3"/>
      <c r="F88" s="3" t="s">
        <v>25</v>
      </c>
      <c r="G88" s="3" t="s">
        <v>22</v>
      </c>
      <c r="H88" s="3" t="s">
        <v>22</v>
      </c>
      <c r="I88" s="3" t="s">
        <v>22</v>
      </c>
      <c r="J88" s="3" t="s">
        <v>22</v>
      </c>
      <c r="K88" s="3" t="s">
        <v>9</v>
      </c>
      <c r="L88" s="3" t="s">
        <v>22</v>
      </c>
      <c r="M88" s="3" t="s">
        <v>22</v>
      </c>
      <c r="N88" s="3" t="s">
        <v>22</v>
      </c>
      <c r="Q88">
        <f>_xlfn.XLOOKUP(Table1[[#This Row],[UID]],Table_Lookup[UID],Table_Lookup[Website],"",0)</f>
        <v>0</v>
      </c>
      <c r="R88">
        <f>_xlfn.XLOOKUP(Table1[[#This Row],[UID]],Table_Lookup[UID],Table_Lookup[Company Employee Range],"",0)</f>
        <v>0</v>
      </c>
      <c r="S88">
        <f>_xlfn.XLOOKUP(Table1[[#This Row],[UID]],Table_Lookup[UID],Table_Lookup[Locatie],"",0)</f>
        <v>0</v>
      </c>
      <c r="T88">
        <f>_xlfn.XLOOKUP(Table1[[#This Row],[UID]],Table_Lookup[UID],Table_Lookup[Industrie],"",0)</f>
        <v>0</v>
      </c>
    </row>
    <row r="89" spans="2:20" x14ac:dyDescent="0.45">
      <c r="B89" t="s">
        <v>273</v>
      </c>
      <c r="C89" t="s">
        <v>274</v>
      </c>
      <c r="D89" t="s">
        <v>275</v>
      </c>
      <c r="F89" t="s">
        <v>22</v>
      </c>
      <c r="H89" t="s">
        <v>22</v>
      </c>
      <c r="I89" t="s">
        <v>22</v>
      </c>
      <c r="J89" t="s">
        <v>8</v>
      </c>
      <c r="K89" t="s">
        <v>22</v>
      </c>
      <c r="L89" t="s">
        <v>22</v>
      </c>
      <c r="M89" t="s">
        <v>22</v>
      </c>
      <c r="N89" t="s">
        <v>22</v>
      </c>
      <c r="Q89">
        <f>_xlfn.XLOOKUP(Table1[[#This Row],[UID]],Table_Lookup[UID],Table_Lookup[Website],"",0)</f>
        <v>0</v>
      </c>
      <c r="R89">
        <f>_xlfn.XLOOKUP(Table1[[#This Row],[UID]],Table_Lookup[UID],Table_Lookup[Company Employee Range],"",0)</f>
        <v>0</v>
      </c>
      <c r="S89">
        <f>_xlfn.XLOOKUP(Table1[[#This Row],[UID]],Table_Lookup[UID],Table_Lookup[Locatie],"",0)</f>
        <v>0</v>
      </c>
      <c r="T89">
        <f>_xlfn.XLOOKUP(Table1[[#This Row],[UID]],Table_Lookup[UID],Table_Lookup[Industrie],"",0)</f>
        <v>0</v>
      </c>
    </row>
    <row r="90" spans="2:20" x14ac:dyDescent="0.45">
      <c r="B90" s="2" t="s">
        <v>276</v>
      </c>
      <c r="C90" s="2" t="s">
        <v>277</v>
      </c>
      <c r="D90" s="2" t="s">
        <v>277</v>
      </c>
      <c r="E90" s="2"/>
      <c r="F90" s="2" t="s">
        <v>25</v>
      </c>
      <c r="G90" s="2" t="s">
        <v>22</v>
      </c>
      <c r="H90" s="2" t="s">
        <v>22</v>
      </c>
      <c r="I90" s="2" t="s">
        <v>22</v>
      </c>
      <c r="J90" s="2" t="s">
        <v>22</v>
      </c>
      <c r="K90" s="2" t="s">
        <v>22</v>
      </c>
      <c r="L90" s="2" t="s">
        <v>22</v>
      </c>
      <c r="M90" s="2" t="s">
        <v>22</v>
      </c>
      <c r="N90" s="2" t="s">
        <v>22</v>
      </c>
      <c r="Q90">
        <f>_xlfn.XLOOKUP(Table1[[#This Row],[UID]],Table_Lookup[UID],Table_Lookup[Website],"",0)</f>
        <v>0</v>
      </c>
      <c r="R90">
        <f>_xlfn.XLOOKUP(Table1[[#This Row],[UID]],Table_Lookup[UID],Table_Lookup[Company Employee Range],"",0)</f>
        <v>0</v>
      </c>
      <c r="S90">
        <f>_xlfn.XLOOKUP(Table1[[#This Row],[UID]],Table_Lookup[UID],Table_Lookup[Locatie],"",0)</f>
        <v>0</v>
      </c>
      <c r="T90">
        <f>_xlfn.XLOOKUP(Table1[[#This Row],[UID]],Table_Lookup[UID],Table_Lookup[Industrie],"",0)</f>
        <v>0</v>
      </c>
    </row>
    <row r="91" spans="2:20" x14ac:dyDescent="0.45">
      <c r="B91" s="4" t="s">
        <v>278</v>
      </c>
      <c r="C91" s="4" t="s">
        <v>279</v>
      </c>
      <c r="D91" s="4" t="s">
        <v>280</v>
      </c>
      <c r="E91" s="4"/>
      <c r="F91" s="4" t="s">
        <v>22</v>
      </c>
      <c r="G91" s="4"/>
      <c r="H91" s="4" t="s">
        <v>6</v>
      </c>
      <c r="I91" s="4" t="s">
        <v>22</v>
      </c>
      <c r="J91" s="4" t="s">
        <v>22</v>
      </c>
      <c r="K91" s="4" t="s">
        <v>22</v>
      </c>
      <c r="L91" s="4" t="s">
        <v>22</v>
      </c>
      <c r="M91" s="4" t="s">
        <v>22</v>
      </c>
      <c r="N91" s="4" t="s">
        <v>12</v>
      </c>
      <c r="Q91">
        <f>_xlfn.XLOOKUP(Table1[[#This Row],[UID]],Table_Lookup[UID],Table_Lookup[Website],"",0)</f>
        <v>0</v>
      </c>
      <c r="R91">
        <f>_xlfn.XLOOKUP(Table1[[#This Row],[UID]],Table_Lookup[UID],Table_Lookup[Company Employee Range],"",0)</f>
        <v>0</v>
      </c>
      <c r="S91">
        <f>_xlfn.XLOOKUP(Table1[[#This Row],[UID]],Table_Lookup[UID],Table_Lookup[Locatie],"",0)</f>
        <v>0</v>
      </c>
      <c r="T91">
        <f>_xlfn.XLOOKUP(Table1[[#This Row],[UID]],Table_Lookup[UID],Table_Lookup[Industrie],"",0)</f>
        <v>0</v>
      </c>
    </row>
    <row r="92" spans="2:20" x14ac:dyDescent="0.45">
      <c r="B92" t="s">
        <v>281</v>
      </c>
      <c r="C92" t="s">
        <v>282</v>
      </c>
      <c r="D92" t="s">
        <v>283</v>
      </c>
      <c r="F92" t="s">
        <v>22</v>
      </c>
      <c r="H92" t="s">
        <v>22</v>
      </c>
      <c r="I92" t="s">
        <v>22</v>
      </c>
      <c r="J92" t="s">
        <v>8</v>
      </c>
      <c r="K92" t="s">
        <v>22</v>
      </c>
      <c r="L92" t="s">
        <v>22</v>
      </c>
      <c r="M92" t="s">
        <v>22</v>
      </c>
      <c r="N92" t="s">
        <v>22</v>
      </c>
      <c r="Q92">
        <f>_xlfn.XLOOKUP(Table1[[#This Row],[UID]],Table_Lookup[UID],Table_Lookup[Website],"",0)</f>
        <v>0</v>
      </c>
      <c r="R92">
        <f>_xlfn.XLOOKUP(Table1[[#This Row],[UID]],Table_Lookup[UID],Table_Lookup[Company Employee Range],"",0)</f>
        <v>0</v>
      </c>
      <c r="S92">
        <f>_xlfn.XLOOKUP(Table1[[#This Row],[UID]],Table_Lookup[UID],Table_Lookup[Locatie],"",0)</f>
        <v>0</v>
      </c>
      <c r="T92">
        <f>_xlfn.XLOOKUP(Table1[[#This Row],[UID]],Table_Lookup[UID],Table_Lookup[Industrie],"",0)</f>
        <v>0</v>
      </c>
    </row>
    <row r="93" spans="2:20" x14ac:dyDescent="0.45">
      <c r="B93" t="s">
        <v>284</v>
      </c>
      <c r="C93" t="s">
        <v>285</v>
      </c>
      <c r="D93" t="s">
        <v>286</v>
      </c>
      <c r="F93" t="s">
        <v>22</v>
      </c>
      <c r="H93" t="s">
        <v>22</v>
      </c>
      <c r="I93" t="s">
        <v>22</v>
      </c>
      <c r="J93" t="s">
        <v>8</v>
      </c>
      <c r="K93" t="s">
        <v>22</v>
      </c>
      <c r="L93" t="s">
        <v>22</v>
      </c>
      <c r="M93" t="s">
        <v>22</v>
      </c>
      <c r="N93" t="s">
        <v>22</v>
      </c>
      <c r="Q93">
        <f>_xlfn.XLOOKUP(Table1[[#This Row],[UID]],Table_Lookup[UID],Table_Lookup[Website],"",0)</f>
        <v>0</v>
      </c>
      <c r="R93">
        <f>_xlfn.XLOOKUP(Table1[[#This Row],[UID]],Table_Lookup[UID],Table_Lookup[Company Employee Range],"",0)</f>
        <v>0</v>
      </c>
      <c r="S93">
        <f>_xlfn.XLOOKUP(Table1[[#This Row],[UID]],Table_Lookup[UID],Table_Lookup[Locatie],"",0)</f>
        <v>0</v>
      </c>
      <c r="T93">
        <f>_xlfn.XLOOKUP(Table1[[#This Row],[UID]],Table_Lookup[UID],Table_Lookup[Industrie],"",0)</f>
        <v>0</v>
      </c>
    </row>
    <row r="94" spans="2:20" x14ac:dyDescent="0.45">
      <c r="B94" t="s">
        <v>287</v>
      </c>
      <c r="C94" t="s">
        <v>288</v>
      </c>
      <c r="D94" t="s">
        <v>289</v>
      </c>
      <c r="F94" t="s">
        <v>22</v>
      </c>
      <c r="H94" t="s">
        <v>22</v>
      </c>
      <c r="I94" t="s">
        <v>22</v>
      </c>
      <c r="J94" t="s">
        <v>8</v>
      </c>
      <c r="K94" t="s">
        <v>22</v>
      </c>
      <c r="L94" t="s">
        <v>22</v>
      </c>
      <c r="M94" t="s">
        <v>22</v>
      </c>
      <c r="N94" t="s">
        <v>22</v>
      </c>
      <c r="Q94">
        <f>_xlfn.XLOOKUP(Table1[[#This Row],[UID]],Table_Lookup[UID],Table_Lookup[Website],"",0)</f>
        <v>0</v>
      </c>
      <c r="R94">
        <f>_xlfn.XLOOKUP(Table1[[#This Row],[UID]],Table_Lookup[UID],Table_Lookup[Company Employee Range],"",0)</f>
        <v>0</v>
      </c>
      <c r="S94">
        <f>_xlfn.XLOOKUP(Table1[[#This Row],[UID]],Table_Lookup[UID],Table_Lookup[Locatie],"",0)</f>
        <v>0</v>
      </c>
      <c r="T94">
        <f>_xlfn.XLOOKUP(Table1[[#This Row],[UID]],Table_Lookup[UID],Table_Lookup[Industrie],"",0)</f>
        <v>0</v>
      </c>
    </row>
    <row r="95" spans="2:20" x14ac:dyDescent="0.45">
      <c r="B95" s="3" t="s">
        <v>290</v>
      </c>
      <c r="C95" s="3" t="s">
        <v>291</v>
      </c>
      <c r="D95" s="3" t="s">
        <v>292</v>
      </c>
      <c r="E95" s="3"/>
      <c r="F95" s="3" t="s">
        <v>25</v>
      </c>
      <c r="G95" s="3" t="s">
        <v>22</v>
      </c>
      <c r="H95" s="3" t="s">
        <v>22</v>
      </c>
      <c r="I95" s="3" t="s">
        <v>22</v>
      </c>
      <c r="J95" s="3" t="s">
        <v>22</v>
      </c>
      <c r="K95" s="3" t="s">
        <v>22</v>
      </c>
      <c r="L95" s="3" t="s">
        <v>10</v>
      </c>
      <c r="M95" s="3" t="s">
        <v>22</v>
      </c>
      <c r="N95" s="3" t="s">
        <v>12</v>
      </c>
      <c r="Q95">
        <f>_xlfn.XLOOKUP(Table1[[#This Row],[UID]],Table_Lookup[UID],Table_Lookup[Website],"",0)</f>
        <v>0</v>
      </c>
      <c r="R95">
        <f>_xlfn.XLOOKUP(Table1[[#This Row],[UID]],Table_Lookup[UID],Table_Lookup[Company Employee Range],"",0)</f>
        <v>0</v>
      </c>
      <c r="S95">
        <f>_xlfn.XLOOKUP(Table1[[#This Row],[UID]],Table_Lookup[UID],Table_Lookup[Locatie],"",0)</f>
        <v>0</v>
      </c>
      <c r="T95">
        <f>_xlfn.XLOOKUP(Table1[[#This Row],[UID]],Table_Lookup[UID],Table_Lookup[Industrie],"",0)</f>
        <v>0</v>
      </c>
    </row>
    <row r="96" spans="2:20" x14ac:dyDescent="0.45">
      <c r="B96" s="3" t="s">
        <v>293</v>
      </c>
      <c r="C96" s="3" t="s">
        <v>294</v>
      </c>
      <c r="D96" s="3" t="s">
        <v>294</v>
      </c>
      <c r="E96" s="3"/>
      <c r="F96" s="3" t="s">
        <v>25</v>
      </c>
      <c r="G96" s="3" t="s">
        <v>22</v>
      </c>
      <c r="H96" s="3" t="s">
        <v>22</v>
      </c>
      <c r="I96" s="3" t="s">
        <v>7</v>
      </c>
      <c r="J96" s="3" t="s">
        <v>22</v>
      </c>
      <c r="K96" s="3" t="s">
        <v>22</v>
      </c>
      <c r="L96" s="3" t="s">
        <v>22</v>
      </c>
      <c r="M96" s="3" t="s">
        <v>22</v>
      </c>
      <c r="N96" s="3" t="s">
        <v>12</v>
      </c>
      <c r="Q96">
        <f>_xlfn.XLOOKUP(Table1[[#This Row],[UID]],Table_Lookup[UID],Table_Lookup[Website],"",0)</f>
        <v>0</v>
      </c>
      <c r="R96">
        <f>_xlfn.XLOOKUP(Table1[[#This Row],[UID]],Table_Lookup[UID],Table_Lookup[Company Employee Range],"",0)</f>
        <v>0</v>
      </c>
      <c r="S96">
        <f>_xlfn.XLOOKUP(Table1[[#This Row],[UID]],Table_Lookup[UID],Table_Lookup[Locatie],"",0)</f>
        <v>0</v>
      </c>
      <c r="T96">
        <f>_xlfn.XLOOKUP(Table1[[#This Row],[UID]],Table_Lookup[UID],Table_Lookup[Industrie],"",0)</f>
        <v>0</v>
      </c>
    </row>
    <row r="97" spans="2:20" x14ac:dyDescent="0.45">
      <c r="B97" t="s">
        <v>295</v>
      </c>
      <c r="C97" t="s">
        <v>296</v>
      </c>
      <c r="D97" t="s">
        <v>297</v>
      </c>
      <c r="F97" t="s">
        <v>22</v>
      </c>
      <c r="H97" t="s">
        <v>22</v>
      </c>
      <c r="I97" t="s">
        <v>22</v>
      </c>
      <c r="J97" t="s">
        <v>8</v>
      </c>
      <c r="K97" t="s">
        <v>22</v>
      </c>
      <c r="L97" t="s">
        <v>22</v>
      </c>
      <c r="M97" t="s">
        <v>22</v>
      </c>
      <c r="N97" t="s">
        <v>22</v>
      </c>
      <c r="Q97">
        <f>_xlfn.XLOOKUP(Table1[[#This Row],[UID]],Table_Lookup[UID],Table_Lookup[Website],"",0)</f>
        <v>0</v>
      </c>
      <c r="R97">
        <f>_xlfn.XLOOKUP(Table1[[#This Row],[UID]],Table_Lookup[UID],Table_Lookup[Company Employee Range],"",0)</f>
        <v>0</v>
      </c>
      <c r="S97">
        <f>_xlfn.XLOOKUP(Table1[[#This Row],[UID]],Table_Lookup[UID],Table_Lookup[Locatie],"",0)</f>
        <v>0</v>
      </c>
      <c r="T97">
        <f>_xlfn.XLOOKUP(Table1[[#This Row],[UID]],Table_Lookup[UID],Table_Lookup[Industrie],"",0)</f>
        <v>0</v>
      </c>
    </row>
    <row r="98" spans="2:20" x14ac:dyDescent="0.45">
      <c r="B98" t="s">
        <v>298</v>
      </c>
      <c r="C98" t="s">
        <v>299</v>
      </c>
      <c r="D98" t="s">
        <v>300</v>
      </c>
      <c r="F98" t="s">
        <v>22</v>
      </c>
      <c r="H98" t="s">
        <v>22</v>
      </c>
      <c r="I98" t="s">
        <v>22</v>
      </c>
      <c r="J98" t="s">
        <v>8</v>
      </c>
      <c r="K98" t="s">
        <v>22</v>
      </c>
      <c r="L98" t="s">
        <v>22</v>
      </c>
      <c r="M98" t="s">
        <v>22</v>
      </c>
      <c r="N98" t="s">
        <v>22</v>
      </c>
      <c r="Q98">
        <f>_xlfn.XLOOKUP(Table1[[#This Row],[UID]],Table_Lookup[UID],Table_Lookup[Website],"",0)</f>
        <v>0</v>
      </c>
      <c r="R98">
        <f>_xlfn.XLOOKUP(Table1[[#This Row],[UID]],Table_Lookup[UID],Table_Lookup[Company Employee Range],"",0)</f>
        <v>0</v>
      </c>
      <c r="S98">
        <f>_xlfn.XLOOKUP(Table1[[#This Row],[UID]],Table_Lookup[UID],Table_Lookup[Locatie],"",0)</f>
        <v>0</v>
      </c>
      <c r="T98">
        <f>_xlfn.XLOOKUP(Table1[[#This Row],[UID]],Table_Lookup[UID],Table_Lookup[Industrie],"",0)</f>
        <v>0</v>
      </c>
    </row>
    <row r="99" spans="2:20" x14ac:dyDescent="0.45">
      <c r="B99" t="s">
        <v>301</v>
      </c>
      <c r="C99" t="s">
        <v>302</v>
      </c>
      <c r="D99" t="s">
        <v>303</v>
      </c>
      <c r="F99" t="s">
        <v>22</v>
      </c>
      <c r="H99" t="s">
        <v>22</v>
      </c>
      <c r="I99" t="s">
        <v>22</v>
      </c>
      <c r="J99" t="s">
        <v>8</v>
      </c>
      <c r="K99" t="s">
        <v>22</v>
      </c>
      <c r="L99" t="s">
        <v>22</v>
      </c>
      <c r="M99" t="s">
        <v>22</v>
      </c>
      <c r="N99" t="s">
        <v>22</v>
      </c>
      <c r="Q99">
        <f>_xlfn.XLOOKUP(Table1[[#This Row],[UID]],Table_Lookup[UID],Table_Lookup[Website],"",0)</f>
        <v>0</v>
      </c>
      <c r="R99">
        <f>_xlfn.XLOOKUP(Table1[[#This Row],[UID]],Table_Lookup[UID],Table_Lookup[Company Employee Range],"",0)</f>
        <v>0</v>
      </c>
      <c r="S99">
        <f>_xlfn.XLOOKUP(Table1[[#This Row],[UID]],Table_Lookup[UID],Table_Lookup[Locatie],"",0)</f>
        <v>0</v>
      </c>
      <c r="T99">
        <f>_xlfn.XLOOKUP(Table1[[#This Row],[UID]],Table_Lookup[UID],Table_Lookup[Industrie],"",0)</f>
        <v>0</v>
      </c>
    </row>
    <row r="100" spans="2:20" x14ac:dyDescent="0.45">
      <c r="B100" s="4" t="s">
        <v>304</v>
      </c>
      <c r="C100" s="4" t="s">
        <v>305</v>
      </c>
      <c r="D100" s="4" t="s">
        <v>306</v>
      </c>
      <c r="E100" s="4"/>
      <c r="F100" s="4" t="s">
        <v>22</v>
      </c>
      <c r="G100" s="4"/>
      <c r="H100" s="4" t="s">
        <v>22</v>
      </c>
      <c r="I100" s="4" t="s">
        <v>22</v>
      </c>
      <c r="J100" s="4" t="s">
        <v>22</v>
      </c>
      <c r="K100" s="4" t="s">
        <v>22</v>
      </c>
      <c r="L100" s="4" t="s">
        <v>22</v>
      </c>
      <c r="M100" s="4" t="s">
        <v>11</v>
      </c>
      <c r="N100" s="4" t="s">
        <v>12</v>
      </c>
      <c r="Q100">
        <f>_xlfn.XLOOKUP(Table1[[#This Row],[UID]],Table_Lookup[UID],Table_Lookup[Website],"",0)</f>
        <v>0</v>
      </c>
      <c r="R100">
        <f>_xlfn.XLOOKUP(Table1[[#This Row],[UID]],Table_Lookup[UID],Table_Lookup[Company Employee Range],"",0)</f>
        <v>0</v>
      </c>
      <c r="S100">
        <f>_xlfn.XLOOKUP(Table1[[#This Row],[UID]],Table_Lookup[UID],Table_Lookup[Locatie],"",0)</f>
        <v>0</v>
      </c>
      <c r="T100">
        <f>_xlfn.XLOOKUP(Table1[[#This Row],[UID]],Table_Lookup[UID],Table_Lookup[Industrie],"",0)</f>
        <v>0</v>
      </c>
    </row>
    <row r="101" spans="2:20" x14ac:dyDescent="0.45">
      <c r="B101" t="s">
        <v>307</v>
      </c>
      <c r="C101" t="s">
        <v>308</v>
      </c>
      <c r="D101" t="s">
        <v>309</v>
      </c>
      <c r="F101" t="s">
        <v>22</v>
      </c>
      <c r="H101" t="s">
        <v>22</v>
      </c>
      <c r="I101" t="s">
        <v>22</v>
      </c>
      <c r="J101" t="s">
        <v>8</v>
      </c>
      <c r="K101" t="s">
        <v>22</v>
      </c>
      <c r="L101" t="s">
        <v>22</v>
      </c>
      <c r="M101" t="s">
        <v>22</v>
      </c>
      <c r="N101" t="s">
        <v>22</v>
      </c>
      <c r="Q101">
        <f>_xlfn.XLOOKUP(Table1[[#This Row],[UID]],Table_Lookup[UID],Table_Lookup[Website],"",0)</f>
        <v>0</v>
      </c>
      <c r="R101">
        <f>_xlfn.XLOOKUP(Table1[[#This Row],[UID]],Table_Lookup[UID],Table_Lookup[Company Employee Range],"",0)</f>
        <v>0</v>
      </c>
      <c r="S101">
        <f>_xlfn.XLOOKUP(Table1[[#This Row],[UID]],Table_Lookup[UID],Table_Lookup[Locatie],"",0)</f>
        <v>0</v>
      </c>
      <c r="T101">
        <f>_xlfn.XLOOKUP(Table1[[#This Row],[UID]],Table_Lookup[UID],Table_Lookup[Industrie],"",0)</f>
        <v>0</v>
      </c>
    </row>
    <row r="102" spans="2:20" x14ac:dyDescent="0.45">
      <c r="B102" t="s">
        <v>310</v>
      </c>
      <c r="C102" t="s">
        <v>311</v>
      </c>
      <c r="D102" t="s">
        <v>312</v>
      </c>
      <c r="F102" t="s">
        <v>22</v>
      </c>
      <c r="H102" t="s">
        <v>22</v>
      </c>
      <c r="I102" t="s">
        <v>22</v>
      </c>
      <c r="J102" t="s">
        <v>8</v>
      </c>
      <c r="K102" t="s">
        <v>22</v>
      </c>
      <c r="L102" t="s">
        <v>22</v>
      </c>
      <c r="M102" t="s">
        <v>22</v>
      </c>
      <c r="N102" t="s">
        <v>22</v>
      </c>
      <c r="Q102">
        <f>_xlfn.XLOOKUP(Table1[[#This Row],[UID]],Table_Lookup[UID],Table_Lookup[Website],"",0)</f>
        <v>0</v>
      </c>
      <c r="R102">
        <f>_xlfn.XLOOKUP(Table1[[#This Row],[UID]],Table_Lookup[UID],Table_Lookup[Company Employee Range],"",0)</f>
        <v>0</v>
      </c>
      <c r="S102">
        <f>_xlfn.XLOOKUP(Table1[[#This Row],[UID]],Table_Lookup[UID],Table_Lookup[Locatie],"",0)</f>
        <v>0</v>
      </c>
      <c r="T102">
        <f>_xlfn.XLOOKUP(Table1[[#This Row],[UID]],Table_Lookup[UID],Table_Lookup[Industrie],"",0)</f>
        <v>0</v>
      </c>
    </row>
    <row r="103" spans="2:20" x14ac:dyDescent="0.45">
      <c r="B103" t="s">
        <v>313</v>
      </c>
      <c r="C103" t="s">
        <v>314</v>
      </c>
      <c r="D103" t="s">
        <v>315</v>
      </c>
      <c r="F103" t="s">
        <v>22</v>
      </c>
      <c r="H103" t="s">
        <v>22</v>
      </c>
      <c r="I103" t="s">
        <v>22</v>
      </c>
      <c r="J103" t="s">
        <v>8</v>
      </c>
      <c r="K103" t="s">
        <v>22</v>
      </c>
      <c r="L103" t="s">
        <v>22</v>
      </c>
      <c r="M103" t="s">
        <v>22</v>
      </c>
      <c r="N103" t="s">
        <v>22</v>
      </c>
      <c r="Q103">
        <f>_xlfn.XLOOKUP(Table1[[#This Row],[UID]],Table_Lookup[UID],Table_Lookup[Website],"",0)</f>
        <v>0</v>
      </c>
      <c r="R103">
        <f>_xlfn.XLOOKUP(Table1[[#This Row],[UID]],Table_Lookup[UID],Table_Lookup[Company Employee Range],"",0)</f>
        <v>0</v>
      </c>
      <c r="S103">
        <f>_xlfn.XLOOKUP(Table1[[#This Row],[UID]],Table_Lookup[UID],Table_Lookup[Locatie],"",0)</f>
        <v>0</v>
      </c>
      <c r="T103">
        <f>_xlfn.XLOOKUP(Table1[[#This Row],[UID]],Table_Lookup[UID],Table_Lookup[Industrie],"",0)</f>
        <v>0</v>
      </c>
    </row>
    <row r="104" spans="2:20" x14ac:dyDescent="0.45">
      <c r="B104" s="4" t="s">
        <v>316</v>
      </c>
      <c r="C104" s="4" t="s">
        <v>317</v>
      </c>
      <c r="D104" s="4" t="s">
        <v>318</v>
      </c>
      <c r="E104" s="4"/>
      <c r="F104" s="4" t="s">
        <v>22</v>
      </c>
      <c r="G104" s="4"/>
      <c r="H104" s="4" t="s">
        <v>22</v>
      </c>
      <c r="I104" s="4" t="s">
        <v>22</v>
      </c>
      <c r="J104" s="4" t="s">
        <v>8</v>
      </c>
      <c r="K104" s="4" t="s">
        <v>22</v>
      </c>
      <c r="L104" s="4" t="s">
        <v>22</v>
      </c>
      <c r="M104" s="4" t="s">
        <v>22</v>
      </c>
      <c r="N104" s="4" t="s">
        <v>12</v>
      </c>
      <c r="Q104">
        <f>_xlfn.XLOOKUP(Table1[[#This Row],[UID]],Table_Lookup[UID],Table_Lookup[Website],"",0)</f>
        <v>0</v>
      </c>
      <c r="R104">
        <f>_xlfn.XLOOKUP(Table1[[#This Row],[UID]],Table_Lookup[UID],Table_Lookup[Company Employee Range],"",0)</f>
        <v>0</v>
      </c>
      <c r="S104">
        <f>_xlfn.XLOOKUP(Table1[[#This Row],[UID]],Table_Lookup[UID],Table_Lookup[Locatie],"",0)</f>
        <v>0</v>
      </c>
      <c r="T104">
        <f>_xlfn.XLOOKUP(Table1[[#This Row],[UID]],Table_Lookup[UID],Table_Lookup[Industrie],"",0)</f>
        <v>0</v>
      </c>
    </row>
    <row r="105" spans="2:20" x14ac:dyDescent="0.45">
      <c r="B105" s="3" t="s">
        <v>319</v>
      </c>
      <c r="C105" s="3" t="s">
        <v>320</v>
      </c>
      <c r="D105" s="3" t="s">
        <v>320</v>
      </c>
      <c r="E105" s="3"/>
      <c r="F105" s="3" t="s">
        <v>25</v>
      </c>
      <c r="G105" s="3" t="s">
        <v>22</v>
      </c>
      <c r="H105" s="3" t="s">
        <v>22</v>
      </c>
      <c r="I105" s="3" t="s">
        <v>7</v>
      </c>
      <c r="J105" s="3" t="s">
        <v>22</v>
      </c>
      <c r="K105" s="3" t="s">
        <v>22</v>
      </c>
      <c r="L105" s="3" t="s">
        <v>22</v>
      </c>
      <c r="M105" s="3" t="s">
        <v>22</v>
      </c>
      <c r="N105" s="3" t="s">
        <v>22</v>
      </c>
      <c r="Q105">
        <f>_xlfn.XLOOKUP(Table1[[#This Row],[UID]],Table_Lookup[UID],Table_Lookup[Website],"",0)</f>
        <v>0</v>
      </c>
      <c r="R105">
        <f>_xlfn.XLOOKUP(Table1[[#This Row],[UID]],Table_Lookup[UID],Table_Lookup[Company Employee Range],"",0)</f>
        <v>0</v>
      </c>
      <c r="S105">
        <f>_xlfn.XLOOKUP(Table1[[#This Row],[UID]],Table_Lookup[UID],Table_Lookup[Locatie],"",0)</f>
        <v>0</v>
      </c>
      <c r="T105">
        <f>_xlfn.XLOOKUP(Table1[[#This Row],[UID]],Table_Lookup[UID],Table_Lookup[Industrie],"",0)</f>
        <v>0</v>
      </c>
    </row>
    <row r="106" spans="2:20" x14ac:dyDescent="0.45">
      <c r="B106" s="4" t="s">
        <v>321</v>
      </c>
      <c r="C106" s="4" t="s">
        <v>322</v>
      </c>
      <c r="D106" s="4" t="s">
        <v>323</v>
      </c>
      <c r="E106" s="4"/>
      <c r="F106" s="4" t="s">
        <v>22</v>
      </c>
      <c r="G106" s="4"/>
      <c r="H106" s="4" t="s">
        <v>22</v>
      </c>
      <c r="I106" s="4" t="s">
        <v>22</v>
      </c>
      <c r="J106" s="4" t="s">
        <v>8</v>
      </c>
      <c r="K106" s="4" t="s">
        <v>22</v>
      </c>
      <c r="L106" s="4" t="s">
        <v>22</v>
      </c>
      <c r="M106" s="4" t="s">
        <v>22</v>
      </c>
      <c r="N106" s="4" t="s">
        <v>12</v>
      </c>
      <c r="Q106">
        <f>_xlfn.XLOOKUP(Table1[[#This Row],[UID]],Table_Lookup[UID],Table_Lookup[Website],"",0)</f>
        <v>0</v>
      </c>
      <c r="R106">
        <f>_xlfn.XLOOKUP(Table1[[#This Row],[UID]],Table_Lookup[UID],Table_Lookup[Company Employee Range],"",0)</f>
        <v>0</v>
      </c>
      <c r="S106">
        <f>_xlfn.XLOOKUP(Table1[[#This Row],[UID]],Table_Lookup[UID],Table_Lookup[Locatie],"",0)</f>
        <v>0</v>
      </c>
      <c r="T106">
        <f>_xlfn.XLOOKUP(Table1[[#This Row],[UID]],Table_Lookup[UID],Table_Lookup[Industrie],"",0)</f>
        <v>0</v>
      </c>
    </row>
    <row r="107" spans="2:20" x14ac:dyDescent="0.45">
      <c r="B107" s="3" t="s">
        <v>324</v>
      </c>
      <c r="C107" s="3" t="s">
        <v>325</v>
      </c>
      <c r="D107" s="3" t="s">
        <v>325</v>
      </c>
      <c r="E107" s="3"/>
      <c r="F107" s="3" t="s">
        <v>25</v>
      </c>
      <c r="G107" s="3" t="s">
        <v>22</v>
      </c>
      <c r="H107" s="3" t="s">
        <v>22</v>
      </c>
      <c r="I107" s="3" t="s">
        <v>22</v>
      </c>
      <c r="J107" s="3" t="s">
        <v>22</v>
      </c>
      <c r="K107" s="3" t="s">
        <v>22</v>
      </c>
      <c r="L107" s="3" t="s">
        <v>22</v>
      </c>
      <c r="M107" s="3" t="s">
        <v>22</v>
      </c>
      <c r="N107" s="3" t="s">
        <v>12</v>
      </c>
      <c r="Q107">
        <f>_xlfn.XLOOKUP(Table1[[#This Row],[UID]],Table_Lookup[UID],Table_Lookup[Website],"",0)</f>
        <v>0</v>
      </c>
      <c r="R107">
        <f>_xlfn.XLOOKUP(Table1[[#This Row],[UID]],Table_Lookup[UID],Table_Lookup[Company Employee Range],"",0)</f>
        <v>0</v>
      </c>
      <c r="S107">
        <f>_xlfn.XLOOKUP(Table1[[#This Row],[UID]],Table_Lookup[UID],Table_Lookup[Locatie],"",0)</f>
        <v>0</v>
      </c>
      <c r="T107">
        <f>_xlfn.XLOOKUP(Table1[[#This Row],[UID]],Table_Lookup[UID],Table_Lookup[Industrie],"",0)</f>
        <v>0</v>
      </c>
    </row>
    <row r="108" spans="2:20" x14ac:dyDescent="0.45">
      <c r="B108" s="2" t="s">
        <v>326</v>
      </c>
      <c r="C108" s="2" t="s">
        <v>327</v>
      </c>
      <c r="D108" s="2" t="s">
        <v>328</v>
      </c>
      <c r="E108" s="2"/>
      <c r="F108" s="2" t="s">
        <v>25</v>
      </c>
      <c r="G108" s="2" t="s">
        <v>22</v>
      </c>
      <c r="H108" s="2" t="s">
        <v>22</v>
      </c>
      <c r="I108" s="2" t="s">
        <v>22</v>
      </c>
      <c r="J108" s="2" t="s">
        <v>22</v>
      </c>
      <c r="K108" s="2" t="s">
        <v>22</v>
      </c>
      <c r="L108" s="2" t="s">
        <v>22</v>
      </c>
      <c r="M108" s="2" t="s">
        <v>22</v>
      </c>
      <c r="N108" s="2" t="s">
        <v>22</v>
      </c>
      <c r="Q108">
        <f>_xlfn.XLOOKUP(Table1[[#This Row],[UID]],Table_Lookup[UID],Table_Lookup[Website],"",0)</f>
        <v>0</v>
      </c>
      <c r="R108">
        <f>_xlfn.XLOOKUP(Table1[[#This Row],[UID]],Table_Lookup[UID],Table_Lookup[Company Employee Range],"",0)</f>
        <v>0</v>
      </c>
      <c r="S108">
        <f>_xlfn.XLOOKUP(Table1[[#This Row],[UID]],Table_Lookup[UID],Table_Lookup[Locatie],"",0)</f>
        <v>0</v>
      </c>
      <c r="T108">
        <f>_xlfn.XLOOKUP(Table1[[#This Row],[UID]],Table_Lookup[UID],Table_Lookup[Industrie],"",0)</f>
        <v>0</v>
      </c>
    </row>
    <row r="109" spans="2:20" x14ac:dyDescent="0.45">
      <c r="B109" s="2" t="s">
        <v>329</v>
      </c>
      <c r="C109" s="2" t="s">
        <v>330</v>
      </c>
      <c r="D109" s="2" t="s">
        <v>330</v>
      </c>
      <c r="E109" s="2"/>
      <c r="F109" s="2" t="s">
        <v>25</v>
      </c>
      <c r="G109" s="2" t="s">
        <v>22</v>
      </c>
      <c r="H109" s="2" t="s">
        <v>22</v>
      </c>
      <c r="I109" s="2" t="s">
        <v>22</v>
      </c>
      <c r="J109" s="2" t="s">
        <v>22</v>
      </c>
      <c r="K109" s="2" t="s">
        <v>22</v>
      </c>
      <c r="L109" s="2" t="s">
        <v>22</v>
      </c>
      <c r="M109" s="2" t="s">
        <v>22</v>
      </c>
      <c r="N109" s="2" t="s">
        <v>22</v>
      </c>
      <c r="Q109">
        <f>_xlfn.XLOOKUP(Table1[[#This Row],[UID]],Table_Lookup[UID],Table_Lookup[Website],"",0)</f>
        <v>0</v>
      </c>
      <c r="R109">
        <f>_xlfn.XLOOKUP(Table1[[#This Row],[UID]],Table_Lookup[UID],Table_Lookup[Company Employee Range],"",0)</f>
        <v>0</v>
      </c>
      <c r="S109">
        <f>_xlfn.XLOOKUP(Table1[[#This Row],[UID]],Table_Lookup[UID],Table_Lookup[Locatie],"",0)</f>
        <v>0</v>
      </c>
      <c r="T109">
        <f>_xlfn.XLOOKUP(Table1[[#This Row],[UID]],Table_Lookup[UID],Table_Lookup[Industrie],"",0)</f>
        <v>0</v>
      </c>
    </row>
    <row r="110" spans="2:20" x14ac:dyDescent="0.45">
      <c r="B110" t="s">
        <v>331</v>
      </c>
      <c r="C110" t="s">
        <v>332</v>
      </c>
      <c r="D110" t="s">
        <v>333</v>
      </c>
      <c r="F110" t="s">
        <v>22</v>
      </c>
      <c r="H110" t="s">
        <v>22</v>
      </c>
      <c r="I110" t="s">
        <v>22</v>
      </c>
      <c r="J110" t="s">
        <v>8</v>
      </c>
      <c r="K110" t="s">
        <v>22</v>
      </c>
      <c r="L110" t="s">
        <v>22</v>
      </c>
      <c r="M110" t="s">
        <v>22</v>
      </c>
      <c r="N110" t="s">
        <v>22</v>
      </c>
      <c r="Q110">
        <f>_xlfn.XLOOKUP(Table1[[#This Row],[UID]],Table_Lookup[UID],Table_Lookup[Website],"",0)</f>
        <v>0</v>
      </c>
      <c r="R110">
        <f>_xlfn.XLOOKUP(Table1[[#This Row],[UID]],Table_Lookup[UID],Table_Lookup[Company Employee Range],"",0)</f>
        <v>0</v>
      </c>
      <c r="S110">
        <f>_xlfn.XLOOKUP(Table1[[#This Row],[UID]],Table_Lookup[UID],Table_Lookup[Locatie],"",0)</f>
        <v>0</v>
      </c>
      <c r="T110">
        <f>_xlfn.XLOOKUP(Table1[[#This Row],[UID]],Table_Lookup[UID],Table_Lookup[Industrie],"",0)</f>
        <v>0</v>
      </c>
    </row>
    <row r="111" spans="2:20" x14ac:dyDescent="0.45">
      <c r="B111" s="2" t="s">
        <v>334</v>
      </c>
      <c r="C111" s="2" t="s">
        <v>335</v>
      </c>
      <c r="D111" s="2" t="s">
        <v>335</v>
      </c>
      <c r="E111" s="2"/>
      <c r="F111" s="2" t="s">
        <v>25</v>
      </c>
      <c r="G111" s="2" t="s">
        <v>22</v>
      </c>
      <c r="H111" s="2" t="s">
        <v>22</v>
      </c>
      <c r="I111" s="2" t="s">
        <v>22</v>
      </c>
      <c r="J111" s="2" t="s">
        <v>22</v>
      </c>
      <c r="K111" s="2" t="s">
        <v>22</v>
      </c>
      <c r="L111" s="2" t="s">
        <v>22</v>
      </c>
      <c r="M111" s="2" t="s">
        <v>22</v>
      </c>
      <c r="N111" s="2" t="s">
        <v>22</v>
      </c>
      <c r="Q111">
        <f>_xlfn.XLOOKUP(Table1[[#This Row],[UID]],Table_Lookup[UID],Table_Lookup[Website],"",0)</f>
        <v>0</v>
      </c>
      <c r="R111">
        <f>_xlfn.XLOOKUP(Table1[[#This Row],[UID]],Table_Lookup[UID],Table_Lookup[Company Employee Range],"",0)</f>
        <v>0</v>
      </c>
      <c r="S111">
        <f>_xlfn.XLOOKUP(Table1[[#This Row],[UID]],Table_Lookup[UID],Table_Lookup[Locatie],"",0)</f>
        <v>0</v>
      </c>
      <c r="T111">
        <f>_xlfn.XLOOKUP(Table1[[#This Row],[UID]],Table_Lookup[UID],Table_Lookup[Industrie],"",0)</f>
        <v>0</v>
      </c>
    </row>
    <row r="112" spans="2:20" x14ac:dyDescent="0.45">
      <c r="B112" s="3" t="s">
        <v>336</v>
      </c>
      <c r="C112" s="3" t="s">
        <v>337</v>
      </c>
      <c r="D112" s="3" t="s">
        <v>338</v>
      </c>
      <c r="E112" s="3"/>
      <c r="F112" s="3" t="s">
        <v>25</v>
      </c>
      <c r="G112" s="3" t="s">
        <v>53</v>
      </c>
      <c r="H112" s="3" t="s">
        <v>22</v>
      </c>
      <c r="I112" s="3" t="s">
        <v>22</v>
      </c>
      <c r="J112" s="3" t="s">
        <v>22</v>
      </c>
      <c r="K112" s="3" t="s">
        <v>22</v>
      </c>
      <c r="L112" s="3" t="s">
        <v>22</v>
      </c>
      <c r="M112" s="3" t="s">
        <v>22</v>
      </c>
      <c r="N112" s="3" t="s">
        <v>22</v>
      </c>
      <c r="Q112">
        <f>_xlfn.XLOOKUP(Table1[[#This Row],[UID]],Table_Lookup[UID],Table_Lookup[Website],"",0)</f>
        <v>0</v>
      </c>
      <c r="R112">
        <f>_xlfn.XLOOKUP(Table1[[#This Row],[UID]],Table_Lookup[UID],Table_Lookup[Company Employee Range],"",0)</f>
        <v>0</v>
      </c>
      <c r="S112">
        <f>_xlfn.XLOOKUP(Table1[[#This Row],[UID]],Table_Lookup[UID],Table_Lookup[Locatie],"",0)</f>
        <v>0</v>
      </c>
      <c r="T112">
        <f>_xlfn.XLOOKUP(Table1[[#This Row],[UID]],Table_Lookup[UID],Table_Lookup[Industrie],"",0)</f>
        <v>0</v>
      </c>
    </row>
    <row r="113" spans="2:20" x14ac:dyDescent="0.45">
      <c r="B113" s="3" t="s">
        <v>339</v>
      </c>
      <c r="C113" s="3" t="s">
        <v>340</v>
      </c>
      <c r="D113" s="3" t="s">
        <v>340</v>
      </c>
      <c r="E113" s="3"/>
      <c r="F113" s="3" t="s">
        <v>25</v>
      </c>
      <c r="G113" s="3" t="s">
        <v>22</v>
      </c>
      <c r="H113" s="3" t="s">
        <v>22</v>
      </c>
      <c r="I113" s="3" t="s">
        <v>22</v>
      </c>
      <c r="J113" s="3" t="s">
        <v>22</v>
      </c>
      <c r="K113" s="3" t="s">
        <v>22</v>
      </c>
      <c r="L113" s="3" t="s">
        <v>22</v>
      </c>
      <c r="M113" s="3" t="s">
        <v>22</v>
      </c>
      <c r="N113" s="3" t="s">
        <v>12</v>
      </c>
      <c r="Q113">
        <f>_xlfn.XLOOKUP(Table1[[#This Row],[UID]],Table_Lookup[UID],Table_Lookup[Website],"",0)</f>
        <v>0</v>
      </c>
      <c r="R113">
        <f>_xlfn.XLOOKUP(Table1[[#This Row],[UID]],Table_Lookup[UID],Table_Lookup[Company Employee Range],"",0)</f>
        <v>0</v>
      </c>
      <c r="S113">
        <f>_xlfn.XLOOKUP(Table1[[#This Row],[UID]],Table_Lookup[UID],Table_Lookup[Locatie],"",0)</f>
        <v>0</v>
      </c>
      <c r="T113">
        <f>_xlfn.XLOOKUP(Table1[[#This Row],[UID]],Table_Lookup[UID],Table_Lookup[Industrie],"",0)</f>
        <v>0</v>
      </c>
    </row>
    <row r="114" spans="2:20" x14ac:dyDescent="0.45">
      <c r="B114" t="s">
        <v>341</v>
      </c>
      <c r="C114" t="s">
        <v>342</v>
      </c>
      <c r="D114" t="s">
        <v>343</v>
      </c>
      <c r="F114" t="s">
        <v>22</v>
      </c>
      <c r="H114" t="s">
        <v>22</v>
      </c>
      <c r="I114" t="s">
        <v>22</v>
      </c>
      <c r="J114" t="s">
        <v>8</v>
      </c>
      <c r="K114" t="s">
        <v>22</v>
      </c>
      <c r="L114" t="s">
        <v>22</v>
      </c>
      <c r="M114" t="s">
        <v>22</v>
      </c>
      <c r="N114" t="s">
        <v>22</v>
      </c>
      <c r="Q114">
        <f>_xlfn.XLOOKUP(Table1[[#This Row],[UID]],Table_Lookup[UID],Table_Lookup[Website],"",0)</f>
        <v>0</v>
      </c>
      <c r="R114">
        <f>_xlfn.XLOOKUP(Table1[[#This Row],[UID]],Table_Lookup[UID],Table_Lookup[Company Employee Range],"",0)</f>
        <v>0</v>
      </c>
      <c r="S114">
        <f>_xlfn.XLOOKUP(Table1[[#This Row],[UID]],Table_Lookup[UID],Table_Lookup[Locatie],"",0)</f>
        <v>0</v>
      </c>
      <c r="T114">
        <f>_xlfn.XLOOKUP(Table1[[#This Row],[UID]],Table_Lookup[UID],Table_Lookup[Industrie],"",0)</f>
        <v>0</v>
      </c>
    </row>
    <row r="115" spans="2:20" x14ac:dyDescent="0.45">
      <c r="B115" s="5" t="s">
        <v>344</v>
      </c>
      <c r="C115" s="5" t="s">
        <v>345</v>
      </c>
      <c r="D115" s="5" t="s">
        <v>346</v>
      </c>
      <c r="E115" s="5"/>
      <c r="F115" s="5" t="s">
        <v>22</v>
      </c>
      <c r="G115" s="5"/>
      <c r="H115" s="5" t="s">
        <v>22</v>
      </c>
      <c r="I115" s="5" t="s">
        <v>7</v>
      </c>
      <c r="J115" s="5" t="s">
        <v>22</v>
      </c>
      <c r="K115" s="5" t="s">
        <v>9</v>
      </c>
      <c r="L115" s="5" t="s">
        <v>22</v>
      </c>
      <c r="M115" s="5" t="s">
        <v>22</v>
      </c>
      <c r="N115" s="5" t="s">
        <v>22</v>
      </c>
      <c r="Q115" t="str">
        <f>_xlfn.XLOOKUP(Table1[[#This Row],[UID]],Table_Lookup[UID],Table_Lookup[Website],"",0)</f>
        <v/>
      </c>
      <c r="R115" t="str">
        <f>_xlfn.XLOOKUP(Table1[[#This Row],[UID]],Table_Lookup[UID],Table_Lookup[Company Employee Range],"",0)</f>
        <v/>
      </c>
      <c r="S115" t="str">
        <f>_xlfn.XLOOKUP(Table1[[#This Row],[UID]],Table_Lookup[UID],Table_Lookup[Locatie],"",0)</f>
        <v/>
      </c>
      <c r="T115" t="str">
        <f>_xlfn.XLOOKUP(Table1[[#This Row],[UID]],Table_Lookup[UID],Table_Lookup[Industrie],"",0)</f>
        <v/>
      </c>
    </row>
    <row r="116" spans="2:20" x14ac:dyDescent="0.45">
      <c r="B116" s="5" t="s">
        <v>347</v>
      </c>
      <c r="C116" s="5" t="s">
        <v>348</v>
      </c>
      <c r="D116" s="5" t="s">
        <v>349</v>
      </c>
      <c r="E116" s="5"/>
      <c r="F116" s="5" t="s">
        <v>22</v>
      </c>
      <c r="G116" s="5" t="s">
        <v>53</v>
      </c>
      <c r="H116" s="5" t="s">
        <v>22</v>
      </c>
      <c r="I116" s="5" t="s">
        <v>22</v>
      </c>
      <c r="J116" s="5" t="s">
        <v>22</v>
      </c>
      <c r="K116" s="5" t="s">
        <v>9</v>
      </c>
      <c r="L116" s="5" t="s">
        <v>22</v>
      </c>
      <c r="M116" s="5" t="s">
        <v>22</v>
      </c>
      <c r="N116" s="5" t="s">
        <v>22</v>
      </c>
      <c r="Q116" t="str">
        <f>_xlfn.XLOOKUP(Table1[[#This Row],[UID]],Table_Lookup[UID],Table_Lookup[Website],"",0)</f>
        <v/>
      </c>
      <c r="R116" t="str">
        <f>_xlfn.XLOOKUP(Table1[[#This Row],[UID]],Table_Lookup[UID],Table_Lookup[Company Employee Range],"",0)</f>
        <v/>
      </c>
      <c r="S116" t="str">
        <f>_xlfn.XLOOKUP(Table1[[#This Row],[UID]],Table_Lookup[UID],Table_Lookup[Locatie],"",0)</f>
        <v/>
      </c>
      <c r="T116" t="str">
        <f>_xlfn.XLOOKUP(Table1[[#This Row],[UID]],Table_Lookup[UID],Table_Lookup[Industrie],"",0)</f>
        <v/>
      </c>
    </row>
    <row r="117" spans="2:20" x14ac:dyDescent="0.45">
      <c r="B117" s="5" t="s">
        <v>350</v>
      </c>
      <c r="C117" s="5" t="s">
        <v>351</v>
      </c>
      <c r="D117" s="5" t="s">
        <v>352</v>
      </c>
      <c r="E117" s="5"/>
      <c r="F117" s="5" t="s">
        <v>22</v>
      </c>
      <c r="G117" s="5"/>
      <c r="H117" s="5" t="s">
        <v>22</v>
      </c>
      <c r="I117" s="5" t="s">
        <v>7</v>
      </c>
      <c r="J117" s="5" t="s">
        <v>8</v>
      </c>
      <c r="K117" s="5" t="s">
        <v>22</v>
      </c>
      <c r="L117" s="5" t="s">
        <v>22</v>
      </c>
      <c r="M117" s="5" t="s">
        <v>22</v>
      </c>
      <c r="N117" s="5" t="s">
        <v>22</v>
      </c>
      <c r="Q117" t="str">
        <f>_xlfn.XLOOKUP(Table1[[#This Row],[UID]],Table_Lookup[UID],Table_Lookup[Website],"",0)</f>
        <v/>
      </c>
      <c r="R117" t="str">
        <f>_xlfn.XLOOKUP(Table1[[#This Row],[UID]],Table_Lookup[UID],Table_Lookup[Company Employee Range],"",0)</f>
        <v/>
      </c>
      <c r="S117" t="str">
        <f>_xlfn.XLOOKUP(Table1[[#This Row],[UID]],Table_Lookup[UID],Table_Lookup[Locatie],"",0)</f>
        <v/>
      </c>
      <c r="T117" t="str">
        <f>_xlfn.XLOOKUP(Table1[[#This Row],[UID]],Table_Lookup[UID],Table_Lookup[Industrie],"",0)</f>
        <v/>
      </c>
    </row>
    <row r="118" spans="2:20" x14ac:dyDescent="0.45">
      <c r="B118" s="5" t="s">
        <v>353</v>
      </c>
      <c r="C118" s="5" t="s">
        <v>354</v>
      </c>
      <c r="D118" s="5" t="s">
        <v>355</v>
      </c>
      <c r="E118" s="5"/>
      <c r="F118" s="5" t="s">
        <v>22</v>
      </c>
      <c r="G118" s="5" t="s">
        <v>22</v>
      </c>
      <c r="H118" s="5" t="s">
        <v>6</v>
      </c>
      <c r="I118" s="5" t="s">
        <v>22</v>
      </c>
      <c r="J118" s="5" t="s">
        <v>8</v>
      </c>
      <c r="K118" s="5" t="s">
        <v>22</v>
      </c>
      <c r="L118" s="5" t="s">
        <v>22</v>
      </c>
      <c r="M118" s="5" t="s">
        <v>22</v>
      </c>
      <c r="N118" s="5" t="s">
        <v>22</v>
      </c>
      <c r="Q118" t="str">
        <f>_xlfn.XLOOKUP(Table1[[#This Row],[UID]],Table_Lookup[UID],Table_Lookup[Website],"",0)</f>
        <v/>
      </c>
      <c r="R118" t="str">
        <f>_xlfn.XLOOKUP(Table1[[#This Row],[UID]],Table_Lookup[UID],Table_Lookup[Company Employee Range],"",0)</f>
        <v/>
      </c>
      <c r="S118" t="str">
        <f>_xlfn.XLOOKUP(Table1[[#This Row],[UID]],Table_Lookup[UID],Table_Lookup[Locatie],"",0)</f>
        <v/>
      </c>
      <c r="T118" t="str">
        <f>_xlfn.XLOOKUP(Table1[[#This Row],[UID]],Table_Lookup[UID],Table_Lookup[Industrie],"",0)</f>
        <v/>
      </c>
    </row>
    <row r="119" spans="2:20" x14ac:dyDescent="0.45">
      <c r="B119" s="4" t="s">
        <v>356</v>
      </c>
      <c r="C119" s="4" t="s">
        <v>357</v>
      </c>
      <c r="D119" s="4" t="s">
        <v>358</v>
      </c>
      <c r="E119" s="4"/>
      <c r="F119" s="4" t="s">
        <v>22</v>
      </c>
      <c r="G119" s="4"/>
      <c r="H119" s="4" t="s">
        <v>22</v>
      </c>
      <c r="I119" s="4" t="s">
        <v>7</v>
      </c>
      <c r="J119" s="4" t="s">
        <v>22</v>
      </c>
      <c r="K119" s="4" t="s">
        <v>22</v>
      </c>
      <c r="L119" s="4" t="s">
        <v>22</v>
      </c>
      <c r="M119" s="4" t="s">
        <v>11</v>
      </c>
      <c r="N119" s="4" t="s">
        <v>22</v>
      </c>
      <c r="Q119" t="str">
        <f>_xlfn.XLOOKUP(Table1[[#This Row],[UID]],Table_Lookup[UID],Table_Lookup[Website],"",0)</f>
        <v/>
      </c>
      <c r="R119" t="str">
        <f>_xlfn.XLOOKUP(Table1[[#This Row],[UID]],Table_Lookup[UID],Table_Lookup[Company Employee Range],"",0)</f>
        <v/>
      </c>
      <c r="S119" t="str">
        <f>_xlfn.XLOOKUP(Table1[[#This Row],[UID]],Table_Lookup[UID],Table_Lookup[Locatie],"",0)</f>
        <v/>
      </c>
      <c r="T119" t="str">
        <f>_xlfn.XLOOKUP(Table1[[#This Row],[UID]],Table_Lookup[UID],Table_Lookup[Industrie],"",0)</f>
        <v/>
      </c>
    </row>
    <row r="120" spans="2:20" x14ac:dyDescent="0.45">
      <c r="B120" s="4" t="s">
        <v>359</v>
      </c>
      <c r="C120" s="4" t="s">
        <v>360</v>
      </c>
      <c r="D120" s="4" t="s">
        <v>361</v>
      </c>
      <c r="E120" s="4"/>
      <c r="F120" s="4" t="s">
        <v>22</v>
      </c>
      <c r="G120" s="4" t="s">
        <v>53</v>
      </c>
      <c r="H120" s="4" t="s">
        <v>6</v>
      </c>
      <c r="I120" s="4" t="s">
        <v>22</v>
      </c>
      <c r="J120" s="4" t="s">
        <v>22</v>
      </c>
      <c r="K120" s="4" t="s">
        <v>22</v>
      </c>
      <c r="L120" s="4" t="s">
        <v>22</v>
      </c>
      <c r="M120" s="4" t="s">
        <v>22</v>
      </c>
      <c r="N120" s="4" t="s">
        <v>12</v>
      </c>
      <c r="Q120" t="str">
        <f>_xlfn.XLOOKUP(Table1[[#This Row],[UID]],Table_Lookup[UID],Table_Lookup[Website],"",0)</f>
        <v/>
      </c>
      <c r="R120" t="str">
        <f>_xlfn.XLOOKUP(Table1[[#This Row],[UID]],Table_Lookup[UID],Table_Lookup[Company Employee Range],"",0)</f>
        <v/>
      </c>
      <c r="S120" t="str">
        <f>_xlfn.XLOOKUP(Table1[[#This Row],[UID]],Table_Lookup[UID],Table_Lookup[Locatie],"",0)</f>
        <v/>
      </c>
      <c r="T120" t="str">
        <f>_xlfn.XLOOKUP(Table1[[#This Row],[UID]],Table_Lookup[UID],Table_Lookup[Industrie],"",0)</f>
        <v/>
      </c>
    </row>
    <row r="121" spans="2:20" x14ac:dyDescent="0.45">
      <c r="B121" s="5" t="s">
        <v>362</v>
      </c>
      <c r="C121" s="5" t="s">
        <v>363</v>
      </c>
      <c r="D121" s="5" t="s">
        <v>364</v>
      </c>
      <c r="E121" s="5"/>
      <c r="F121" s="5" t="s">
        <v>22</v>
      </c>
      <c r="G121" s="5"/>
      <c r="H121" s="5" t="s">
        <v>22</v>
      </c>
      <c r="I121" s="5" t="s">
        <v>7</v>
      </c>
      <c r="J121" s="5" t="s">
        <v>22</v>
      </c>
      <c r="K121" s="5" t="s">
        <v>9</v>
      </c>
      <c r="L121" s="5" t="s">
        <v>22</v>
      </c>
      <c r="M121" s="5" t="s">
        <v>22</v>
      </c>
      <c r="N121" s="5" t="s">
        <v>22</v>
      </c>
      <c r="Q121" t="str">
        <f>_xlfn.XLOOKUP(Table1[[#This Row],[UID]],Table_Lookup[UID],Table_Lookup[Website],"",0)</f>
        <v/>
      </c>
      <c r="R121" t="str">
        <f>_xlfn.XLOOKUP(Table1[[#This Row],[UID]],Table_Lookup[UID],Table_Lookup[Company Employee Range],"",0)</f>
        <v/>
      </c>
      <c r="S121" t="str">
        <f>_xlfn.XLOOKUP(Table1[[#This Row],[UID]],Table_Lookup[UID],Table_Lookup[Locatie],"",0)</f>
        <v/>
      </c>
      <c r="T121" t="str">
        <f>_xlfn.XLOOKUP(Table1[[#This Row],[UID]],Table_Lookup[UID],Table_Lookup[Industrie],"",0)</f>
        <v/>
      </c>
    </row>
    <row r="122" spans="2:20" x14ac:dyDescent="0.45">
      <c r="B122" s="5" t="s">
        <v>365</v>
      </c>
      <c r="C122" s="5" t="s">
        <v>366</v>
      </c>
      <c r="D122" s="5" t="s">
        <v>367</v>
      </c>
      <c r="E122" s="5"/>
      <c r="F122" s="5" t="s">
        <v>22</v>
      </c>
      <c r="G122" s="5" t="s">
        <v>53</v>
      </c>
      <c r="H122" s="5" t="s">
        <v>6</v>
      </c>
      <c r="I122" s="5" t="s">
        <v>22</v>
      </c>
      <c r="J122" s="5" t="s">
        <v>22</v>
      </c>
      <c r="K122" s="5" t="s">
        <v>22</v>
      </c>
      <c r="L122" s="5" t="s">
        <v>22</v>
      </c>
      <c r="M122" s="5" t="s">
        <v>22</v>
      </c>
      <c r="N122" s="5" t="s">
        <v>22</v>
      </c>
      <c r="Q122" t="str">
        <f>_xlfn.XLOOKUP(Table1[[#This Row],[UID]],Table_Lookup[UID],Table_Lookup[Website],"",0)</f>
        <v/>
      </c>
      <c r="R122" t="str">
        <f>_xlfn.XLOOKUP(Table1[[#This Row],[UID]],Table_Lookup[UID],Table_Lookup[Company Employee Range],"",0)</f>
        <v/>
      </c>
      <c r="S122" t="str">
        <f>_xlfn.XLOOKUP(Table1[[#This Row],[UID]],Table_Lookup[UID],Table_Lookup[Locatie],"",0)</f>
        <v/>
      </c>
      <c r="T122" t="str">
        <f>_xlfn.XLOOKUP(Table1[[#This Row],[UID]],Table_Lookup[UID],Table_Lookup[Industrie],"",0)</f>
        <v/>
      </c>
    </row>
    <row r="123" spans="2:20" x14ac:dyDescent="0.45">
      <c r="B123" s="4" t="s">
        <v>368</v>
      </c>
      <c r="C123" s="4" t="s">
        <v>369</v>
      </c>
      <c r="D123" s="4" t="s">
        <v>370</v>
      </c>
      <c r="E123" s="4"/>
      <c r="F123" s="4" t="s">
        <v>22</v>
      </c>
      <c r="G123" s="4" t="s">
        <v>53</v>
      </c>
      <c r="H123" s="4" t="s">
        <v>22</v>
      </c>
      <c r="I123" s="4" t="s">
        <v>22</v>
      </c>
      <c r="J123" s="4" t="s">
        <v>22</v>
      </c>
      <c r="K123" s="4" t="s">
        <v>9</v>
      </c>
      <c r="L123" s="4" t="s">
        <v>22</v>
      </c>
      <c r="M123" s="4" t="s">
        <v>22</v>
      </c>
      <c r="N123" s="4" t="s">
        <v>12</v>
      </c>
      <c r="Q123" t="str">
        <f>_xlfn.XLOOKUP(Table1[[#This Row],[UID]],Table_Lookup[UID],Table_Lookup[Website],"",0)</f>
        <v/>
      </c>
      <c r="R123" t="str">
        <f>_xlfn.XLOOKUP(Table1[[#This Row],[UID]],Table_Lookup[UID],Table_Lookup[Company Employee Range],"",0)</f>
        <v/>
      </c>
      <c r="S123" t="str">
        <f>_xlfn.XLOOKUP(Table1[[#This Row],[UID]],Table_Lookup[UID],Table_Lookup[Locatie],"",0)</f>
        <v/>
      </c>
      <c r="T123" t="str">
        <f>_xlfn.XLOOKUP(Table1[[#This Row],[UID]],Table_Lookup[UID],Table_Lookup[Industrie],"",0)</f>
        <v/>
      </c>
    </row>
    <row r="124" spans="2:20" x14ac:dyDescent="0.45">
      <c r="B124" s="4" t="s">
        <v>371</v>
      </c>
      <c r="C124" s="4" t="s">
        <v>372</v>
      </c>
      <c r="D124" s="4" t="s">
        <v>373</v>
      </c>
      <c r="E124" s="4"/>
      <c r="F124" s="4" t="s">
        <v>22</v>
      </c>
      <c r="G124" s="4" t="s">
        <v>22</v>
      </c>
      <c r="H124" s="4" t="s">
        <v>6</v>
      </c>
      <c r="I124" s="4" t="s">
        <v>22</v>
      </c>
      <c r="J124" s="4" t="s">
        <v>22</v>
      </c>
      <c r="K124" s="4" t="s">
        <v>9</v>
      </c>
      <c r="L124" s="4" t="s">
        <v>22</v>
      </c>
      <c r="M124" s="4" t="s">
        <v>22</v>
      </c>
      <c r="N124" s="4" t="s">
        <v>12</v>
      </c>
      <c r="Q124" t="str">
        <f>_xlfn.XLOOKUP(Table1[[#This Row],[UID]],Table_Lookup[UID],Table_Lookup[Website],"",0)</f>
        <v/>
      </c>
      <c r="R124" t="str">
        <f>_xlfn.XLOOKUP(Table1[[#This Row],[UID]],Table_Lookup[UID],Table_Lookup[Company Employee Range],"",0)</f>
        <v/>
      </c>
      <c r="S124" t="str">
        <f>_xlfn.XLOOKUP(Table1[[#This Row],[UID]],Table_Lookup[UID],Table_Lookup[Locatie],"",0)</f>
        <v/>
      </c>
      <c r="T124" t="str">
        <f>_xlfn.XLOOKUP(Table1[[#This Row],[UID]],Table_Lookup[UID],Table_Lookup[Industrie],"",0)</f>
        <v/>
      </c>
    </row>
    <row r="125" spans="2:20" x14ac:dyDescent="0.45">
      <c r="B125" s="5" t="s">
        <v>374</v>
      </c>
      <c r="C125" s="5" t="s">
        <v>375</v>
      </c>
      <c r="D125" s="5" t="s">
        <v>376</v>
      </c>
      <c r="E125" s="5"/>
      <c r="F125" s="5" t="s">
        <v>22</v>
      </c>
      <c r="G125" s="5" t="s">
        <v>53</v>
      </c>
      <c r="H125" s="5" t="s">
        <v>22</v>
      </c>
      <c r="I125" s="5" t="s">
        <v>22</v>
      </c>
      <c r="J125" s="5" t="s">
        <v>22</v>
      </c>
      <c r="K125" s="5" t="s">
        <v>22</v>
      </c>
      <c r="L125" s="5" t="s">
        <v>10</v>
      </c>
      <c r="M125" s="5" t="s">
        <v>22</v>
      </c>
      <c r="N125" s="5" t="s">
        <v>22</v>
      </c>
      <c r="Q125" t="str">
        <f>_xlfn.XLOOKUP(Table1[[#This Row],[UID]],Table_Lookup[UID],Table_Lookup[Website],"",0)</f>
        <v/>
      </c>
      <c r="R125" t="str">
        <f>_xlfn.XLOOKUP(Table1[[#This Row],[UID]],Table_Lookup[UID],Table_Lookup[Company Employee Range],"",0)</f>
        <v/>
      </c>
      <c r="S125" t="str">
        <f>_xlfn.XLOOKUP(Table1[[#This Row],[UID]],Table_Lookup[UID],Table_Lookup[Locatie],"",0)</f>
        <v/>
      </c>
      <c r="T125" t="str">
        <f>_xlfn.XLOOKUP(Table1[[#This Row],[UID]],Table_Lookup[UID],Table_Lookup[Industrie],"",0)</f>
        <v/>
      </c>
    </row>
    <row r="126" spans="2:20" x14ac:dyDescent="0.45">
      <c r="B126" s="5" t="s">
        <v>377</v>
      </c>
      <c r="C126" s="5" t="s">
        <v>378</v>
      </c>
      <c r="D126" s="5" t="s">
        <v>379</v>
      </c>
      <c r="E126" s="5"/>
      <c r="F126" s="5" t="s">
        <v>22</v>
      </c>
      <c r="G126" s="5" t="s">
        <v>22</v>
      </c>
      <c r="H126" s="5" t="s">
        <v>6</v>
      </c>
      <c r="I126" s="5" t="s">
        <v>22</v>
      </c>
      <c r="J126" s="5" t="s">
        <v>22</v>
      </c>
      <c r="K126" s="5" t="s">
        <v>9</v>
      </c>
      <c r="L126" s="5" t="s">
        <v>22</v>
      </c>
      <c r="M126" s="5" t="s">
        <v>22</v>
      </c>
      <c r="N126" s="5" t="s">
        <v>22</v>
      </c>
      <c r="Q126" t="str">
        <f>_xlfn.XLOOKUP(Table1[[#This Row],[UID]],Table_Lookup[UID],Table_Lookup[Website],"",0)</f>
        <v/>
      </c>
      <c r="R126" t="str">
        <f>_xlfn.XLOOKUP(Table1[[#This Row],[UID]],Table_Lookup[UID],Table_Lookup[Company Employee Range],"",0)</f>
        <v/>
      </c>
      <c r="S126" t="str">
        <f>_xlfn.XLOOKUP(Table1[[#This Row],[UID]],Table_Lookup[UID],Table_Lookup[Locatie],"",0)</f>
        <v/>
      </c>
      <c r="T126" t="str">
        <f>_xlfn.XLOOKUP(Table1[[#This Row],[UID]],Table_Lookup[UID],Table_Lookup[Industrie],"",0)</f>
        <v/>
      </c>
    </row>
    <row r="127" spans="2:20" x14ac:dyDescent="0.45">
      <c r="B127" s="5" t="s">
        <v>380</v>
      </c>
      <c r="C127" s="5" t="s">
        <v>381</v>
      </c>
      <c r="D127" s="5" t="s">
        <v>382</v>
      </c>
      <c r="E127" s="5"/>
      <c r="F127" s="5" t="s">
        <v>22</v>
      </c>
      <c r="G127" s="5" t="s">
        <v>22</v>
      </c>
      <c r="H127" s="5" t="s">
        <v>6</v>
      </c>
      <c r="I127" s="5" t="s">
        <v>7</v>
      </c>
      <c r="J127" s="5" t="s">
        <v>22</v>
      </c>
      <c r="K127" s="5" t="s">
        <v>22</v>
      </c>
      <c r="L127" s="5" t="s">
        <v>22</v>
      </c>
      <c r="M127" s="5" t="s">
        <v>22</v>
      </c>
      <c r="N127" s="5" t="s">
        <v>22</v>
      </c>
      <c r="Q127" t="str">
        <f>_xlfn.XLOOKUP(Table1[[#This Row],[UID]],Table_Lookup[UID],Table_Lookup[Website],"",0)</f>
        <v/>
      </c>
      <c r="R127" t="str">
        <f>_xlfn.XLOOKUP(Table1[[#This Row],[UID]],Table_Lookup[UID],Table_Lookup[Company Employee Range],"",0)</f>
        <v/>
      </c>
      <c r="S127" t="str">
        <f>_xlfn.XLOOKUP(Table1[[#This Row],[UID]],Table_Lookup[UID],Table_Lookup[Locatie],"",0)</f>
        <v/>
      </c>
      <c r="T127" t="str">
        <f>_xlfn.XLOOKUP(Table1[[#This Row],[UID]],Table_Lookup[UID],Table_Lookup[Industrie],"",0)</f>
        <v/>
      </c>
    </row>
    <row r="128" spans="2:20" x14ac:dyDescent="0.45">
      <c r="B128" s="5" t="s">
        <v>383</v>
      </c>
      <c r="C128" s="5" t="s">
        <v>384</v>
      </c>
      <c r="D128" s="5" t="s">
        <v>385</v>
      </c>
      <c r="E128" s="5"/>
      <c r="F128" s="5" t="s">
        <v>22</v>
      </c>
      <c r="G128" s="5" t="s">
        <v>53</v>
      </c>
      <c r="H128" s="5" t="s">
        <v>22</v>
      </c>
      <c r="I128" s="5" t="s">
        <v>22</v>
      </c>
      <c r="J128" s="5" t="s">
        <v>22</v>
      </c>
      <c r="K128" s="5" t="s">
        <v>22</v>
      </c>
      <c r="L128" s="5" t="s">
        <v>10</v>
      </c>
      <c r="M128" s="5" t="s">
        <v>22</v>
      </c>
      <c r="N128" s="5" t="s">
        <v>22</v>
      </c>
      <c r="Q128" t="str">
        <f>_xlfn.XLOOKUP(Table1[[#This Row],[UID]],Table_Lookup[UID],Table_Lookup[Website],"",0)</f>
        <v/>
      </c>
      <c r="R128" t="str">
        <f>_xlfn.XLOOKUP(Table1[[#This Row],[UID]],Table_Lookup[UID],Table_Lookup[Company Employee Range],"",0)</f>
        <v/>
      </c>
      <c r="S128" t="str">
        <f>_xlfn.XLOOKUP(Table1[[#This Row],[UID]],Table_Lookup[UID],Table_Lookup[Locatie],"",0)</f>
        <v/>
      </c>
      <c r="T128" t="str">
        <f>_xlfn.XLOOKUP(Table1[[#This Row],[UID]],Table_Lookup[UID],Table_Lookup[Industrie],"",0)</f>
        <v/>
      </c>
    </row>
    <row r="129" spans="2:20" x14ac:dyDescent="0.45">
      <c r="B129" s="5" t="s">
        <v>386</v>
      </c>
      <c r="C129" s="5" t="s">
        <v>387</v>
      </c>
      <c r="D129" s="5" t="s">
        <v>388</v>
      </c>
      <c r="E129" s="5"/>
      <c r="F129" s="5" t="s">
        <v>22</v>
      </c>
      <c r="G129" s="5"/>
      <c r="H129" s="5" t="s">
        <v>22</v>
      </c>
      <c r="I129" s="5" t="s">
        <v>7</v>
      </c>
      <c r="J129" s="5" t="s">
        <v>22</v>
      </c>
      <c r="K129" s="5" t="s">
        <v>9</v>
      </c>
      <c r="L129" s="5" t="s">
        <v>22</v>
      </c>
      <c r="M129" s="5" t="s">
        <v>22</v>
      </c>
      <c r="N129" s="5" t="s">
        <v>22</v>
      </c>
      <c r="Q129" t="str">
        <f>_xlfn.XLOOKUP(Table1[[#This Row],[UID]],Table_Lookup[UID],Table_Lookup[Website],"",0)</f>
        <v/>
      </c>
      <c r="R129" t="str">
        <f>_xlfn.XLOOKUP(Table1[[#This Row],[UID]],Table_Lookup[UID],Table_Lookup[Company Employee Range],"",0)</f>
        <v/>
      </c>
      <c r="S129" t="str">
        <f>_xlfn.XLOOKUP(Table1[[#This Row],[UID]],Table_Lookup[UID],Table_Lookup[Locatie],"",0)</f>
        <v/>
      </c>
      <c r="T129" t="str">
        <f>_xlfn.XLOOKUP(Table1[[#This Row],[UID]],Table_Lookup[UID],Table_Lookup[Industrie],"",0)</f>
        <v/>
      </c>
    </row>
    <row r="130" spans="2:20" x14ac:dyDescent="0.45">
      <c r="B130" s="5" t="s">
        <v>389</v>
      </c>
      <c r="C130" s="5" t="s">
        <v>390</v>
      </c>
      <c r="D130" s="5" t="s">
        <v>391</v>
      </c>
      <c r="E130" s="5"/>
      <c r="F130" s="5" t="s">
        <v>22</v>
      </c>
      <c r="G130" s="5"/>
      <c r="H130" s="5" t="s">
        <v>22</v>
      </c>
      <c r="I130" s="5" t="s">
        <v>7</v>
      </c>
      <c r="J130" s="5" t="s">
        <v>22</v>
      </c>
      <c r="K130" s="5" t="s">
        <v>9</v>
      </c>
      <c r="L130" s="5" t="s">
        <v>22</v>
      </c>
      <c r="M130" s="5" t="s">
        <v>22</v>
      </c>
      <c r="N130" s="5" t="s">
        <v>22</v>
      </c>
      <c r="Q130" t="str">
        <f>_xlfn.XLOOKUP(Table1[[#This Row],[UID]],Table_Lookup[UID],Table_Lookup[Website],"",0)</f>
        <v/>
      </c>
      <c r="R130" t="str">
        <f>_xlfn.XLOOKUP(Table1[[#This Row],[UID]],Table_Lookup[UID],Table_Lookup[Company Employee Range],"",0)</f>
        <v/>
      </c>
      <c r="S130" t="str">
        <f>_xlfn.XLOOKUP(Table1[[#This Row],[UID]],Table_Lookup[UID],Table_Lookup[Locatie],"",0)</f>
        <v/>
      </c>
      <c r="T130" t="str">
        <f>_xlfn.XLOOKUP(Table1[[#This Row],[UID]],Table_Lookup[UID],Table_Lookup[Industrie],"",0)</f>
        <v/>
      </c>
    </row>
    <row r="131" spans="2:20" x14ac:dyDescent="0.45">
      <c r="B131" s="5" t="s">
        <v>392</v>
      </c>
      <c r="C131" s="5" t="s">
        <v>393</v>
      </c>
      <c r="D131" s="5" t="s">
        <v>394</v>
      </c>
      <c r="E131" s="5"/>
      <c r="F131" s="5" t="s">
        <v>22</v>
      </c>
      <c r="G131" s="5"/>
      <c r="H131" s="5" t="s">
        <v>22</v>
      </c>
      <c r="I131" s="5" t="s">
        <v>7</v>
      </c>
      <c r="J131" s="5" t="s">
        <v>22</v>
      </c>
      <c r="K131" s="5" t="s">
        <v>22</v>
      </c>
      <c r="L131" s="5" t="s">
        <v>10</v>
      </c>
      <c r="M131" s="5" t="s">
        <v>22</v>
      </c>
      <c r="N131" s="5" t="s">
        <v>22</v>
      </c>
      <c r="Q131" t="str">
        <f>_xlfn.XLOOKUP(Table1[[#This Row],[UID]],Table_Lookup[UID],Table_Lookup[Website],"",0)</f>
        <v/>
      </c>
      <c r="R131" t="str">
        <f>_xlfn.XLOOKUP(Table1[[#This Row],[UID]],Table_Lookup[UID],Table_Lookup[Company Employee Range],"",0)</f>
        <v/>
      </c>
      <c r="S131" t="str">
        <f>_xlfn.XLOOKUP(Table1[[#This Row],[UID]],Table_Lookup[UID],Table_Lookup[Locatie],"",0)</f>
        <v/>
      </c>
      <c r="T131" t="str">
        <f>_xlfn.XLOOKUP(Table1[[#This Row],[UID]],Table_Lookup[UID],Table_Lookup[Industrie],"",0)</f>
        <v/>
      </c>
    </row>
    <row r="132" spans="2:20" x14ac:dyDescent="0.45">
      <c r="B132" s="4" t="s">
        <v>395</v>
      </c>
      <c r="C132" s="4" t="s">
        <v>396</v>
      </c>
      <c r="D132" s="4" t="s">
        <v>397</v>
      </c>
      <c r="E132" s="4"/>
      <c r="F132" s="4" t="s">
        <v>22</v>
      </c>
      <c r="G132" s="4" t="s">
        <v>53</v>
      </c>
      <c r="H132" s="4" t="s">
        <v>6</v>
      </c>
      <c r="I132" s="4" t="s">
        <v>22</v>
      </c>
      <c r="J132" s="4" t="s">
        <v>22</v>
      </c>
      <c r="K132" s="4" t="s">
        <v>22</v>
      </c>
      <c r="L132" s="4" t="s">
        <v>22</v>
      </c>
      <c r="M132" s="4" t="s">
        <v>22</v>
      </c>
      <c r="N132" s="4" t="s">
        <v>12</v>
      </c>
      <c r="Q132" t="str">
        <f>_xlfn.XLOOKUP(Table1[[#This Row],[UID]],Table_Lookup[UID],Table_Lookup[Website],"",0)</f>
        <v/>
      </c>
      <c r="R132" t="str">
        <f>_xlfn.XLOOKUP(Table1[[#This Row],[UID]],Table_Lookup[UID],Table_Lookup[Company Employee Range],"",0)</f>
        <v/>
      </c>
      <c r="S132" t="str">
        <f>_xlfn.XLOOKUP(Table1[[#This Row],[UID]],Table_Lookup[UID],Table_Lookup[Locatie],"",0)</f>
        <v/>
      </c>
      <c r="T132" t="str">
        <f>_xlfn.XLOOKUP(Table1[[#This Row],[UID]],Table_Lookup[UID],Table_Lookup[Industrie],"",0)</f>
        <v/>
      </c>
    </row>
    <row r="133" spans="2:20" x14ac:dyDescent="0.45">
      <c r="B133" s="5" t="s">
        <v>398</v>
      </c>
      <c r="C133" s="5" t="s">
        <v>399</v>
      </c>
      <c r="D133" s="5" t="s">
        <v>400</v>
      </c>
      <c r="E133" s="5"/>
      <c r="F133" s="5" t="s">
        <v>22</v>
      </c>
      <c r="G133" s="5" t="s">
        <v>53</v>
      </c>
      <c r="H133" s="5" t="s">
        <v>22</v>
      </c>
      <c r="I133" s="5" t="s">
        <v>22</v>
      </c>
      <c r="J133" s="5" t="s">
        <v>22</v>
      </c>
      <c r="K133" s="5" t="s">
        <v>22</v>
      </c>
      <c r="L133" s="5" t="s">
        <v>10</v>
      </c>
      <c r="M133" s="5" t="s">
        <v>22</v>
      </c>
      <c r="N133" s="5" t="s">
        <v>22</v>
      </c>
      <c r="Q133" t="str">
        <f>_xlfn.XLOOKUP(Table1[[#This Row],[UID]],Table_Lookup[UID],Table_Lookup[Website],"",0)</f>
        <v/>
      </c>
      <c r="R133" t="str">
        <f>_xlfn.XLOOKUP(Table1[[#This Row],[UID]],Table_Lookup[UID],Table_Lookup[Company Employee Range],"",0)</f>
        <v/>
      </c>
      <c r="S133" t="str">
        <f>_xlfn.XLOOKUP(Table1[[#This Row],[UID]],Table_Lookup[UID],Table_Lookup[Locatie],"",0)</f>
        <v/>
      </c>
      <c r="T133" t="str">
        <f>_xlfn.XLOOKUP(Table1[[#This Row],[UID]],Table_Lookup[UID],Table_Lookup[Industrie],"",0)</f>
        <v/>
      </c>
    </row>
    <row r="134" spans="2:20" x14ac:dyDescent="0.45">
      <c r="B134" s="4" t="s">
        <v>401</v>
      </c>
      <c r="C134" s="4" t="s">
        <v>402</v>
      </c>
      <c r="D134" s="4" t="s">
        <v>403</v>
      </c>
      <c r="E134" s="4"/>
      <c r="F134" s="4" t="s">
        <v>22</v>
      </c>
      <c r="G134" s="4" t="s">
        <v>53</v>
      </c>
      <c r="H134" s="4" t="s">
        <v>6</v>
      </c>
      <c r="I134" s="4" t="s">
        <v>22</v>
      </c>
      <c r="J134" s="4" t="s">
        <v>22</v>
      </c>
      <c r="K134" s="4" t="s">
        <v>22</v>
      </c>
      <c r="L134" s="4" t="s">
        <v>22</v>
      </c>
      <c r="M134" s="4" t="s">
        <v>22</v>
      </c>
      <c r="N134" s="4" t="s">
        <v>12</v>
      </c>
      <c r="Q134" t="str">
        <f>_xlfn.XLOOKUP(Table1[[#This Row],[UID]],Table_Lookup[UID],Table_Lookup[Website],"",0)</f>
        <v/>
      </c>
      <c r="R134" t="str">
        <f>_xlfn.XLOOKUP(Table1[[#This Row],[UID]],Table_Lookup[UID],Table_Lookup[Company Employee Range],"",0)</f>
        <v/>
      </c>
      <c r="S134" t="str">
        <f>_xlfn.XLOOKUP(Table1[[#This Row],[UID]],Table_Lookup[UID],Table_Lookup[Locatie],"",0)</f>
        <v/>
      </c>
      <c r="T134" t="str">
        <f>_xlfn.XLOOKUP(Table1[[#This Row],[UID]],Table_Lookup[UID],Table_Lookup[Industrie],"",0)</f>
        <v/>
      </c>
    </row>
    <row r="135" spans="2:20" x14ac:dyDescent="0.45">
      <c r="B135" s="4" t="s">
        <v>404</v>
      </c>
      <c r="C135" s="4" t="s">
        <v>405</v>
      </c>
      <c r="D135" s="4" t="s">
        <v>406</v>
      </c>
      <c r="E135" s="4"/>
      <c r="F135" s="4" t="s">
        <v>22</v>
      </c>
      <c r="G135" s="4"/>
      <c r="H135" s="4" t="s">
        <v>6</v>
      </c>
      <c r="I135" s="4" t="s">
        <v>22</v>
      </c>
      <c r="J135" s="4" t="s">
        <v>22</v>
      </c>
      <c r="K135" s="4" t="s">
        <v>22</v>
      </c>
      <c r="L135" s="4" t="s">
        <v>10</v>
      </c>
      <c r="M135" s="4" t="s">
        <v>22</v>
      </c>
      <c r="N135" s="4" t="s">
        <v>12</v>
      </c>
      <c r="Q135" t="str">
        <f>_xlfn.XLOOKUP(Table1[[#This Row],[UID]],Table_Lookup[UID],Table_Lookup[Website],"",0)</f>
        <v/>
      </c>
      <c r="R135" t="str">
        <f>_xlfn.XLOOKUP(Table1[[#This Row],[UID]],Table_Lookup[UID],Table_Lookup[Company Employee Range],"",0)</f>
        <v/>
      </c>
      <c r="S135" t="str">
        <f>_xlfn.XLOOKUP(Table1[[#This Row],[UID]],Table_Lookup[UID],Table_Lookup[Locatie],"",0)</f>
        <v/>
      </c>
      <c r="T135" t="str">
        <f>_xlfn.XLOOKUP(Table1[[#This Row],[UID]],Table_Lookup[UID],Table_Lookup[Industrie],"",0)</f>
        <v/>
      </c>
    </row>
    <row r="136" spans="2:20" x14ac:dyDescent="0.45">
      <c r="B136" s="5" t="s">
        <v>407</v>
      </c>
      <c r="C136" s="5" t="s">
        <v>408</v>
      </c>
      <c r="D136" s="5" t="s">
        <v>409</v>
      </c>
      <c r="E136" s="5"/>
      <c r="F136" s="5" t="s">
        <v>22</v>
      </c>
      <c r="G136" s="5" t="s">
        <v>53</v>
      </c>
      <c r="H136" s="5" t="s">
        <v>22</v>
      </c>
      <c r="I136" s="5" t="s">
        <v>22</v>
      </c>
      <c r="J136" s="5" t="s">
        <v>22</v>
      </c>
      <c r="K136" s="5" t="s">
        <v>9</v>
      </c>
      <c r="L136" s="5" t="s">
        <v>22</v>
      </c>
      <c r="M136" s="5" t="s">
        <v>22</v>
      </c>
      <c r="N136" s="5" t="s">
        <v>22</v>
      </c>
      <c r="Q136" t="str">
        <f>_xlfn.XLOOKUP(Table1[[#This Row],[UID]],Table_Lookup[UID],Table_Lookup[Website],"",0)</f>
        <v/>
      </c>
      <c r="R136" t="str">
        <f>_xlfn.XLOOKUP(Table1[[#This Row],[UID]],Table_Lookup[UID],Table_Lookup[Company Employee Range],"",0)</f>
        <v/>
      </c>
      <c r="S136" t="str">
        <f>_xlfn.XLOOKUP(Table1[[#This Row],[UID]],Table_Lookup[UID],Table_Lookup[Locatie],"",0)</f>
        <v/>
      </c>
      <c r="T136" t="str">
        <f>_xlfn.XLOOKUP(Table1[[#This Row],[UID]],Table_Lookup[UID],Table_Lookup[Industrie],"",0)</f>
        <v/>
      </c>
    </row>
    <row r="137" spans="2:20" x14ac:dyDescent="0.45">
      <c r="B137" s="5" t="s">
        <v>410</v>
      </c>
      <c r="C137" s="5" t="s">
        <v>411</v>
      </c>
      <c r="D137" s="5" t="s">
        <v>412</v>
      </c>
      <c r="E137" s="5"/>
      <c r="F137" s="5" t="s">
        <v>22</v>
      </c>
      <c r="G137" s="5"/>
      <c r="H137" s="5" t="s">
        <v>22</v>
      </c>
      <c r="I137" s="5" t="s">
        <v>7</v>
      </c>
      <c r="J137" s="5" t="s">
        <v>22</v>
      </c>
      <c r="K137" s="5" t="s">
        <v>9</v>
      </c>
      <c r="L137" s="5" t="s">
        <v>22</v>
      </c>
      <c r="M137" s="5" t="s">
        <v>22</v>
      </c>
      <c r="N137" s="5" t="s">
        <v>22</v>
      </c>
      <c r="Q137" t="str">
        <f>_xlfn.XLOOKUP(Table1[[#This Row],[UID]],Table_Lookup[UID],Table_Lookup[Website],"",0)</f>
        <v/>
      </c>
      <c r="R137" t="str">
        <f>_xlfn.XLOOKUP(Table1[[#This Row],[UID]],Table_Lookup[UID],Table_Lookup[Company Employee Range],"",0)</f>
        <v/>
      </c>
      <c r="S137" t="str">
        <f>_xlfn.XLOOKUP(Table1[[#This Row],[UID]],Table_Lookup[UID],Table_Lookup[Locatie],"",0)</f>
        <v/>
      </c>
      <c r="T137" t="str">
        <f>_xlfn.XLOOKUP(Table1[[#This Row],[UID]],Table_Lookup[UID],Table_Lookup[Industrie],"",0)</f>
        <v/>
      </c>
    </row>
    <row r="138" spans="2:20" x14ac:dyDescent="0.45">
      <c r="B138" s="4" t="s">
        <v>413</v>
      </c>
      <c r="C138" s="4" t="s">
        <v>414</v>
      </c>
      <c r="D138" s="4" t="s">
        <v>415</v>
      </c>
      <c r="E138" s="4"/>
      <c r="F138" s="4" t="s">
        <v>22</v>
      </c>
      <c r="G138" s="4" t="s">
        <v>53</v>
      </c>
      <c r="H138" s="4" t="s">
        <v>22</v>
      </c>
      <c r="I138" s="4" t="s">
        <v>22</v>
      </c>
      <c r="J138" s="4" t="s">
        <v>22</v>
      </c>
      <c r="K138" s="4" t="s">
        <v>9</v>
      </c>
      <c r="L138" s="4" t="s">
        <v>22</v>
      </c>
      <c r="M138" s="4" t="s">
        <v>22</v>
      </c>
      <c r="N138" s="4" t="s">
        <v>12</v>
      </c>
      <c r="Q138" t="str">
        <f>_xlfn.XLOOKUP(Table1[[#This Row],[UID]],Table_Lookup[UID],Table_Lookup[Website],"",0)</f>
        <v/>
      </c>
      <c r="R138" t="str">
        <f>_xlfn.XLOOKUP(Table1[[#This Row],[UID]],Table_Lookup[UID],Table_Lookup[Company Employee Range],"",0)</f>
        <v/>
      </c>
      <c r="S138" t="str">
        <f>_xlfn.XLOOKUP(Table1[[#This Row],[UID]],Table_Lookup[UID],Table_Lookup[Locatie],"",0)</f>
        <v/>
      </c>
      <c r="T138" t="str">
        <f>_xlfn.XLOOKUP(Table1[[#This Row],[UID]],Table_Lookup[UID],Table_Lookup[Industrie],"",0)</f>
        <v/>
      </c>
    </row>
    <row r="139" spans="2:20" x14ac:dyDescent="0.45">
      <c r="B139" s="5" t="s">
        <v>416</v>
      </c>
      <c r="C139" s="5" t="s">
        <v>417</v>
      </c>
      <c r="D139" s="5" t="s">
        <v>418</v>
      </c>
      <c r="E139" s="5"/>
      <c r="F139" s="5" t="s">
        <v>22</v>
      </c>
      <c r="G139" s="5"/>
      <c r="H139" s="5" t="s">
        <v>6</v>
      </c>
      <c r="I139" s="5" t="s">
        <v>22</v>
      </c>
      <c r="J139" s="5" t="s">
        <v>22</v>
      </c>
      <c r="K139" s="5" t="s">
        <v>22</v>
      </c>
      <c r="L139" s="5" t="s">
        <v>10</v>
      </c>
      <c r="M139" s="5" t="s">
        <v>22</v>
      </c>
      <c r="N139" s="5" t="s">
        <v>22</v>
      </c>
      <c r="Q139" t="str">
        <f>_xlfn.XLOOKUP(Table1[[#This Row],[UID]],Table_Lookup[UID],Table_Lookup[Website],"",0)</f>
        <v/>
      </c>
      <c r="R139" t="str">
        <f>_xlfn.XLOOKUP(Table1[[#This Row],[UID]],Table_Lookup[UID],Table_Lookup[Company Employee Range],"",0)</f>
        <v/>
      </c>
      <c r="S139" t="str">
        <f>_xlfn.XLOOKUP(Table1[[#This Row],[UID]],Table_Lookup[UID],Table_Lookup[Locatie],"",0)</f>
        <v/>
      </c>
      <c r="T139" t="str">
        <f>_xlfn.XLOOKUP(Table1[[#This Row],[UID]],Table_Lookup[UID],Table_Lookup[Industrie],"",0)</f>
        <v/>
      </c>
    </row>
    <row r="140" spans="2:20" x14ac:dyDescent="0.45">
      <c r="B140" s="5" t="s">
        <v>419</v>
      </c>
      <c r="C140" s="5" t="s">
        <v>420</v>
      </c>
      <c r="D140" s="5" t="s">
        <v>421</v>
      </c>
      <c r="E140" s="5"/>
      <c r="F140" s="5" t="s">
        <v>22</v>
      </c>
      <c r="G140" s="5"/>
      <c r="H140" s="5" t="s">
        <v>22</v>
      </c>
      <c r="I140" s="5" t="s">
        <v>22</v>
      </c>
      <c r="J140" s="5" t="s">
        <v>8</v>
      </c>
      <c r="K140" s="5" t="s">
        <v>22</v>
      </c>
      <c r="L140" s="5" t="s">
        <v>10</v>
      </c>
      <c r="M140" s="5" t="s">
        <v>22</v>
      </c>
      <c r="N140" s="5" t="s">
        <v>22</v>
      </c>
      <c r="Q140" t="str">
        <f>_xlfn.XLOOKUP(Table1[[#This Row],[UID]],Table_Lookup[UID],Table_Lookup[Website],"",0)</f>
        <v/>
      </c>
      <c r="R140" t="str">
        <f>_xlfn.XLOOKUP(Table1[[#This Row],[UID]],Table_Lookup[UID],Table_Lookup[Company Employee Range],"",0)</f>
        <v/>
      </c>
      <c r="S140" t="str">
        <f>_xlfn.XLOOKUP(Table1[[#This Row],[UID]],Table_Lookup[UID],Table_Lookup[Locatie],"",0)</f>
        <v/>
      </c>
      <c r="T140" t="str">
        <f>_xlfn.XLOOKUP(Table1[[#This Row],[UID]],Table_Lookup[UID],Table_Lookup[Industrie],"",0)</f>
        <v/>
      </c>
    </row>
    <row r="141" spans="2:20" x14ac:dyDescent="0.45">
      <c r="B141" s="4" t="s">
        <v>422</v>
      </c>
      <c r="C141" s="4" t="s">
        <v>423</v>
      </c>
      <c r="D141" s="4" t="s">
        <v>424</v>
      </c>
      <c r="E141" s="4"/>
      <c r="F141" s="4" t="s">
        <v>22</v>
      </c>
      <c r="G141" s="4" t="s">
        <v>53</v>
      </c>
      <c r="H141" s="4" t="s">
        <v>6</v>
      </c>
      <c r="I141" s="4" t="s">
        <v>22</v>
      </c>
      <c r="J141" s="4" t="s">
        <v>22</v>
      </c>
      <c r="K141" s="4" t="s">
        <v>22</v>
      </c>
      <c r="L141" s="4" t="s">
        <v>22</v>
      </c>
      <c r="M141" s="4" t="s">
        <v>22</v>
      </c>
      <c r="N141" s="4" t="s">
        <v>12</v>
      </c>
      <c r="Q141" t="str">
        <f>_xlfn.XLOOKUP(Table1[[#This Row],[UID]],Table_Lookup[UID],Table_Lookup[Website],"",0)</f>
        <v/>
      </c>
      <c r="R141" t="str">
        <f>_xlfn.XLOOKUP(Table1[[#This Row],[UID]],Table_Lookup[UID],Table_Lookup[Company Employee Range],"",0)</f>
        <v/>
      </c>
      <c r="S141" t="str">
        <f>_xlfn.XLOOKUP(Table1[[#This Row],[UID]],Table_Lookup[UID],Table_Lookup[Locatie],"",0)</f>
        <v/>
      </c>
      <c r="T141" t="str">
        <f>_xlfn.XLOOKUP(Table1[[#This Row],[UID]],Table_Lookup[UID],Table_Lookup[Industrie],"",0)</f>
        <v/>
      </c>
    </row>
    <row r="142" spans="2:20" x14ac:dyDescent="0.45">
      <c r="B142" s="4" t="s">
        <v>425</v>
      </c>
      <c r="C142" s="4" t="s">
        <v>426</v>
      </c>
      <c r="D142" s="4" t="s">
        <v>427</v>
      </c>
      <c r="E142" s="4"/>
      <c r="F142" s="4" t="s">
        <v>22</v>
      </c>
      <c r="G142" s="4" t="s">
        <v>53</v>
      </c>
      <c r="H142" s="4" t="s">
        <v>22</v>
      </c>
      <c r="I142" s="4" t="s">
        <v>22</v>
      </c>
      <c r="J142" s="4" t="s">
        <v>22</v>
      </c>
      <c r="K142" s="4" t="s">
        <v>22</v>
      </c>
      <c r="L142" s="4" t="s">
        <v>10</v>
      </c>
      <c r="M142" s="4" t="s">
        <v>22</v>
      </c>
      <c r="N142" s="4" t="s">
        <v>12</v>
      </c>
      <c r="Q142" t="str">
        <f>_xlfn.XLOOKUP(Table1[[#This Row],[UID]],Table_Lookup[UID],Table_Lookup[Website],"",0)</f>
        <v/>
      </c>
      <c r="R142" t="str">
        <f>_xlfn.XLOOKUP(Table1[[#This Row],[UID]],Table_Lookup[UID],Table_Lookup[Company Employee Range],"",0)</f>
        <v/>
      </c>
      <c r="S142" t="str">
        <f>_xlfn.XLOOKUP(Table1[[#This Row],[UID]],Table_Lookup[UID],Table_Lookup[Locatie],"",0)</f>
        <v/>
      </c>
      <c r="T142" t="str">
        <f>_xlfn.XLOOKUP(Table1[[#This Row],[UID]],Table_Lookup[UID],Table_Lookup[Industrie],"",0)</f>
        <v/>
      </c>
    </row>
    <row r="143" spans="2:20" x14ac:dyDescent="0.45">
      <c r="B143" s="4" t="s">
        <v>428</v>
      </c>
      <c r="C143" s="4" t="s">
        <v>429</v>
      </c>
      <c r="D143" s="4" t="s">
        <v>430</v>
      </c>
      <c r="E143" s="4"/>
      <c r="F143" s="4" t="s">
        <v>22</v>
      </c>
      <c r="G143" s="4"/>
      <c r="H143" s="4" t="s">
        <v>22</v>
      </c>
      <c r="I143" s="4" t="s">
        <v>22</v>
      </c>
      <c r="J143" s="4" t="s">
        <v>8</v>
      </c>
      <c r="K143" s="4" t="s">
        <v>22</v>
      </c>
      <c r="L143" s="4" t="s">
        <v>22</v>
      </c>
      <c r="M143" s="4" t="s">
        <v>11</v>
      </c>
      <c r="N143" s="4" t="s">
        <v>22</v>
      </c>
      <c r="Q143" t="str">
        <f>_xlfn.XLOOKUP(Table1[[#This Row],[UID]],Table_Lookup[UID],Table_Lookup[Website],"",0)</f>
        <v/>
      </c>
      <c r="R143" t="str">
        <f>_xlfn.XLOOKUP(Table1[[#This Row],[UID]],Table_Lookup[UID],Table_Lookup[Company Employee Range],"",0)</f>
        <v/>
      </c>
      <c r="S143" t="str">
        <f>_xlfn.XLOOKUP(Table1[[#This Row],[UID]],Table_Lookup[UID],Table_Lookup[Locatie],"",0)</f>
        <v/>
      </c>
      <c r="T143" t="str">
        <f>_xlfn.XLOOKUP(Table1[[#This Row],[UID]],Table_Lookup[UID],Table_Lookup[Industrie],"",0)</f>
        <v/>
      </c>
    </row>
    <row r="144" spans="2:20" x14ac:dyDescent="0.45">
      <c r="B144" s="4" t="s">
        <v>431</v>
      </c>
      <c r="C144" s="4" t="s">
        <v>432</v>
      </c>
      <c r="D144" s="4" t="s">
        <v>433</v>
      </c>
      <c r="E144" s="4"/>
      <c r="F144" s="4" t="s">
        <v>22</v>
      </c>
      <c r="G144" s="4" t="s">
        <v>53</v>
      </c>
      <c r="H144" s="4" t="s">
        <v>22</v>
      </c>
      <c r="I144" s="4" t="s">
        <v>22</v>
      </c>
      <c r="J144" s="4" t="s">
        <v>22</v>
      </c>
      <c r="K144" s="4" t="s">
        <v>22</v>
      </c>
      <c r="L144" s="4" t="s">
        <v>22</v>
      </c>
      <c r="M144" s="4" t="s">
        <v>22</v>
      </c>
      <c r="N144" s="4" t="s">
        <v>12</v>
      </c>
      <c r="R144" t="str">
        <f>_xlfn.XLOOKUP(Table1[[#This Row],[UID]],Table_Lookup[UID],Table_Lookup[Company Employee Range],"",0)</f>
        <v>?</v>
      </c>
      <c r="S144" t="str">
        <f>_xlfn.XLOOKUP(Table1[[#This Row],[UID]],Table_Lookup[UID],Table_Lookup[Locatie],"",0)</f>
        <v>Lebbeke, Flemish Region, Belgium</v>
      </c>
      <c r="T144" t="str">
        <f>_xlfn.XLOOKUP(Table1[[#This Row],[UID]],Table_Lookup[UID],Table_Lookup[Industrie],"",0)</f>
        <v>Food Production</v>
      </c>
    </row>
    <row r="145" spans="2:20" x14ac:dyDescent="0.45">
      <c r="B145" t="s">
        <v>434</v>
      </c>
      <c r="C145" t="s">
        <v>435</v>
      </c>
      <c r="D145" t="s">
        <v>436</v>
      </c>
      <c r="F145" t="s">
        <v>22</v>
      </c>
      <c r="G145" t="s">
        <v>53</v>
      </c>
      <c r="H145" t="s">
        <v>22</v>
      </c>
      <c r="I145" t="s">
        <v>22</v>
      </c>
      <c r="J145" t="s">
        <v>22</v>
      </c>
      <c r="K145" t="s">
        <v>22</v>
      </c>
      <c r="L145" t="s">
        <v>22</v>
      </c>
      <c r="M145" t="s">
        <v>22</v>
      </c>
      <c r="N145" t="s">
        <v>22</v>
      </c>
      <c r="R145" t="str">
        <f>_xlfn.XLOOKUP(Table1[[#This Row],[UID]],Table_Lookup[UID],Table_Lookup[Company Employee Range],"",0)</f>
        <v>1001 to 5000</v>
      </c>
      <c r="S145" t="str">
        <f>_xlfn.XLOOKUP(Table1[[#This Row],[UID]],Table_Lookup[UID],Table_Lookup[Locatie],"",0)</f>
        <v>St-Pieters-Leeuw, Flemish Region, Belgium</v>
      </c>
      <c r="T145" t="str">
        <f>_xlfn.XLOOKUP(Table1[[#This Row],[UID]],Table_Lookup[UID],Table_Lookup[Industrie],"",0)</f>
        <v>Retail</v>
      </c>
    </row>
    <row r="146" spans="2:20" x14ac:dyDescent="0.45">
      <c r="B146" t="s">
        <v>437</v>
      </c>
      <c r="C146" t="s">
        <v>438</v>
      </c>
      <c r="D146" t="s">
        <v>439</v>
      </c>
      <c r="F146" t="s">
        <v>22</v>
      </c>
      <c r="G146" t="s">
        <v>53</v>
      </c>
      <c r="H146" t="s">
        <v>22</v>
      </c>
      <c r="I146" t="s">
        <v>22</v>
      </c>
      <c r="J146" t="s">
        <v>22</v>
      </c>
      <c r="K146" t="s">
        <v>22</v>
      </c>
      <c r="L146" t="s">
        <v>22</v>
      </c>
      <c r="M146" t="s">
        <v>22</v>
      </c>
      <c r="N146" t="s">
        <v>22</v>
      </c>
      <c r="R146" t="str">
        <f>_xlfn.XLOOKUP(Table1[[#This Row],[UID]],Table_Lookup[UID],Table_Lookup[Company Employee Range],"",0)</f>
        <v>1001 to 5000</v>
      </c>
      <c r="S146" t="str">
        <f>_xlfn.XLOOKUP(Table1[[#This Row],[UID]],Table_Lookup[UID],Table_Lookup[Locatie],"",0)</f>
        <v>Antwerp, Flemish Region, Belgium</v>
      </c>
      <c r="T146" t="str">
        <f>_xlfn.XLOOKUP(Table1[[#This Row],[UID]],Table_Lookup[UID],Table_Lookup[Industrie],"",0)</f>
        <v>Wholesale Building Materials</v>
      </c>
    </row>
    <row r="147" spans="2:20" x14ac:dyDescent="0.45">
      <c r="B147" s="4" t="s">
        <v>440</v>
      </c>
      <c r="C147" s="4" t="s">
        <v>441</v>
      </c>
      <c r="D147" s="4" t="s">
        <v>442</v>
      </c>
      <c r="E147" s="4"/>
      <c r="F147" s="4" t="s">
        <v>22</v>
      </c>
      <c r="G147" s="4"/>
      <c r="H147" s="4" t="s">
        <v>22</v>
      </c>
      <c r="I147" s="4" t="s">
        <v>7</v>
      </c>
      <c r="J147" s="4" t="s">
        <v>22</v>
      </c>
      <c r="K147" s="4" t="s">
        <v>22</v>
      </c>
      <c r="L147" s="4" t="s">
        <v>22</v>
      </c>
      <c r="M147" s="4" t="s">
        <v>22</v>
      </c>
      <c r="N147" s="4" t="s">
        <v>12</v>
      </c>
      <c r="R147" t="str">
        <f>_xlfn.XLOOKUP(Table1[[#This Row],[UID]],Table_Lookup[UID],Table_Lookup[Company Employee Range],"",0)</f>
        <v>201 to 500</v>
      </c>
      <c r="S147" t="str">
        <f>_xlfn.XLOOKUP(Table1[[#This Row],[UID]],Table_Lookup[UID],Table_Lookup[Locatie],"",0)</f>
        <v>Antwerp, Flemish Region, Belgium</v>
      </c>
      <c r="T147" t="str">
        <f>_xlfn.XLOOKUP(Table1[[#This Row],[UID]],Table_Lookup[UID],Table_Lookup[Industrie],"",0)</f>
        <v>Manufacturing</v>
      </c>
    </row>
    <row r="148" spans="2:20" x14ac:dyDescent="0.45">
      <c r="B148" t="s">
        <v>443</v>
      </c>
      <c r="C148" t="s">
        <v>444</v>
      </c>
      <c r="D148" t="s">
        <v>445</v>
      </c>
      <c r="F148" t="s">
        <v>22</v>
      </c>
      <c r="H148" t="s">
        <v>22</v>
      </c>
      <c r="I148" t="s">
        <v>7</v>
      </c>
      <c r="J148" t="s">
        <v>22</v>
      </c>
      <c r="K148" t="s">
        <v>22</v>
      </c>
      <c r="L148" t="s">
        <v>22</v>
      </c>
      <c r="M148" t="s">
        <v>22</v>
      </c>
      <c r="N148" t="s">
        <v>22</v>
      </c>
      <c r="R148" t="str">
        <f>_xlfn.XLOOKUP(Table1[[#This Row],[UID]],Table_Lookup[UID],Table_Lookup[Company Employee Range],"",0)</f>
        <v>201 to 500</v>
      </c>
      <c r="S148" t="str">
        <f>_xlfn.XLOOKUP(Table1[[#This Row],[UID]],Table_Lookup[UID],Table_Lookup[Locatie],"",0)</f>
        <v>Brussels, Brussels Region, Belgium</v>
      </c>
      <c r="T148" t="str">
        <f>_xlfn.XLOOKUP(Table1[[#This Row],[UID]],Table_Lookup[UID],Table_Lookup[Industrie],"",0)</f>
        <v>Financial Services</v>
      </c>
    </row>
    <row r="149" spans="2:20" x14ac:dyDescent="0.45">
      <c r="B149" t="s">
        <v>446</v>
      </c>
      <c r="C149" t="s">
        <v>447</v>
      </c>
      <c r="D149" t="s">
        <v>448</v>
      </c>
      <c r="F149" t="s">
        <v>22</v>
      </c>
      <c r="H149" t="s">
        <v>22</v>
      </c>
      <c r="I149" t="s">
        <v>7</v>
      </c>
      <c r="J149" t="s">
        <v>22</v>
      </c>
      <c r="K149" t="s">
        <v>22</v>
      </c>
      <c r="L149" t="s">
        <v>22</v>
      </c>
      <c r="M149" t="s">
        <v>22</v>
      </c>
      <c r="N149" t="s">
        <v>22</v>
      </c>
      <c r="R149" t="str">
        <f>_xlfn.XLOOKUP(Table1[[#This Row],[UID]],Table_Lookup[UID],Table_Lookup[Company Employee Range],"",0)</f>
        <v>201 to 500</v>
      </c>
      <c r="S149" t="str">
        <f>_xlfn.XLOOKUP(Table1[[#This Row],[UID]],Table_Lookup[UID],Table_Lookup[Locatie],"",0)</f>
        <v>Ghent, Flemish Region, Belgium</v>
      </c>
      <c r="T149" t="str">
        <f>_xlfn.XLOOKUP(Table1[[#This Row],[UID]],Table_Lookup[UID],Table_Lookup[Industrie],"",0)</f>
        <v>Construction</v>
      </c>
    </row>
    <row r="150" spans="2:20" x14ac:dyDescent="0.45">
      <c r="B150" t="s">
        <v>449</v>
      </c>
      <c r="C150" t="s">
        <v>450</v>
      </c>
      <c r="D150" t="s">
        <v>451</v>
      </c>
      <c r="F150" t="s">
        <v>22</v>
      </c>
      <c r="H150" t="s">
        <v>22</v>
      </c>
      <c r="I150" t="s">
        <v>7</v>
      </c>
      <c r="J150" t="s">
        <v>22</v>
      </c>
      <c r="K150" t="s">
        <v>22</v>
      </c>
      <c r="L150" t="s">
        <v>22</v>
      </c>
      <c r="M150" t="s">
        <v>22</v>
      </c>
      <c r="N150" t="s">
        <v>22</v>
      </c>
      <c r="Q150" t="str">
        <f>_xlfn.XLOOKUP(Table1[[#This Row],[UID]],Table_Lookup[UID],Table_Lookup[Website],"",0)</f>
        <v>abrisojiffy.com</v>
      </c>
      <c r="R150" t="str">
        <f>_xlfn.XLOOKUP(Table1[[#This Row],[UID]],Table_Lookup[UID],Table_Lookup[Company Employee Range],"",0)</f>
        <v>1001 to 5000</v>
      </c>
      <c r="S150" t="str">
        <f>_xlfn.XLOOKUP(Table1[[#This Row],[UID]],Table_Lookup[UID],Table_Lookup[Locatie],"",0)</f>
        <v>Anzegem, Flemish Region, Belgium</v>
      </c>
      <c r="T150" t="str">
        <f>_xlfn.XLOOKUP(Table1[[#This Row],[UID]],Table_Lookup[UID],Table_Lookup[Industrie],"",0)</f>
        <v>Packaging and Containers Manufacturing</v>
      </c>
    </row>
    <row r="151" spans="2:20" x14ac:dyDescent="0.45">
      <c r="B151" t="s">
        <v>452</v>
      </c>
      <c r="C151" t="s">
        <v>453</v>
      </c>
      <c r="D151" t="s">
        <v>454</v>
      </c>
      <c r="F151" t="s">
        <v>22</v>
      </c>
      <c r="H151" t="s">
        <v>22</v>
      </c>
      <c r="I151" t="s">
        <v>7</v>
      </c>
      <c r="J151" t="s">
        <v>22</v>
      </c>
      <c r="K151" t="s">
        <v>22</v>
      </c>
      <c r="L151" t="s">
        <v>22</v>
      </c>
      <c r="M151" t="s">
        <v>22</v>
      </c>
      <c r="N151" t="s">
        <v>22</v>
      </c>
      <c r="Q151" t="str">
        <f>_xlfn.XLOOKUP(Table1[[#This Row],[UID]],Table_Lookup[UID],Table_Lookup[Website],"",0)</f>
        <v>agomab.com</v>
      </c>
      <c r="R151" t="str">
        <f>_xlfn.XLOOKUP(Table1[[#This Row],[UID]],Table_Lookup[UID],Table_Lookup[Company Employee Range],"",0)</f>
        <v>11 to 50</v>
      </c>
      <c r="S151" t="str">
        <f>_xlfn.XLOOKUP(Table1[[#This Row],[UID]],Table_Lookup[UID],Table_Lookup[Locatie],"",0)</f>
        <v>Antwerp, Flemish Region, Belgium</v>
      </c>
      <c r="T151" t="str">
        <f>_xlfn.XLOOKUP(Table1[[#This Row],[UID]],Table_Lookup[UID],Table_Lookup[Industrie],"",0)</f>
        <v>Biotechnology Research</v>
      </c>
    </row>
    <row r="152" spans="2:20" x14ac:dyDescent="0.45">
      <c r="B152" t="s">
        <v>455</v>
      </c>
      <c r="C152" t="s">
        <v>456</v>
      </c>
      <c r="D152" t="s">
        <v>457</v>
      </c>
      <c r="F152" t="s">
        <v>22</v>
      </c>
      <c r="G152" t="s">
        <v>53</v>
      </c>
      <c r="H152" t="s">
        <v>22</v>
      </c>
      <c r="I152" t="s">
        <v>22</v>
      </c>
      <c r="J152" t="s">
        <v>22</v>
      </c>
      <c r="K152" t="s">
        <v>22</v>
      </c>
      <c r="L152" t="s">
        <v>22</v>
      </c>
      <c r="M152" t="s">
        <v>22</v>
      </c>
      <c r="N152" t="s">
        <v>22</v>
      </c>
      <c r="Q152" t="str">
        <f>_xlfn.XLOOKUP(Table1[[#This Row],[UID]],Table_Lookup[UID],Table_Lookup[Website],"",0)</f>
        <v>eco3.com</v>
      </c>
      <c r="R152" t="str">
        <f>_xlfn.XLOOKUP(Table1[[#This Row],[UID]],Table_Lookup[UID],Table_Lookup[Company Employee Range],"",0)</f>
        <v>1001 to 5000</v>
      </c>
      <c r="S152" t="str">
        <f>_xlfn.XLOOKUP(Table1[[#This Row],[UID]],Table_Lookup[UID],Table_Lookup[Locatie],"",0)</f>
        <v>Mortsel, Flemish Region, Belgium</v>
      </c>
      <c r="T152" t="str">
        <f>_xlfn.XLOOKUP(Table1[[#This Row],[UID]],Table_Lookup[UID],Table_Lookup[Industrie],"",0)</f>
        <v>Printing Services</v>
      </c>
    </row>
    <row r="153" spans="2:20" x14ac:dyDescent="0.45">
      <c r="B153" t="s">
        <v>458</v>
      </c>
      <c r="C153" t="s">
        <v>459</v>
      </c>
      <c r="D153" t="s">
        <v>460</v>
      </c>
      <c r="F153" t="s">
        <v>22</v>
      </c>
      <c r="G153" t="s">
        <v>53</v>
      </c>
      <c r="H153" t="s">
        <v>22</v>
      </c>
      <c r="I153" t="s">
        <v>22</v>
      </c>
      <c r="J153" t="s">
        <v>22</v>
      </c>
      <c r="K153" t="s">
        <v>22</v>
      </c>
      <c r="L153" t="s">
        <v>22</v>
      </c>
      <c r="M153" t="s">
        <v>22</v>
      </c>
      <c r="N153" t="s">
        <v>22</v>
      </c>
      <c r="Q153" t="str">
        <f>_xlfn.XLOOKUP(Table1[[#This Row],[UID]],Table_Lookup[UID],Table_Lookup[Website],"",0)</f>
        <v>fujifilmbelgium.be</v>
      </c>
      <c r="R153" t="str">
        <f>_xlfn.XLOOKUP(Table1[[#This Row],[UID]],Table_Lookup[UID],Table_Lookup[Company Employee Range],"",0)</f>
        <v>51 to 200</v>
      </c>
      <c r="S153" t="str">
        <f>_xlfn.XLOOKUP(Table1[[#This Row],[UID]],Table_Lookup[UID],Table_Lookup[Locatie],"",0)</f>
        <v>St-Niklaas, Flemish Region, Belgium</v>
      </c>
      <c r="T153" t="str">
        <f>_xlfn.XLOOKUP(Table1[[#This Row],[UID]],Table_Lookup[UID],Table_Lookup[Industrie],"",0)</f>
        <v>Chemical Manufacturing</v>
      </c>
    </row>
    <row r="154" spans="2:20" x14ac:dyDescent="0.45">
      <c r="B154" t="s">
        <v>461</v>
      </c>
      <c r="C154" t="s">
        <v>462</v>
      </c>
      <c r="D154" t="s">
        <v>463</v>
      </c>
      <c r="F154" t="s">
        <v>22</v>
      </c>
      <c r="G154" t="s">
        <v>53</v>
      </c>
      <c r="H154" t="s">
        <v>22</v>
      </c>
      <c r="I154" t="s">
        <v>22</v>
      </c>
      <c r="J154" t="s">
        <v>22</v>
      </c>
      <c r="K154" t="s">
        <v>22</v>
      </c>
      <c r="L154" t="s">
        <v>22</v>
      </c>
      <c r="M154" t="s">
        <v>22</v>
      </c>
      <c r="N154" t="s">
        <v>22</v>
      </c>
      <c r="Q154" t="str">
        <f>_xlfn.XLOOKUP(Table1[[#This Row],[UID]],Table_Lookup[UID],Table_Lookup[Website],"",0)</f>
        <v>gorilla.co</v>
      </c>
      <c r="R154" t="str">
        <f>_xlfn.XLOOKUP(Table1[[#This Row],[UID]],Table_Lookup[UID],Table_Lookup[Company Employee Range],"",0)</f>
        <v>51 to 200</v>
      </c>
      <c r="S154" t="str">
        <f>_xlfn.XLOOKUP(Table1[[#This Row],[UID]],Table_Lookup[UID],Table_Lookup[Locatie],"",0)</f>
        <v>Antwerp, Flemish Region, Belgium</v>
      </c>
      <c r="T154" t="str">
        <f>_xlfn.XLOOKUP(Table1[[#This Row],[UID]],Table_Lookup[UID],Table_Lookup[Industrie],"",0)</f>
        <v>Software Development</v>
      </c>
    </row>
    <row r="155" spans="2:20" x14ac:dyDescent="0.45">
      <c r="B155" t="s">
        <v>464</v>
      </c>
      <c r="C155" t="s">
        <v>465</v>
      </c>
      <c r="D155" t="s">
        <v>466</v>
      </c>
      <c r="F155" t="s">
        <v>22</v>
      </c>
      <c r="H155" t="s">
        <v>22</v>
      </c>
      <c r="I155" t="s">
        <v>7</v>
      </c>
      <c r="J155" t="s">
        <v>22</v>
      </c>
      <c r="K155" t="s">
        <v>22</v>
      </c>
      <c r="L155" t="s">
        <v>22</v>
      </c>
      <c r="M155" t="s">
        <v>22</v>
      </c>
      <c r="N155" t="s">
        <v>22</v>
      </c>
      <c r="Q155" t="str">
        <f>_xlfn.XLOOKUP(Table1[[#This Row],[UID]],Table_Lookup[UID],Table_Lookup[Website],"",0)</f>
        <v>henchman.io</v>
      </c>
      <c r="R155" t="str">
        <f>_xlfn.XLOOKUP(Table1[[#This Row],[UID]],Table_Lookup[UID],Table_Lookup[Company Employee Range],"",0)</f>
        <v>11 to 50</v>
      </c>
      <c r="S155" t="str">
        <f>_xlfn.XLOOKUP(Table1[[#This Row],[UID]],Table_Lookup[UID],Table_Lookup[Locatie],"",0)</f>
        <v>Ghent, Flemish Region, Belgium</v>
      </c>
      <c r="T155" t="str">
        <f>_xlfn.XLOOKUP(Table1[[#This Row],[UID]],Table_Lookup[UID],Table_Lookup[Industrie],"",0)</f>
        <v>Software Development</v>
      </c>
    </row>
    <row r="156" spans="2:20" x14ac:dyDescent="0.45">
      <c r="B156" s="4" t="s">
        <v>467</v>
      </c>
      <c r="C156" s="4" t="s">
        <v>468</v>
      </c>
      <c r="D156" s="4" t="s">
        <v>469</v>
      </c>
      <c r="E156" s="4"/>
      <c r="F156" s="4" t="s">
        <v>22</v>
      </c>
      <c r="G156" s="4"/>
      <c r="H156" s="4" t="s">
        <v>22</v>
      </c>
      <c r="I156" s="4" t="s">
        <v>22</v>
      </c>
      <c r="J156" s="4" t="s">
        <v>22</v>
      </c>
      <c r="K156" s="4" t="s">
        <v>9</v>
      </c>
      <c r="L156" s="4" t="s">
        <v>22</v>
      </c>
      <c r="M156" s="4" t="s">
        <v>22</v>
      </c>
      <c r="N156" s="4" t="s">
        <v>12</v>
      </c>
      <c r="Q156" t="str">
        <f>_xlfn.XLOOKUP(Table1[[#This Row],[UID]],Table_Lookup[UID],Table_Lookup[Website],"",0)</f>
        <v>http://www.aon.be</v>
      </c>
      <c r="R156">
        <f>_xlfn.XLOOKUP(Table1[[#This Row],[UID]],Table_Lookup[UID],Table_Lookup[Company Employee Range],"",0)</f>
        <v>0</v>
      </c>
      <c r="S156">
        <f>_xlfn.XLOOKUP(Table1[[#This Row],[UID]],Table_Lookup[UID],Table_Lookup[Locatie],"",0)</f>
        <v>0</v>
      </c>
      <c r="T156">
        <f>_xlfn.XLOOKUP(Table1[[#This Row],[UID]],Table_Lookup[UID],Table_Lookup[Industrie],"",0)</f>
        <v>0</v>
      </c>
    </row>
    <row r="157" spans="2:20" x14ac:dyDescent="0.45">
      <c r="B157" s="4" t="s">
        <v>470</v>
      </c>
      <c r="C157" s="4" t="s">
        <v>471</v>
      </c>
      <c r="D157" s="4" t="s">
        <v>472</v>
      </c>
      <c r="E157" s="4"/>
      <c r="F157" s="4" t="s">
        <v>22</v>
      </c>
      <c r="G157" s="4"/>
      <c r="H157" s="4" t="s">
        <v>22</v>
      </c>
      <c r="I157" s="4" t="s">
        <v>22</v>
      </c>
      <c r="J157" s="4" t="s">
        <v>22</v>
      </c>
      <c r="K157" s="4" t="s">
        <v>22</v>
      </c>
      <c r="L157" s="4" t="s">
        <v>10</v>
      </c>
      <c r="M157" s="4" t="s">
        <v>22</v>
      </c>
      <c r="N157" s="4" t="s">
        <v>12</v>
      </c>
      <c r="Q157" t="str">
        <f>_xlfn.XLOOKUP(Table1[[#This Row],[UID]],Table_Lookup[UID],Table_Lookup[Website],"",0)</f>
        <v>https://alcon.com</v>
      </c>
      <c r="R157">
        <f>_xlfn.XLOOKUP(Table1[[#This Row],[UID]],Table_Lookup[UID],Table_Lookup[Company Employee Range],"",0)</f>
        <v>0</v>
      </c>
      <c r="S157">
        <f>_xlfn.XLOOKUP(Table1[[#This Row],[UID]],Table_Lookup[UID],Table_Lookup[Locatie],"",0)</f>
        <v>0</v>
      </c>
      <c r="T157">
        <f>_xlfn.XLOOKUP(Table1[[#This Row],[UID]],Table_Lookup[UID],Table_Lookup[Industrie],"",0)</f>
        <v>0</v>
      </c>
    </row>
    <row r="158" spans="2:20" x14ac:dyDescent="0.45">
      <c r="B158" s="4" t="s">
        <v>473</v>
      </c>
      <c r="C158" s="4" t="s">
        <v>474</v>
      </c>
      <c r="D158" s="4" t="s">
        <v>475</v>
      </c>
      <c r="E158" s="4"/>
      <c r="F158" s="4" t="s">
        <v>22</v>
      </c>
      <c r="G158" s="4"/>
      <c r="H158" s="4" t="s">
        <v>22</v>
      </c>
      <c r="I158" s="4" t="s">
        <v>22</v>
      </c>
      <c r="J158" s="4" t="s">
        <v>22</v>
      </c>
      <c r="K158" s="4" t="s">
        <v>9</v>
      </c>
      <c r="L158" s="4" t="s">
        <v>22</v>
      </c>
      <c r="M158" s="4" t="s">
        <v>22</v>
      </c>
      <c r="N158" s="4" t="s">
        <v>12</v>
      </c>
      <c r="Q158" t="str">
        <f>_xlfn.XLOOKUP(Table1[[#This Row],[UID]],Table_Lookup[UID],Table_Lookup[Website],"",0)</f>
        <v>https://belgium.devoteam.com</v>
      </c>
      <c r="R158">
        <f>_xlfn.XLOOKUP(Table1[[#This Row],[UID]],Table_Lookup[UID],Table_Lookup[Company Employee Range],"",0)</f>
        <v>0</v>
      </c>
      <c r="S158">
        <f>_xlfn.XLOOKUP(Table1[[#This Row],[UID]],Table_Lookup[UID],Table_Lookup[Locatie],"",0)</f>
        <v>0</v>
      </c>
      <c r="T158">
        <f>_xlfn.XLOOKUP(Table1[[#This Row],[UID]],Table_Lookup[UID],Table_Lookup[Industrie],"",0)</f>
        <v>0</v>
      </c>
    </row>
    <row r="159" spans="2:20" x14ac:dyDescent="0.45">
      <c r="B159" s="4" t="s">
        <v>476</v>
      </c>
      <c r="C159" s="4" t="s">
        <v>477</v>
      </c>
      <c r="D159" s="4" t="s">
        <v>478</v>
      </c>
      <c r="E159" s="4"/>
      <c r="F159" s="4" t="s">
        <v>22</v>
      </c>
      <c r="G159" s="4"/>
      <c r="H159" s="4" t="s">
        <v>22</v>
      </c>
      <c r="I159" s="4" t="s">
        <v>22</v>
      </c>
      <c r="J159" s="4" t="s">
        <v>22</v>
      </c>
      <c r="K159" s="4" t="s">
        <v>22</v>
      </c>
      <c r="L159" s="4" t="s">
        <v>22</v>
      </c>
      <c r="M159" s="4" t="s">
        <v>11</v>
      </c>
      <c r="N159" s="4" t="s">
        <v>12</v>
      </c>
      <c r="Q159" t="str">
        <f>_xlfn.XLOOKUP(Table1[[#This Row],[UID]],Table_Lookup[UID],Table_Lookup[Website],"",0)</f>
        <v>https://biscuiteriethijs.be</v>
      </c>
      <c r="R159">
        <f>_xlfn.XLOOKUP(Table1[[#This Row],[UID]],Table_Lookup[UID],Table_Lookup[Company Employee Range],"",0)</f>
        <v>0</v>
      </c>
      <c r="S159">
        <f>_xlfn.XLOOKUP(Table1[[#This Row],[UID]],Table_Lookup[UID],Table_Lookup[Locatie],"",0)</f>
        <v>0</v>
      </c>
      <c r="T159">
        <f>_xlfn.XLOOKUP(Table1[[#This Row],[UID]],Table_Lookup[UID],Table_Lookup[Industrie],"",0)</f>
        <v>0</v>
      </c>
    </row>
    <row r="160" spans="2:20" x14ac:dyDescent="0.45">
      <c r="B160" s="4" t="s">
        <v>479</v>
      </c>
      <c r="C160" s="4" t="s">
        <v>480</v>
      </c>
      <c r="D160" s="4" t="s">
        <v>481</v>
      </c>
      <c r="E160" s="4"/>
      <c r="F160" s="4" t="s">
        <v>22</v>
      </c>
      <c r="G160" s="4"/>
      <c r="H160" s="4" t="s">
        <v>22</v>
      </c>
      <c r="I160" s="4" t="s">
        <v>22</v>
      </c>
      <c r="J160" s="4" t="s">
        <v>22</v>
      </c>
      <c r="K160" s="4" t="s">
        <v>9</v>
      </c>
      <c r="L160" s="4" t="s">
        <v>22</v>
      </c>
      <c r="M160" s="4" t="s">
        <v>22</v>
      </c>
      <c r="N160" s="4" t="s">
        <v>12</v>
      </c>
      <c r="Q160" t="str">
        <f>_xlfn.XLOOKUP(Table1[[#This Row],[UID]],Table_Lookup[UID],Table_Lookup[Website],"",0)</f>
        <v>https://cisco.com</v>
      </c>
      <c r="R160">
        <f>_xlfn.XLOOKUP(Table1[[#This Row],[UID]],Table_Lookup[UID],Table_Lookup[Company Employee Range],"",0)</f>
        <v>0</v>
      </c>
      <c r="S160">
        <f>_xlfn.XLOOKUP(Table1[[#This Row],[UID]],Table_Lookup[UID],Table_Lookup[Locatie],"",0)</f>
        <v>0</v>
      </c>
      <c r="T160">
        <f>_xlfn.XLOOKUP(Table1[[#This Row],[UID]],Table_Lookup[UID],Table_Lookup[Industrie],"",0)</f>
        <v>0</v>
      </c>
    </row>
    <row r="161" spans="2:20" x14ac:dyDescent="0.45">
      <c r="B161" s="4" t="s">
        <v>482</v>
      </c>
      <c r="C161" s="4" t="s">
        <v>483</v>
      </c>
      <c r="D161" s="4" t="s">
        <v>484</v>
      </c>
      <c r="E161" s="4"/>
      <c r="F161" s="4" t="s">
        <v>22</v>
      </c>
      <c r="G161" s="4"/>
      <c r="H161" s="4" t="s">
        <v>22</v>
      </c>
      <c r="I161" s="4" t="s">
        <v>22</v>
      </c>
      <c r="J161" s="4" t="s">
        <v>22</v>
      </c>
      <c r="K161" s="4" t="s">
        <v>22</v>
      </c>
      <c r="L161" s="4" t="s">
        <v>10</v>
      </c>
      <c r="M161" s="4" t="s">
        <v>22</v>
      </c>
      <c r="N161" s="4" t="s">
        <v>12</v>
      </c>
      <c r="Q161" t="str">
        <f>_xlfn.XLOOKUP(Table1[[#This Row],[UID]],Table_Lookup[UID],Table_Lookup[Website],"",0)</f>
        <v>https://continentalfoods.eu</v>
      </c>
      <c r="R161">
        <f>_xlfn.XLOOKUP(Table1[[#This Row],[UID]],Table_Lookup[UID],Table_Lookup[Company Employee Range],"",0)</f>
        <v>0</v>
      </c>
      <c r="S161">
        <f>_xlfn.XLOOKUP(Table1[[#This Row],[UID]],Table_Lookup[UID],Table_Lookup[Locatie],"",0)</f>
        <v>0</v>
      </c>
      <c r="T161">
        <f>_xlfn.XLOOKUP(Table1[[#This Row],[UID]],Table_Lookup[UID],Table_Lookup[Industrie],"",0)</f>
        <v>0</v>
      </c>
    </row>
    <row r="162" spans="2:20" x14ac:dyDescent="0.45">
      <c r="B162" s="4" t="s">
        <v>485</v>
      </c>
      <c r="C162" s="4" t="s">
        <v>486</v>
      </c>
      <c r="D162" s="4" t="s">
        <v>487</v>
      </c>
      <c r="E162" s="4"/>
      <c r="F162" s="4" t="s">
        <v>22</v>
      </c>
      <c r="G162" s="4"/>
      <c r="H162" s="4" t="s">
        <v>22</v>
      </c>
      <c r="I162" s="4" t="s">
        <v>22</v>
      </c>
      <c r="J162" s="4" t="s">
        <v>22</v>
      </c>
      <c r="K162" s="4" t="s">
        <v>22</v>
      </c>
      <c r="L162" s="4" t="s">
        <v>10</v>
      </c>
      <c r="M162" s="4" t="s">
        <v>22</v>
      </c>
      <c r="N162" s="4" t="s">
        <v>12</v>
      </c>
      <c r="Q162" t="str">
        <f>_xlfn.XLOOKUP(Table1[[#This Row],[UID]],Table_Lookup[UID],Table_Lookup[Website],"",0)</f>
        <v>https://dsv.com</v>
      </c>
      <c r="R162">
        <f>_xlfn.XLOOKUP(Table1[[#This Row],[UID]],Table_Lookup[UID],Table_Lookup[Company Employee Range],"",0)</f>
        <v>0</v>
      </c>
      <c r="S162">
        <f>_xlfn.XLOOKUP(Table1[[#This Row],[UID]],Table_Lookup[UID],Table_Lookup[Locatie],"",0)</f>
        <v>0</v>
      </c>
      <c r="T162">
        <f>_xlfn.XLOOKUP(Table1[[#This Row],[UID]],Table_Lookup[UID],Table_Lookup[Industrie],"",0)</f>
        <v>0</v>
      </c>
    </row>
    <row r="163" spans="2:20" x14ac:dyDescent="0.45">
      <c r="B163" s="4" t="s">
        <v>488</v>
      </c>
      <c r="C163" s="4" t="s">
        <v>489</v>
      </c>
      <c r="D163" s="4" t="s">
        <v>490</v>
      </c>
      <c r="E163" s="4"/>
      <c r="F163" s="4" t="s">
        <v>22</v>
      </c>
      <c r="G163" s="4"/>
      <c r="H163" s="4" t="s">
        <v>22</v>
      </c>
      <c r="I163" s="4" t="s">
        <v>22</v>
      </c>
      <c r="J163" s="4" t="s">
        <v>22</v>
      </c>
      <c r="K163" s="4" t="s">
        <v>9</v>
      </c>
      <c r="L163" s="4" t="s">
        <v>22</v>
      </c>
      <c r="M163" s="4" t="s">
        <v>22</v>
      </c>
      <c r="N163" s="4" t="s">
        <v>12</v>
      </c>
      <c r="Q163" t="str">
        <f>_xlfn.XLOOKUP(Table1[[#This Row],[UID]],Table_Lookup[UID],Table_Lookup[Website],"",0)</f>
        <v>https://impactsalesmarketing.be</v>
      </c>
      <c r="R163">
        <f>_xlfn.XLOOKUP(Table1[[#This Row],[UID]],Table_Lookup[UID],Table_Lookup[Company Employee Range],"",0)</f>
        <v>0</v>
      </c>
      <c r="S163">
        <f>_xlfn.XLOOKUP(Table1[[#This Row],[UID]],Table_Lookup[UID],Table_Lookup[Locatie],"",0)</f>
        <v>0</v>
      </c>
      <c r="T163">
        <f>_xlfn.XLOOKUP(Table1[[#This Row],[UID]],Table_Lookup[UID],Table_Lookup[Industrie],"",0)</f>
        <v>0</v>
      </c>
    </row>
    <row r="164" spans="2:20" x14ac:dyDescent="0.45">
      <c r="B164" s="4" t="s">
        <v>491</v>
      </c>
      <c r="C164" s="4" t="s">
        <v>492</v>
      </c>
      <c r="D164" s="4" t="s">
        <v>493</v>
      </c>
      <c r="E164" s="4"/>
      <c r="F164" s="4" t="s">
        <v>22</v>
      </c>
      <c r="G164" s="4"/>
      <c r="H164" s="4" t="s">
        <v>22</v>
      </c>
      <c r="I164" s="4" t="s">
        <v>22</v>
      </c>
      <c r="J164" s="4" t="s">
        <v>22</v>
      </c>
      <c r="K164" s="4" t="s">
        <v>22</v>
      </c>
      <c r="L164" s="4" t="s">
        <v>10</v>
      </c>
      <c r="M164" s="4" t="s">
        <v>22</v>
      </c>
      <c r="N164" s="4" t="s">
        <v>12</v>
      </c>
      <c r="Q164" t="str">
        <f>_xlfn.XLOOKUP(Table1[[#This Row],[UID]],Table_Lookup[UID],Table_Lookup[Website],"",0)</f>
        <v>https://ineos.com</v>
      </c>
      <c r="R164">
        <f>_xlfn.XLOOKUP(Table1[[#This Row],[UID]],Table_Lookup[UID],Table_Lookup[Company Employee Range],"",0)</f>
        <v>0</v>
      </c>
      <c r="S164">
        <f>_xlfn.XLOOKUP(Table1[[#This Row],[UID]],Table_Lookup[UID],Table_Lookup[Locatie],"",0)</f>
        <v>0</v>
      </c>
      <c r="T164">
        <f>_xlfn.XLOOKUP(Table1[[#This Row],[UID]],Table_Lookup[UID],Table_Lookup[Industrie],"",0)</f>
        <v>0</v>
      </c>
    </row>
    <row r="165" spans="2:20" x14ac:dyDescent="0.45">
      <c r="B165" s="4" t="s">
        <v>494</v>
      </c>
      <c r="C165" s="4" t="s">
        <v>495</v>
      </c>
      <c r="D165" s="4" t="s">
        <v>496</v>
      </c>
      <c r="E165" s="4"/>
      <c r="F165" s="4" t="s">
        <v>22</v>
      </c>
      <c r="G165" s="4"/>
      <c r="H165" s="4" t="s">
        <v>22</v>
      </c>
      <c r="I165" s="4" t="s">
        <v>22</v>
      </c>
      <c r="J165" s="4" t="s">
        <v>22</v>
      </c>
      <c r="K165" s="4" t="s">
        <v>9</v>
      </c>
      <c r="L165" s="4" t="s">
        <v>22</v>
      </c>
      <c r="M165" s="4" t="s">
        <v>22</v>
      </c>
      <c r="N165" s="4" t="s">
        <v>12</v>
      </c>
      <c r="Q165" t="str">
        <f>_xlfn.XLOOKUP(Table1[[#This Row],[UID]],Table_Lookup[UID],Table_Lookup[Website],"",0)</f>
        <v>https://jobs.be.orangecyberdefense.com</v>
      </c>
      <c r="R165">
        <f>_xlfn.XLOOKUP(Table1[[#This Row],[UID]],Table_Lookup[UID],Table_Lookup[Company Employee Range],"",0)</f>
        <v>0</v>
      </c>
      <c r="S165">
        <f>_xlfn.XLOOKUP(Table1[[#This Row],[UID]],Table_Lookup[UID],Table_Lookup[Locatie],"",0)</f>
        <v>0</v>
      </c>
      <c r="T165">
        <f>_xlfn.XLOOKUP(Table1[[#This Row],[UID]],Table_Lookup[UID],Table_Lookup[Industrie],"",0)</f>
        <v>0</v>
      </c>
    </row>
    <row r="166" spans="2:20" x14ac:dyDescent="0.45">
      <c r="B166" s="4" t="s">
        <v>497</v>
      </c>
      <c r="C166" s="4" t="s">
        <v>498</v>
      </c>
      <c r="D166" s="4" t="s">
        <v>499</v>
      </c>
      <c r="E166" s="4"/>
      <c r="F166" s="4" t="s">
        <v>22</v>
      </c>
      <c r="G166" s="4"/>
      <c r="H166" s="4" t="s">
        <v>22</v>
      </c>
      <c r="I166" s="4" t="s">
        <v>22</v>
      </c>
      <c r="J166" s="4" t="s">
        <v>22</v>
      </c>
      <c r="K166" s="4" t="s">
        <v>22</v>
      </c>
      <c r="L166" s="4" t="s">
        <v>10</v>
      </c>
      <c r="M166" s="4" t="s">
        <v>22</v>
      </c>
      <c r="N166" s="4" t="s">
        <v>12</v>
      </c>
      <c r="Q166" t="str">
        <f>_xlfn.XLOOKUP(Table1[[#This Row],[UID]],Table_Lookup[UID],Table_Lookup[Website],"",0)</f>
        <v>https://milcobel.com/</v>
      </c>
      <c r="R166">
        <f>_xlfn.XLOOKUP(Table1[[#This Row],[UID]],Table_Lookup[UID],Table_Lookup[Company Employee Range],"",0)</f>
        <v>0</v>
      </c>
      <c r="S166">
        <f>_xlfn.XLOOKUP(Table1[[#This Row],[UID]],Table_Lookup[UID],Table_Lookup[Locatie],"",0)</f>
        <v>0</v>
      </c>
      <c r="T166">
        <f>_xlfn.XLOOKUP(Table1[[#This Row],[UID]],Table_Lookup[UID],Table_Lookup[Industrie],"",0)</f>
        <v>0</v>
      </c>
    </row>
    <row r="167" spans="2:20" x14ac:dyDescent="0.45">
      <c r="B167" s="4" t="s">
        <v>500</v>
      </c>
      <c r="C167" s="4" t="s">
        <v>501</v>
      </c>
      <c r="D167" s="4" t="s">
        <v>502</v>
      </c>
      <c r="E167" s="4"/>
      <c r="F167" s="4" t="s">
        <v>22</v>
      </c>
      <c r="G167" s="4"/>
      <c r="H167" s="4" t="s">
        <v>22</v>
      </c>
      <c r="I167" s="4" t="s">
        <v>22</v>
      </c>
      <c r="J167" s="4" t="s">
        <v>22</v>
      </c>
      <c r="K167" s="4" t="s">
        <v>22</v>
      </c>
      <c r="L167" s="4" t="s">
        <v>10</v>
      </c>
      <c r="M167" s="4" t="s">
        <v>22</v>
      </c>
      <c r="N167" s="4" t="s">
        <v>12</v>
      </c>
      <c r="Q167" t="str">
        <f>_xlfn.XLOOKUP(Table1[[#This Row],[UID]],Table_Lookup[UID],Table_Lookup[Website],"",0)</f>
        <v>https://otis.com</v>
      </c>
      <c r="R167">
        <f>_xlfn.XLOOKUP(Table1[[#This Row],[UID]],Table_Lookup[UID],Table_Lookup[Company Employee Range],"",0)</f>
        <v>0</v>
      </c>
      <c r="S167">
        <f>_xlfn.XLOOKUP(Table1[[#This Row],[UID]],Table_Lookup[UID],Table_Lookup[Locatie],"",0)</f>
        <v>0</v>
      </c>
      <c r="T167">
        <f>_xlfn.XLOOKUP(Table1[[#This Row],[UID]],Table_Lookup[UID],Table_Lookup[Industrie],"",0)</f>
        <v>0</v>
      </c>
    </row>
    <row r="168" spans="2:20" x14ac:dyDescent="0.45">
      <c r="B168" s="4" t="s">
        <v>503</v>
      </c>
      <c r="C168" s="4" t="s">
        <v>504</v>
      </c>
      <c r="D168" s="4" t="s">
        <v>505</v>
      </c>
      <c r="E168" s="4"/>
      <c r="F168" s="4" t="s">
        <v>22</v>
      </c>
      <c r="G168" s="4"/>
      <c r="H168" s="4" t="s">
        <v>22</v>
      </c>
      <c r="I168" s="4" t="s">
        <v>22</v>
      </c>
      <c r="J168" s="4" t="s">
        <v>22</v>
      </c>
      <c r="K168" s="4" t="s">
        <v>22</v>
      </c>
      <c r="L168" s="4" t="s">
        <v>22</v>
      </c>
      <c r="M168" s="4" t="s">
        <v>11</v>
      </c>
      <c r="N168" s="4" t="s">
        <v>12</v>
      </c>
      <c r="Q168" t="str">
        <f>_xlfn.XLOOKUP(Table1[[#This Row],[UID]],Table_Lookup[UID],Table_Lookup[Website],"",0)</f>
        <v>https://schoonmaakzorg.be</v>
      </c>
      <c r="R168">
        <f>_xlfn.XLOOKUP(Table1[[#This Row],[UID]],Table_Lookup[UID],Table_Lookup[Company Employee Range],"",0)</f>
        <v>0</v>
      </c>
      <c r="S168">
        <f>_xlfn.XLOOKUP(Table1[[#This Row],[UID]],Table_Lookup[UID],Table_Lookup[Locatie],"",0)</f>
        <v>0</v>
      </c>
      <c r="T168">
        <f>_xlfn.XLOOKUP(Table1[[#This Row],[UID]],Table_Lookup[UID],Table_Lookup[Industrie],"",0)</f>
        <v>0</v>
      </c>
    </row>
    <row r="169" spans="2:20" x14ac:dyDescent="0.45">
      <c r="B169" s="4" t="s">
        <v>506</v>
      </c>
      <c r="C169" s="4" t="s">
        <v>507</v>
      </c>
      <c r="D169" s="4" t="s">
        <v>508</v>
      </c>
      <c r="E169" s="4"/>
      <c r="F169" s="4" t="s">
        <v>22</v>
      </c>
      <c r="G169" s="4"/>
      <c r="H169" s="4" t="s">
        <v>22</v>
      </c>
      <c r="I169" s="4" t="s">
        <v>22</v>
      </c>
      <c r="J169" s="4" t="s">
        <v>22</v>
      </c>
      <c r="K169" s="4" t="s">
        <v>22</v>
      </c>
      <c r="L169" s="4" t="s">
        <v>10</v>
      </c>
      <c r="M169" s="4" t="s">
        <v>22</v>
      </c>
      <c r="N169" s="4" t="s">
        <v>12</v>
      </c>
      <c r="Q169" t="str">
        <f>_xlfn.XLOOKUP(Table1[[#This Row],[UID]],Table_Lookup[UID],Table_Lookup[Website],"",0)</f>
        <v>https://swissport.com</v>
      </c>
      <c r="R169">
        <f>_xlfn.XLOOKUP(Table1[[#This Row],[UID]],Table_Lookup[UID],Table_Lookup[Company Employee Range],"",0)</f>
        <v>0</v>
      </c>
      <c r="S169">
        <f>_xlfn.XLOOKUP(Table1[[#This Row],[UID]],Table_Lookup[UID],Table_Lookup[Locatie],"",0)</f>
        <v>0</v>
      </c>
      <c r="T169">
        <f>_xlfn.XLOOKUP(Table1[[#This Row],[UID]],Table_Lookup[UID],Table_Lookup[Industrie],"",0)</f>
        <v>0</v>
      </c>
    </row>
    <row r="170" spans="2:20" x14ac:dyDescent="0.45">
      <c r="B170" s="4" t="s">
        <v>509</v>
      </c>
      <c r="C170" s="4" t="s">
        <v>510</v>
      </c>
      <c r="D170" s="4" t="s">
        <v>511</v>
      </c>
      <c r="E170" s="4"/>
      <c r="F170" s="4" t="s">
        <v>22</v>
      </c>
      <c r="G170" s="4"/>
      <c r="H170" s="4" t="s">
        <v>22</v>
      </c>
      <c r="I170" s="4" t="s">
        <v>22</v>
      </c>
      <c r="J170" s="4" t="s">
        <v>22</v>
      </c>
      <c r="K170" s="4" t="s">
        <v>9</v>
      </c>
      <c r="L170" s="4" t="s">
        <v>22</v>
      </c>
      <c r="M170" s="4" t="s">
        <v>22</v>
      </c>
      <c r="N170" s="4" t="s">
        <v>12</v>
      </c>
      <c r="Q170" t="str">
        <f>_xlfn.XLOOKUP(Table1[[#This Row],[UID]],Table_Lookup[UID],Table_Lookup[Website],"",0)</f>
        <v>https://tcs.com</v>
      </c>
      <c r="R170">
        <f>_xlfn.XLOOKUP(Table1[[#This Row],[UID]],Table_Lookup[UID],Table_Lookup[Company Employee Range],"",0)</f>
        <v>0</v>
      </c>
      <c r="S170">
        <f>_xlfn.XLOOKUP(Table1[[#This Row],[UID]],Table_Lookup[UID],Table_Lookup[Locatie],"",0)</f>
        <v>0</v>
      </c>
      <c r="T170">
        <f>_xlfn.XLOOKUP(Table1[[#This Row],[UID]],Table_Lookup[UID],Table_Lookup[Industrie],"",0)</f>
        <v>0</v>
      </c>
    </row>
    <row r="171" spans="2:20" x14ac:dyDescent="0.45">
      <c r="B171" s="4" t="s">
        <v>512</v>
      </c>
      <c r="C171" s="4" t="s">
        <v>513</v>
      </c>
      <c r="D171" s="4" t="s">
        <v>514</v>
      </c>
      <c r="E171" s="4"/>
      <c r="F171" s="4" t="s">
        <v>22</v>
      </c>
      <c r="G171" s="4"/>
      <c r="H171" s="4" t="s">
        <v>22</v>
      </c>
      <c r="I171" s="4" t="s">
        <v>22</v>
      </c>
      <c r="J171" s="4" t="s">
        <v>22</v>
      </c>
      <c r="K171" s="4" t="s">
        <v>22</v>
      </c>
      <c r="L171" s="4" t="s">
        <v>10</v>
      </c>
      <c r="M171" s="4" t="s">
        <v>22</v>
      </c>
      <c r="N171" s="4" t="s">
        <v>12</v>
      </c>
      <c r="Q171" t="str">
        <f>_xlfn.XLOOKUP(Table1[[#This Row],[UID]],Table_Lookup[UID],Table_Lookup[Website],"",0)</f>
        <v>https://verwater.com/</v>
      </c>
      <c r="R171">
        <f>_xlfn.XLOOKUP(Table1[[#This Row],[UID]],Table_Lookup[UID],Table_Lookup[Company Employee Range],"",0)</f>
        <v>0</v>
      </c>
      <c r="S171">
        <f>_xlfn.XLOOKUP(Table1[[#This Row],[UID]],Table_Lookup[UID],Table_Lookup[Locatie],"",0)</f>
        <v>0</v>
      </c>
      <c r="T171">
        <f>_xlfn.XLOOKUP(Table1[[#This Row],[UID]],Table_Lookup[UID],Table_Lookup[Industrie],"",0)</f>
        <v>0</v>
      </c>
    </row>
    <row r="172" spans="2:20" x14ac:dyDescent="0.45">
      <c r="B172" s="4" t="s">
        <v>515</v>
      </c>
      <c r="C172" s="4" t="s">
        <v>516</v>
      </c>
      <c r="D172" s="4" t="s">
        <v>517</v>
      </c>
      <c r="E172" s="4"/>
      <c r="F172" s="4" t="s">
        <v>22</v>
      </c>
      <c r="G172" s="4"/>
      <c r="H172" s="4" t="s">
        <v>22</v>
      </c>
      <c r="I172" s="4" t="s">
        <v>22</v>
      </c>
      <c r="J172" s="4" t="s">
        <v>22</v>
      </c>
      <c r="K172" s="4" t="s">
        <v>22</v>
      </c>
      <c r="L172" s="4" t="s">
        <v>10</v>
      </c>
      <c r="M172" s="4" t="s">
        <v>22</v>
      </c>
      <c r="N172" s="4" t="s">
        <v>12</v>
      </c>
      <c r="Q172" t="str">
        <f>_xlfn.XLOOKUP(Table1[[#This Row],[UID]],Table_Lookup[UID],Table_Lookup[Website],"",0)</f>
        <v>https://www.airproducts.be</v>
      </c>
      <c r="R172">
        <f>_xlfn.XLOOKUP(Table1[[#This Row],[UID]],Table_Lookup[UID],Table_Lookup[Company Employee Range],"",0)</f>
        <v>0</v>
      </c>
      <c r="S172">
        <f>_xlfn.XLOOKUP(Table1[[#This Row],[UID]],Table_Lookup[UID],Table_Lookup[Locatie],"",0)</f>
        <v>0</v>
      </c>
      <c r="T172">
        <f>_xlfn.XLOOKUP(Table1[[#This Row],[UID]],Table_Lookup[UID],Table_Lookup[Industrie],"",0)</f>
        <v>0</v>
      </c>
    </row>
    <row r="173" spans="2:20" x14ac:dyDescent="0.45">
      <c r="B173" s="4" t="s">
        <v>518</v>
      </c>
      <c r="C173" s="4" t="s">
        <v>519</v>
      </c>
      <c r="D173" s="4" t="s">
        <v>520</v>
      </c>
      <c r="E173" s="4"/>
      <c r="F173" s="4" t="s">
        <v>22</v>
      </c>
      <c r="G173" s="4"/>
      <c r="H173" s="4" t="s">
        <v>22</v>
      </c>
      <c r="I173" s="4" t="s">
        <v>22</v>
      </c>
      <c r="J173" s="4" t="s">
        <v>22</v>
      </c>
      <c r="K173" s="4" t="s">
        <v>22</v>
      </c>
      <c r="L173" s="4" t="s">
        <v>10</v>
      </c>
      <c r="M173" s="4" t="s">
        <v>22</v>
      </c>
      <c r="N173" s="4" t="s">
        <v>12</v>
      </c>
      <c r="Q173" t="str">
        <f>_xlfn.XLOOKUP(Table1[[#This Row],[UID]],Table_Lookup[UID],Table_Lookup[Website],"",0)</f>
        <v>https://www.akzonobel.com</v>
      </c>
      <c r="R173">
        <f>_xlfn.XLOOKUP(Table1[[#This Row],[UID]],Table_Lookup[UID],Table_Lookup[Company Employee Range],"",0)</f>
        <v>0</v>
      </c>
      <c r="S173">
        <f>_xlfn.XLOOKUP(Table1[[#This Row],[UID]],Table_Lookup[UID],Table_Lookup[Locatie],"",0)</f>
        <v>0</v>
      </c>
      <c r="T173">
        <f>_xlfn.XLOOKUP(Table1[[#This Row],[UID]],Table_Lookup[UID],Table_Lookup[Industrie],"",0)</f>
        <v>0</v>
      </c>
    </row>
    <row r="174" spans="2:20" x14ac:dyDescent="0.45">
      <c r="B174" s="4" t="s">
        <v>521</v>
      </c>
      <c r="C174" s="4" t="s">
        <v>522</v>
      </c>
      <c r="D174" s="4" t="s">
        <v>523</v>
      </c>
      <c r="E174" s="4"/>
      <c r="F174" s="4" t="s">
        <v>22</v>
      </c>
      <c r="G174" s="4"/>
      <c r="H174" s="4" t="s">
        <v>22</v>
      </c>
      <c r="I174" s="4" t="s">
        <v>22</v>
      </c>
      <c r="J174" s="4" t="s">
        <v>22</v>
      </c>
      <c r="K174" s="4" t="s">
        <v>9</v>
      </c>
      <c r="L174" s="4" t="s">
        <v>22</v>
      </c>
      <c r="M174" s="4" t="s">
        <v>22</v>
      </c>
      <c r="N174" s="4" t="s">
        <v>12</v>
      </c>
      <c r="Q174" t="str">
        <f>_xlfn.XLOOKUP(Table1[[#This Row],[UID]],Table_Lookup[UID],Table_Lookup[Website],"",0)</f>
        <v>https://www.arhs-group.com</v>
      </c>
      <c r="R174">
        <f>_xlfn.XLOOKUP(Table1[[#This Row],[UID]],Table_Lookup[UID],Table_Lookup[Company Employee Range],"",0)</f>
        <v>0</v>
      </c>
      <c r="S174">
        <f>_xlfn.XLOOKUP(Table1[[#This Row],[UID]],Table_Lookup[UID],Table_Lookup[Locatie],"",0)</f>
        <v>0</v>
      </c>
      <c r="T174">
        <f>_xlfn.XLOOKUP(Table1[[#This Row],[UID]],Table_Lookup[UID],Table_Lookup[Industrie],"",0)</f>
        <v>0</v>
      </c>
    </row>
    <row r="175" spans="2:20" x14ac:dyDescent="0.45">
      <c r="B175" s="4" t="s">
        <v>524</v>
      </c>
      <c r="C175" s="4" t="s">
        <v>525</v>
      </c>
      <c r="D175" s="4" t="s">
        <v>526</v>
      </c>
      <c r="E175" s="4"/>
      <c r="F175" s="4" t="s">
        <v>22</v>
      </c>
      <c r="G175" s="4"/>
      <c r="H175" s="4" t="s">
        <v>22</v>
      </c>
      <c r="I175" s="4" t="s">
        <v>22</v>
      </c>
      <c r="J175" s="4" t="s">
        <v>22</v>
      </c>
      <c r="K175" s="4" t="s">
        <v>22</v>
      </c>
      <c r="L175" s="4" t="s">
        <v>10</v>
      </c>
      <c r="M175" s="4" t="s">
        <v>22</v>
      </c>
      <c r="N175" s="4" t="s">
        <v>12</v>
      </c>
      <c r="Q175" t="str">
        <f>_xlfn.XLOOKUP(Table1[[#This Row],[UID]],Table_Lookup[UID],Table_Lookup[Website],"",0)</f>
        <v>https://www.atos.net</v>
      </c>
      <c r="R175">
        <f>_xlfn.XLOOKUP(Table1[[#This Row],[UID]],Table_Lookup[UID],Table_Lookup[Company Employee Range],"",0)</f>
        <v>0</v>
      </c>
      <c r="S175">
        <f>_xlfn.XLOOKUP(Table1[[#This Row],[UID]],Table_Lookup[UID],Table_Lookup[Locatie],"",0)</f>
        <v>0</v>
      </c>
      <c r="T175">
        <f>_xlfn.XLOOKUP(Table1[[#This Row],[UID]],Table_Lookup[UID],Table_Lookup[Industrie],"",0)</f>
        <v>0</v>
      </c>
    </row>
    <row r="176" spans="2:20" x14ac:dyDescent="0.45">
      <c r="B176" s="4" t="s">
        <v>527</v>
      </c>
      <c r="C176" s="4" t="s">
        <v>528</v>
      </c>
      <c r="D176" s="4" t="s">
        <v>529</v>
      </c>
      <c r="E176" s="4"/>
      <c r="F176" s="4" t="s">
        <v>22</v>
      </c>
      <c r="G176" s="4"/>
      <c r="H176" s="4" t="s">
        <v>22</v>
      </c>
      <c r="I176" s="4" t="s">
        <v>22</v>
      </c>
      <c r="J176" s="4" t="s">
        <v>22</v>
      </c>
      <c r="K176" s="4" t="s">
        <v>9</v>
      </c>
      <c r="L176" s="4" t="s">
        <v>22</v>
      </c>
      <c r="M176" s="4" t="s">
        <v>22</v>
      </c>
      <c r="N176" s="4" t="s">
        <v>12</v>
      </c>
      <c r="Q176" t="str">
        <f>_xlfn.XLOOKUP(Table1[[#This Row],[UID]],Table_Lookup[UID],Table_Lookup[Website],"",0)</f>
        <v>https://www.axi.be</v>
      </c>
      <c r="R176">
        <f>_xlfn.XLOOKUP(Table1[[#This Row],[UID]],Table_Lookup[UID],Table_Lookup[Company Employee Range],"",0)</f>
        <v>0</v>
      </c>
      <c r="S176">
        <f>_xlfn.XLOOKUP(Table1[[#This Row],[UID]],Table_Lookup[UID],Table_Lookup[Locatie],"",0)</f>
        <v>0</v>
      </c>
      <c r="T176">
        <f>_xlfn.XLOOKUP(Table1[[#This Row],[UID]],Table_Lookup[UID],Table_Lookup[Industrie],"",0)</f>
        <v>0</v>
      </c>
    </row>
    <row r="177" spans="2:20" x14ac:dyDescent="0.45">
      <c r="B177" s="4" t="s">
        <v>530</v>
      </c>
      <c r="C177" s="4" t="s">
        <v>531</v>
      </c>
      <c r="D177" s="4" t="s">
        <v>532</v>
      </c>
      <c r="E177" s="4"/>
      <c r="F177" s="4" t="s">
        <v>22</v>
      </c>
      <c r="G177" s="4"/>
      <c r="H177" s="4" t="s">
        <v>22</v>
      </c>
      <c r="I177" s="4" t="s">
        <v>22</v>
      </c>
      <c r="J177" s="4" t="s">
        <v>22</v>
      </c>
      <c r="K177" s="4" t="s">
        <v>22</v>
      </c>
      <c r="L177" s="4" t="s">
        <v>10</v>
      </c>
      <c r="M177" s="4" t="s">
        <v>22</v>
      </c>
      <c r="N177" s="4" t="s">
        <v>12</v>
      </c>
      <c r="Q177" t="str">
        <f>_xlfn.XLOOKUP(Table1[[#This Row],[UID]],Table_Lookup[UID],Table_Lookup[Website],"",0)</f>
        <v>https://www.base.be</v>
      </c>
      <c r="R177">
        <f>_xlfn.XLOOKUP(Table1[[#This Row],[UID]],Table_Lookup[UID],Table_Lookup[Company Employee Range],"",0)</f>
        <v>0</v>
      </c>
      <c r="S177">
        <f>_xlfn.XLOOKUP(Table1[[#This Row],[UID]],Table_Lookup[UID],Table_Lookup[Locatie],"",0)</f>
        <v>0</v>
      </c>
      <c r="T177">
        <f>_xlfn.XLOOKUP(Table1[[#This Row],[UID]],Table_Lookup[UID],Table_Lookup[Industrie],"",0)</f>
        <v>0</v>
      </c>
    </row>
    <row r="178" spans="2:20" x14ac:dyDescent="0.45">
      <c r="B178" s="4" t="s">
        <v>533</v>
      </c>
      <c r="C178" s="4" t="s">
        <v>534</v>
      </c>
      <c r="D178" s="4" t="s">
        <v>535</v>
      </c>
      <c r="E178" s="4"/>
      <c r="F178" s="4" t="s">
        <v>22</v>
      </c>
      <c r="G178" s="4"/>
      <c r="H178" s="4" t="s">
        <v>22</v>
      </c>
      <c r="I178" s="4" t="s">
        <v>22</v>
      </c>
      <c r="J178" s="4" t="s">
        <v>22</v>
      </c>
      <c r="K178" s="4" t="s">
        <v>9</v>
      </c>
      <c r="L178" s="4" t="s">
        <v>22</v>
      </c>
      <c r="M178" s="4" t="s">
        <v>22</v>
      </c>
      <c r="N178" s="4" t="s">
        <v>12</v>
      </c>
      <c r="Q178" t="str">
        <f>_xlfn.XLOOKUP(Table1[[#This Row],[UID]],Table_Lookup[UID],Table_Lookup[Website],"",0)</f>
        <v>https://www.ctg.com</v>
      </c>
      <c r="R178">
        <f>_xlfn.XLOOKUP(Table1[[#This Row],[UID]],Table_Lookup[UID],Table_Lookup[Company Employee Range],"",0)</f>
        <v>0</v>
      </c>
      <c r="S178">
        <f>_xlfn.XLOOKUP(Table1[[#This Row],[UID]],Table_Lookup[UID],Table_Lookup[Locatie],"",0)</f>
        <v>0</v>
      </c>
      <c r="T178">
        <f>_xlfn.XLOOKUP(Table1[[#This Row],[UID]],Table_Lookup[UID],Table_Lookup[Industrie],"",0)</f>
        <v>0</v>
      </c>
    </row>
    <row r="179" spans="2:20" x14ac:dyDescent="0.45">
      <c r="B179" s="4" t="s">
        <v>536</v>
      </c>
      <c r="C179" s="4" t="s">
        <v>537</v>
      </c>
      <c r="D179" s="4" t="s">
        <v>538</v>
      </c>
      <c r="E179" s="4"/>
      <c r="F179" s="4" t="s">
        <v>22</v>
      </c>
      <c r="G179" s="4"/>
      <c r="H179" s="4" t="s">
        <v>22</v>
      </c>
      <c r="I179" s="4" t="s">
        <v>22</v>
      </c>
      <c r="J179" s="4" t="s">
        <v>22</v>
      </c>
      <c r="K179" s="4" t="s">
        <v>22</v>
      </c>
      <c r="L179" s="4" t="s">
        <v>10</v>
      </c>
      <c r="M179" s="4" t="s">
        <v>22</v>
      </c>
      <c r="N179" s="4" t="s">
        <v>12</v>
      </c>
      <c r="Q179" t="str">
        <f>_xlfn.XLOOKUP(Table1[[#This Row],[UID]],Table_Lookup[UID],Table_Lookup[Website],"",0)</f>
        <v>https://www.dematic.com</v>
      </c>
      <c r="R179">
        <f>_xlfn.XLOOKUP(Table1[[#This Row],[UID]],Table_Lookup[UID],Table_Lookup[Company Employee Range],"",0)</f>
        <v>0</v>
      </c>
      <c r="S179">
        <f>_xlfn.XLOOKUP(Table1[[#This Row],[UID]],Table_Lookup[UID],Table_Lookup[Locatie],"",0)</f>
        <v>0</v>
      </c>
      <c r="T179">
        <f>_xlfn.XLOOKUP(Table1[[#This Row],[UID]],Table_Lookup[UID],Table_Lookup[Industrie],"",0)</f>
        <v>0</v>
      </c>
    </row>
    <row r="180" spans="2:20" x14ac:dyDescent="0.45">
      <c r="B180" s="4" t="s">
        <v>539</v>
      </c>
      <c r="C180" s="4" t="s">
        <v>540</v>
      </c>
      <c r="D180" s="4" t="s">
        <v>541</v>
      </c>
      <c r="E180" s="4"/>
      <c r="F180" s="4" t="s">
        <v>22</v>
      </c>
      <c r="G180" s="4"/>
      <c r="H180" s="4" t="s">
        <v>22</v>
      </c>
      <c r="I180" s="4" t="s">
        <v>22</v>
      </c>
      <c r="J180" s="4" t="s">
        <v>22</v>
      </c>
      <c r="K180" s="4" t="s">
        <v>22</v>
      </c>
      <c r="L180" s="4" t="s">
        <v>10</v>
      </c>
      <c r="M180" s="4" t="s">
        <v>22</v>
      </c>
      <c r="N180" s="4" t="s">
        <v>12</v>
      </c>
      <c r="Q180" t="str">
        <f>_xlfn.XLOOKUP(Table1[[#This Row],[UID]],Table_Lookup[UID],Table_Lookup[Website],"",0)</f>
        <v>https://www.deme-group.com</v>
      </c>
      <c r="R180">
        <f>_xlfn.XLOOKUP(Table1[[#This Row],[UID]],Table_Lookup[UID],Table_Lookup[Company Employee Range],"",0)</f>
        <v>0</v>
      </c>
      <c r="S180">
        <f>_xlfn.XLOOKUP(Table1[[#This Row],[UID]],Table_Lookup[UID],Table_Lookup[Locatie],"",0)</f>
        <v>0</v>
      </c>
      <c r="T180">
        <f>_xlfn.XLOOKUP(Table1[[#This Row],[UID]],Table_Lookup[UID],Table_Lookup[Industrie],"",0)</f>
        <v>0</v>
      </c>
    </row>
    <row r="181" spans="2:20" x14ac:dyDescent="0.45">
      <c r="B181" s="4" t="s">
        <v>542</v>
      </c>
      <c r="C181" s="4" t="s">
        <v>543</v>
      </c>
      <c r="D181" s="4" t="s">
        <v>544</v>
      </c>
      <c r="E181" s="4"/>
      <c r="F181" s="4" t="s">
        <v>22</v>
      </c>
      <c r="G181" s="4"/>
      <c r="H181" s="4" t="s">
        <v>22</v>
      </c>
      <c r="I181" s="4" t="s">
        <v>22</v>
      </c>
      <c r="J181" s="4" t="s">
        <v>22</v>
      </c>
      <c r="K181" s="4" t="s">
        <v>22</v>
      </c>
      <c r="L181" s="4" t="s">
        <v>10</v>
      </c>
      <c r="M181" s="4" t="s">
        <v>22</v>
      </c>
      <c r="N181" s="4" t="s">
        <v>12</v>
      </c>
      <c r="Q181" t="str">
        <f>_xlfn.XLOOKUP(Table1[[#This Row],[UID]],Table_Lookup[UID],Table_Lookup[Website],"",0)</f>
        <v>https://www.essity.com</v>
      </c>
      <c r="R181">
        <f>_xlfn.XLOOKUP(Table1[[#This Row],[UID]],Table_Lookup[UID],Table_Lookup[Company Employee Range],"",0)</f>
        <v>0</v>
      </c>
      <c r="S181">
        <f>_xlfn.XLOOKUP(Table1[[#This Row],[UID]],Table_Lookup[UID],Table_Lookup[Locatie],"",0)</f>
        <v>0</v>
      </c>
      <c r="T181">
        <f>_xlfn.XLOOKUP(Table1[[#This Row],[UID]],Table_Lookup[UID],Table_Lookup[Industrie],"",0)</f>
        <v>0</v>
      </c>
    </row>
    <row r="182" spans="2:20" x14ac:dyDescent="0.45">
      <c r="B182" s="4" t="s">
        <v>545</v>
      </c>
      <c r="C182" s="4" t="s">
        <v>546</v>
      </c>
      <c r="D182" s="4" t="s">
        <v>547</v>
      </c>
      <c r="E182" s="4"/>
      <c r="F182" s="4" t="s">
        <v>22</v>
      </c>
      <c r="G182" s="4"/>
      <c r="H182" s="4" t="s">
        <v>22</v>
      </c>
      <c r="I182" s="4" t="s">
        <v>22</v>
      </c>
      <c r="J182" s="4" t="s">
        <v>22</v>
      </c>
      <c r="K182" s="4" t="s">
        <v>22</v>
      </c>
      <c r="L182" s="4" t="s">
        <v>10</v>
      </c>
      <c r="M182" s="4" t="s">
        <v>22</v>
      </c>
      <c r="N182" s="4" t="s">
        <v>12</v>
      </c>
      <c r="Q182" t="str">
        <f>_xlfn.XLOOKUP(Table1[[#This Row],[UID]],Table_Lookup[UID],Table_Lookup[Website],"",0)</f>
        <v>https://www.goed.be</v>
      </c>
      <c r="R182">
        <f>_xlfn.XLOOKUP(Table1[[#This Row],[UID]],Table_Lookup[UID],Table_Lookup[Company Employee Range],"",0)</f>
        <v>0</v>
      </c>
      <c r="S182">
        <f>_xlfn.XLOOKUP(Table1[[#This Row],[UID]],Table_Lookup[UID],Table_Lookup[Locatie],"",0)</f>
        <v>0</v>
      </c>
      <c r="T182">
        <f>_xlfn.XLOOKUP(Table1[[#This Row],[UID]],Table_Lookup[UID],Table_Lookup[Industrie],"",0)</f>
        <v>0</v>
      </c>
    </row>
    <row r="183" spans="2:20" x14ac:dyDescent="0.45">
      <c r="B183" s="4" t="s">
        <v>548</v>
      </c>
      <c r="C183" s="4" t="s">
        <v>549</v>
      </c>
      <c r="D183" s="4" t="s">
        <v>550</v>
      </c>
      <c r="E183" s="4"/>
      <c r="F183" s="4" t="s">
        <v>22</v>
      </c>
      <c r="G183" s="4"/>
      <c r="H183" s="4" t="s">
        <v>22</v>
      </c>
      <c r="I183" s="4" t="s">
        <v>22</v>
      </c>
      <c r="J183" s="4" t="s">
        <v>22</v>
      </c>
      <c r="K183" s="4" t="s">
        <v>22</v>
      </c>
      <c r="L183" s="4" t="s">
        <v>22</v>
      </c>
      <c r="M183" s="4" t="s">
        <v>11</v>
      </c>
      <c r="N183" s="4" t="s">
        <v>12</v>
      </c>
      <c r="Q183" t="str">
        <f>_xlfn.XLOOKUP(Table1[[#This Row],[UID]],Table_Lookup[UID],Table_Lookup[Website],"",0)</f>
        <v>https://www.honeywell.com</v>
      </c>
      <c r="R183">
        <f>_xlfn.XLOOKUP(Table1[[#This Row],[UID]],Table_Lookup[UID],Table_Lookup[Company Employee Range],"",0)</f>
        <v>0</v>
      </c>
      <c r="S183">
        <f>_xlfn.XLOOKUP(Table1[[#This Row],[UID]],Table_Lookup[UID],Table_Lookup[Locatie],"",0)</f>
        <v>0</v>
      </c>
      <c r="T183">
        <f>_xlfn.XLOOKUP(Table1[[#This Row],[UID]],Table_Lookup[UID],Table_Lookup[Industrie],"",0)</f>
        <v>0</v>
      </c>
    </row>
    <row r="184" spans="2:20" x14ac:dyDescent="0.45">
      <c r="B184" s="4" t="s">
        <v>551</v>
      </c>
      <c r="C184" s="4" t="s">
        <v>552</v>
      </c>
      <c r="D184" s="4" t="s">
        <v>553</v>
      </c>
      <c r="E184" s="4"/>
      <c r="F184" s="4" t="s">
        <v>22</v>
      </c>
      <c r="G184" s="4"/>
      <c r="H184" s="4" t="s">
        <v>22</v>
      </c>
      <c r="I184" s="4" t="s">
        <v>22</v>
      </c>
      <c r="J184" s="4" t="s">
        <v>22</v>
      </c>
      <c r="K184" s="4" t="s">
        <v>22</v>
      </c>
      <c r="L184" s="4" t="s">
        <v>22</v>
      </c>
      <c r="M184" s="4" t="s">
        <v>11</v>
      </c>
      <c r="N184" s="4" t="s">
        <v>12</v>
      </c>
      <c r="Q184" t="str">
        <f>_xlfn.XLOOKUP(Table1[[#This Row],[UID]],Table_Lookup[UID],Table_Lookup[Website],"",0)</f>
        <v>https://www.icredit.be</v>
      </c>
      <c r="R184">
        <f>_xlfn.XLOOKUP(Table1[[#This Row],[UID]],Table_Lookup[UID],Table_Lookup[Company Employee Range],"",0)</f>
        <v>0</v>
      </c>
      <c r="S184">
        <f>_xlfn.XLOOKUP(Table1[[#This Row],[UID]],Table_Lookup[UID],Table_Lookup[Locatie],"",0)</f>
        <v>0</v>
      </c>
      <c r="T184">
        <f>_xlfn.XLOOKUP(Table1[[#This Row],[UID]],Table_Lookup[UID],Table_Lookup[Industrie],"",0)</f>
        <v>0</v>
      </c>
    </row>
    <row r="185" spans="2:20" x14ac:dyDescent="0.45">
      <c r="B185" s="4" t="s">
        <v>554</v>
      </c>
      <c r="C185" s="4" t="s">
        <v>555</v>
      </c>
      <c r="D185" s="4" t="s">
        <v>556</v>
      </c>
      <c r="E185" s="4"/>
      <c r="F185" s="4" t="s">
        <v>22</v>
      </c>
      <c r="G185" s="4"/>
      <c r="H185" s="4" t="s">
        <v>22</v>
      </c>
      <c r="I185" s="4" t="s">
        <v>22</v>
      </c>
      <c r="J185" s="4" t="s">
        <v>22</v>
      </c>
      <c r="K185" s="4" t="s">
        <v>9</v>
      </c>
      <c r="L185" s="4" t="s">
        <v>22</v>
      </c>
      <c r="M185" s="4" t="s">
        <v>22</v>
      </c>
      <c r="N185" s="4" t="s">
        <v>12</v>
      </c>
      <c r="Q185" t="str">
        <f>_xlfn.XLOOKUP(Table1[[#This Row],[UID]],Table_Lookup[UID],Table_Lookup[Website],"",0)</f>
        <v>https://www.lansweeper.com/</v>
      </c>
      <c r="R185">
        <f>_xlfn.XLOOKUP(Table1[[#This Row],[UID]],Table_Lookup[UID],Table_Lookup[Company Employee Range],"",0)</f>
        <v>0</v>
      </c>
      <c r="S185">
        <f>_xlfn.XLOOKUP(Table1[[#This Row],[UID]],Table_Lookup[UID],Table_Lookup[Locatie],"",0)</f>
        <v>0</v>
      </c>
      <c r="T185">
        <f>_xlfn.XLOOKUP(Table1[[#This Row],[UID]],Table_Lookup[UID],Table_Lookup[Industrie],"",0)</f>
        <v>0</v>
      </c>
    </row>
    <row r="186" spans="2:20" x14ac:dyDescent="0.45">
      <c r="B186" s="4" t="s">
        <v>557</v>
      </c>
      <c r="C186" s="4" t="s">
        <v>558</v>
      </c>
      <c r="D186" s="4" t="s">
        <v>559</v>
      </c>
      <c r="E186" s="4"/>
      <c r="F186" s="4" t="s">
        <v>22</v>
      </c>
      <c r="G186" s="4"/>
      <c r="H186" s="4" t="s">
        <v>22</v>
      </c>
      <c r="I186" s="4" t="s">
        <v>22</v>
      </c>
      <c r="J186" s="4" t="s">
        <v>22</v>
      </c>
      <c r="K186" s="4" t="s">
        <v>22</v>
      </c>
      <c r="L186" s="4" t="s">
        <v>10</v>
      </c>
      <c r="M186" s="4" t="s">
        <v>22</v>
      </c>
      <c r="N186" s="4" t="s">
        <v>12</v>
      </c>
      <c r="Q186" t="str">
        <f>_xlfn.XLOOKUP(Table1[[#This Row],[UID]],Table_Lookup[UID],Table_Lookup[Website],"",0)</f>
        <v>https://www.lubrizol.com/</v>
      </c>
      <c r="R186">
        <f>_xlfn.XLOOKUP(Table1[[#This Row],[UID]],Table_Lookup[UID],Table_Lookup[Company Employee Range],"",0)</f>
        <v>0</v>
      </c>
      <c r="S186">
        <f>_xlfn.XLOOKUP(Table1[[#This Row],[UID]],Table_Lookup[UID],Table_Lookup[Locatie],"",0)</f>
        <v>0</v>
      </c>
      <c r="T186">
        <f>_xlfn.XLOOKUP(Table1[[#This Row],[UID]],Table_Lookup[UID],Table_Lookup[Industrie],"",0)</f>
        <v>0</v>
      </c>
    </row>
    <row r="187" spans="2:20" x14ac:dyDescent="0.45">
      <c r="B187" s="4" t="s">
        <v>560</v>
      </c>
      <c r="C187" s="4" t="s">
        <v>561</v>
      </c>
      <c r="D187" s="4" t="s">
        <v>562</v>
      </c>
      <c r="E187" s="4"/>
      <c r="F187" s="4" t="s">
        <v>22</v>
      </c>
      <c r="G187" s="4"/>
      <c r="H187" s="4" t="s">
        <v>22</v>
      </c>
      <c r="I187" s="4" t="s">
        <v>22</v>
      </c>
      <c r="J187" s="4" t="s">
        <v>22</v>
      </c>
      <c r="K187" s="4" t="s">
        <v>22</v>
      </c>
      <c r="L187" s="4" t="s">
        <v>10</v>
      </c>
      <c r="M187" s="4" t="s">
        <v>22</v>
      </c>
      <c r="N187" s="4" t="s">
        <v>12</v>
      </c>
      <c r="Q187" t="str">
        <f>_xlfn.XLOOKUP(Table1[[#This Row],[UID]],Table_Lookup[UID],Table_Lookup[Website],"",0)</f>
        <v>https://www.mars.com</v>
      </c>
      <c r="R187">
        <f>_xlfn.XLOOKUP(Table1[[#This Row],[UID]],Table_Lookup[UID],Table_Lookup[Company Employee Range],"",0)</f>
        <v>0</v>
      </c>
      <c r="S187">
        <f>_xlfn.XLOOKUP(Table1[[#This Row],[UID]],Table_Lookup[UID],Table_Lookup[Locatie],"",0)</f>
        <v>0</v>
      </c>
      <c r="T187">
        <f>_xlfn.XLOOKUP(Table1[[#This Row],[UID]],Table_Lookup[UID],Table_Lookup[Industrie],"",0)</f>
        <v>0</v>
      </c>
    </row>
    <row r="188" spans="2:20" x14ac:dyDescent="0.45">
      <c r="B188" s="4" t="s">
        <v>563</v>
      </c>
      <c r="C188" s="4" t="s">
        <v>564</v>
      </c>
      <c r="D188" s="4" t="s">
        <v>565</v>
      </c>
      <c r="E188" s="4"/>
      <c r="F188" s="4" t="s">
        <v>22</v>
      </c>
      <c r="G188" s="4"/>
      <c r="H188" s="4" t="s">
        <v>22</v>
      </c>
      <c r="I188" s="4" t="s">
        <v>22</v>
      </c>
      <c r="J188" s="4" t="s">
        <v>22</v>
      </c>
      <c r="K188" s="4" t="s">
        <v>22</v>
      </c>
      <c r="L188" s="4" t="s">
        <v>22</v>
      </c>
      <c r="M188" s="4" t="s">
        <v>11</v>
      </c>
      <c r="N188" s="4" t="s">
        <v>12</v>
      </c>
      <c r="Q188" t="str">
        <f>_xlfn.XLOOKUP(Table1[[#This Row],[UID]],Table_Lookup[UID],Table_Lookup[Website],"",0)</f>
        <v>https://www.medpace.com/</v>
      </c>
      <c r="R188">
        <f>_xlfn.XLOOKUP(Table1[[#This Row],[UID]],Table_Lookup[UID],Table_Lookup[Company Employee Range],"",0)</f>
        <v>0</v>
      </c>
      <c r="S188">
        <f>_xlfn.XLOOKUP(Table1[[#This Row],[UID]],Table_Lookup[UID],Table_Lookup[Locatie],"",0)</f>
        <v>0</v>
      </c>
      <c r="T188">
        <f>_xlfn.XLOOKUP(Table1[[#This Row],[UID]],Table_Lookup[UID],Table_Lookup[Industrie],"",0)</f>
        <v>0</v>
      </c>
    </row>
    <row r="189" spans="2:20" x14ac:dyDescent="0.45">
      <c r="B189" s="4" t="s">
        <v>566</v>
      </c>
      <c r="C189" s="4" t="s">
        <v>567</v>
      </c>
      <c r="D189" s="4" t="s">
        <v>568</v>
      </c>
      <c r="E189" s="4"/>
      <c r="F189" s="4" t="s">
        <v>22</v>
      </c>
      <c r="G189" s="4"/>
      <c r="H189" s="4" t="s">
        <v>22</v>
      </c>
      <c r="I189" s="4" t="s">
        <v>22</v>
      </c>
      <c r="J189" s="4" t="s">
        <v>22</v>
      </c>
      <c r="K189" s="4" t="s">
        <v>22</v>
      </c>
      <c r="L189" s="4" t="s">
        <v>10</v>
      </c>
      <c r="M189" s="4" t="s">
        <v>22</v>
      </c>
      <c r="N189" s="4" t="s">
        <v>12</v>
      </c>
      <c r="Q189" t="str">
        <f>_xlfn.XLOOKUP(Table1[[#This Row],[UID]],Table_Lookup[UID],Table_Lookup[Website],"",0)</f>
        <v>https://www.pvh.com/</v>
      </c>
      <c r="R189">
        <f>_xlfn.XLOOKUP(Table1[[#This Row],[UID]],Table_Lookup[UID],Table_Lookup[Company Employee Range],"",0)</f>
        <v>0</v>
      </c>
      <c r="S189">
        <f>_xlfn.XLOOKUP(Table1[[#This Row],[UID]],Table_Lookup[UID],Table_Lookup[Locatie],"",0)</f>
        <v>0</v>
      </c>
      <c r="T189">
        <f>_xlfn.XLOOKUP(Table1[[#This Row],[UID]],Table_Lookup[UID],Table_Lookup[Industrie],"",0)</f>
        <v>0</v>
      </c>
    </row>
    <row r="190" spans="2:20" x14ac:dyDescent="0.45">
      <c r="B190" s="4" t="s">
        <v>569</v>
      </c>
      <c r="C190" s="4" t="s">
        <v>570</v>
      </c>
      <c r="D190" s="4" t="s">
        <v>571</v>
      </c>
      <c r="E190" s="4"/>
      <c r="F190" s="4" t="s">
        <v>22</v>
      </c>
      <c r="G190" s="4"/>
      <c r="H190" s="4" t="s">
        <v>22</v>
      </c>
      <c r="I190" s="4" t="s">
        <v>22</v>
      </c>
      <c r="J190" s="4" t="s">
        <v>22</v>
      </c>
      <c r="K190" s="4" t="s">
        <v>22</v>
      </c>
      <c r="L190" s="4" t="s">
        <v>10</v>
      </c>
      <c r="M190" s="4" t="s">
        <v>22</v>
      </c>
      <c r="N190" s="4" t="s">
        <v>12</v>
      </c>
      <c r="Q190" t="str">
        <f>_xlfn.XLOOKUP(Table1[[#This Row],[UID]],Table_Lookup[UID],Table_Lookup[Website],"",0)</f>
        <v>https://www.signify.com</v>
      </c>
      <c r="R190">
        <f>_xlfn.XLOOKUP(Table1[[#This Row],[UID]],Table_Lookup[UID],Table_Lookup[Company Employee Range],"",0)</f>
        <v>0</v>
      </c>
      <c r="S190">
        <f>_xlfn.XLOOKUP(Table1[[#This Row],[UID]],Table_Lookup[UID],Table_Lookup[Locatie],"",0)</f>
        <v>0</v>
      </c>
      <c r="T190">
        <f>_xlfn.XLOOKUP(Table1[[#This Row],[UID]],Table_Lookup[UID],Table_Lookup[Industrie],"",0)</f>
        <v>0</v>
      </c>
    </row>
    <row r="191" spans="2:20" x14ac:dyDescent="0.45">
      <c r="B191" s="4" t="s">
        <v>572</v>
      </c>
      <c r="C191" s="4" t="s">
        <v>573</v>
      </c>
      <c r="D191" s="4" t="s">
        <v>574</v>
      </c>
      <c r="E191" s="4"/>
      <c r="F191" s="4" t="s">
        <v>22</v>
      </c>
      <c r="G191" s="4"/>
      <c r="H191" s="4" t="s">
        <v>22</v>
      </c>
      <c r="I191" s="4" t="s">
        <v>22</v>
      </c>
      <c r="J191" s="4" t="s">
        <v>22</v>
      </c>
      <c r="K191" s="4" t="s">
        <v>9</v>
      </c>
      <c r="L191" s="4" t="s">
        <v>22</v>
      </c>
      <c r="M191" s="4" t="s">
        <v>22</v>
      </c>
      <c r="N191" s="4" t="s">
        <v>12</v>
      </c>
      <c r="Q191" t="str">
        <f>_xlfn.XLOOKUP(Table1[[#This Row],[UID]],Table_Lookup[UID],Table_Lookup[Website],"",0)</f>
        <v>https://www.silverfin.com</v>
      </c>
      <c r="R191">
        <f>_xlfn.XLOOKUP(Table1[[#This Row],[UID]],Table_Lookup[UID],Table_Lookup[Company Employee Range],"",0)</f>
        <v>0</v>
      </c>
      <c r="S191">
        <f>_xlfn.XLOOKUP(Table1[[#This Row],[UID]],Table_Lookup[UID],Table_Lookup[Locatie],"",0)</f>
        <v>0</v>
      </c>
      <c r="T191">
        <f>_xlfn.XLOOKUP(Table1[[#This Row],[UID]],Table_Lookup[UID],Table_Lookup[Industrie],"",0)</f>
        <v>0</v>
      </c>
    </row>
    <row r="192" spans="2:20" x14ac:dyDescent="0.45">
      <c r="B192" s="4" t="s">
        <v>575</v>
      </c>
      <c r="C192" s="4" t="s">
        <v>576</v>
      </c>
      <c r="D192" s="4" t="s">
        <v>577</v>
      </c>
      <c r="E192" s="4"/>
      <c r="F192" s="4" t="s">
        <v>22</v>
      </c>
      <c r="G192" s="4"/>
      <c r="H192" s="4" t="s">
        <v>22</v>
      </c>
      <c r="I192" s="4" t="s">
        <v>22</v>
      </c>
      <c r="J192" s="4" t="s">
        <v>22</v>
      </c>
      <c r="K192" s="4" t="s">
        <v>22</v>
      </c>
      <c r="L192" s="4" t="s">
        <v>10</v>
      </c>
      <c r="M192" s="4" t="s">
        <v>22</v>
      </c>
      <c r="N192" s="4" t="s">
        <v>12</v>
      </c>
      <c r="Q192" t="str">
        <f>_xlfn.XLOOKUP(Table1[[#This Row],[UID]],Table_Lookup[UID],Table_Lookup[Website],"",0)</f>
        <v>https://www.soprema.be</v>
      </c>
      <c r="R192">
        <f>_xlfn.XLOOKUP(Table1[[#This Row],[UID]],Table_Lookup[UID],Table_Lookup[Company Employee Range],"",0)</f>
        <v>0</v>
      </c>
      <c r="S192">
        <f>_xlfn.XLOOKUP(Table1[[#This Row],[UID]],Table_Lookup[UID],Table_Lookup[Locatie],"",0)</f>
        <v>0</v>
      </c>
      <c r="T192">
        <f>_xlfn.XLOOKUP(Table1[[#This Row],[UID]],Table_Lookup[UID],Table_Lookup[Industrie],"",0)</f>
        <v>0</v>
      </c>
    </row>
    <row r="193" spans="2:20" x14ac:dyDescent="0.45">
      <c r="B193" s="4" t="s">
        <v>578</v>
      </c>
      <c r="C193" s="4" t="s">
        <v>579</v>
      </c>
      <c r="D193" s="4" t="s">
        <v>580</v>
      </c>
      <c r="E193" s="4"/>
      <c r="F193" s="4" t="s">
        <v>22</v>
      </c>
      <c r="G193" s="4"/>
      <c r="H193" s="4" t="s">
        <v>22</v>
      </c>
      <c r="I193" s="4" t="s">
        <v>22</v>
      </c>
      <c r="J193" s="4" t="s">
        <v>22</v>
      </c>
      <c r="K193" s="4" t="s">
        <v>22</v>
      </c>
      <c r="L193" s="4" t="s">
        <v>10</v>
      </c>
      <c r="M193" s="4" t="s">
        <v>22</v>
      </c>
      <c r="N193" s="4" t="s">
        <v>12</v>
      </c>
      <c r="Q193" t="str">
        <f>_xlfn.XLOOKUP(Table1[[#This Row],[UID]],Table_Lookup[UID],Table_Lookup[Website],"",0)</f>
        <v>https://www.viabuild.be</v>
      </c>
      <c r="R193">
        <f>_xlfn.XLOOKUP(Table1[[#This Row],[UID]],Table_Lookup[UID],Table_Lookup[Company Employee Range],"",0)</f>
        <v>0</v>
      </c>
      <c r="S193">
        <f>_xlfn.XLOOKUP(Table1[[#This Row],[UID]],Table_Lookup[UID],Table_Lookup[Locatie],"",0)</f>
        <v>0</v>
      </c>
      <c r="T193">
        <f>_xlfn.XLOOKUP(Table1[[#This Row],[UID]],Table_Lookup[UID],Table_Lookup[Industrie],"",0)</f>
        <v>0</v>
      </c>
    </row>
    <row r="194" spans="2:20" x14ac:dyDescent="0.45">
      <c r="B194" s="4" t="s">
        <v>581</v>
      </c>
      <c r="C194" s="4" t="s">
        <v>582</v>
      </c>
      <c r="D194" s="4" t="s">
        <v>583</v>
      </c>
      <c r="E194" s="4"/>
      <c r="F194" s="4" t="s">
        <v>22</v>
      </c>
      <c r="G194" s="4"/>
      <c r="H194" s="4" t="s">
        <v>22</v>
      </c>
      <c r="I194" s="4" t="s">
        <v>22</v>
      </c>
      <c r="J194" s="4" t="s">
        <v>22</v>
      </c>
      <c r="K194" s="4" t="s">
        <v>22</v>
      </c>
      <c r="L194" s="4" t="s">
        <v>10</v>
      </c>
      <c r="M194" s="4" t="s">
        <v>22</v>
      </c>
      <c r="N194" s="4" t="s">
        <v>12</v>
      </c>
      <c r="Q194" t="str">
        <f>_xlfn.XLOOKUP(Table1[[#This Row],[UID]],Table_Lookup[UID],Table_Lookup[Website],"",0)</f>
        <v>https://www.vincotte.be</v>
      </c>
      <c r="R194">
        <f>_xlfn.XLOOKUP(Table1[[#This Row],[UID]],Table_Lookup[UID],Table_Lookup[Company Employee Range],"",0)</f>
        <v>0</v>
      </c>
      <c r="S194">
        <f>_xlfn.XLOOKUP(Table1[[#This Row],[UID]],Table_Lookup[UID],Table_Lookup[Locatie],"",0)</f>
        <v>0</v>
      </c>
      <c r="T194">
        <f>_xlfn.XLOOKUP(Table1[[#This Row],[UID]],Table_Lookup[UID],Table_Lookup[Industrie],"",0)</f>
        <v>0</v>
      </c>
    </row>
    <row r="195" spans="2:20" x14ac:dyDescent="0.45">
      <c r="B195" s="4" t="s">
        <v>584</v>
      </c>
      <c r="C195" s="4" t="s">
        <v>585</v>
      </c>
      <c r="D195" s="4" t="s">
        <v>586</v>
      </c>
      <c r="E195" s="4"/>
      <c r="F195" s="4" t="s">
        <v>22</v>
      </c>
      <c r="G195" s="4"/>
      <c r="H195" s="4" t="s">
        <v>22</v>
      </c>
      <c r="I195" s="4" t="s">
        <v>22</v>
      </c>
      <c r="J195" s="4" t="s">
        <v>22</v>
      </c>
      <c r="K195" s="4" t="s">
        <v>22</v>
      </c>
      <c r="L195" s="4" t="s">
        <v>22</v>
      </c>
      <c r="M195" s="4" t="s">
        <v>11</v>
      </c>
      <c r="N195" s="4" t="s">
        <v>12</v>
      </c>
      <c r="Q195" t="str">
        <f>_xlfn.XLOOKUP(Table1[[#This Row],[UID]],Table_Lookup[UID],Table_Lookup[Website],"",0)</f>
        <v>https://www.wibra.be</v>
      </c>
      <c r="R195">
        <f>_xlfn.XLOOKUP(Table1[[#This Row],[UID]],Table_Lookup[UID],Table_Lookup[Company Employee Range],"",0)</f>
        <v>0</v>
      </c>
      <c r="S195">
        <f>_xlfn.XLOOKUP(Table1[[#This Row],[UID]],Table_Lookup[UID],Table_Lookup[Locatie],"",0)</f>
        <v>0</v>
      </c>
      <c r="T195">
        <f>_xlfn.XLOOKUP(Table1[[#This Row],[UID]],Table_Lookup[UID],Table_Lookup[Industrie],"",0)</f>
        <v>0</v>
      </c>
    </row>
    <row r="196" spans="2:20" x14ac:dyDescent="0.45">
      <c r="B196" t="s">
        <v>587</v>
      </c>
      <c r="C196" t="s">
        <v>588</v>
      </c>
      <c r="D196" t="s">
        <v>589</v>
      </c>
      <c r="F196" t="s">
        <v>22</v>
      </c>
      <c r="G196" t="s">
        <v>53</v>
      </c>
      <c r="H196" t="s">
        <v>22</v>
      </c>
      <c r="I196" t="s">
        <v>22</v>
      </c>
      <c r="J196" t="s">
        <v>22</v>
      </c>
      <c r="K196" t="s">
        <v>22</v>
      </c>
      <c r="L196" t="s">
        <v>22</v>
      </c>
      <c r="M196" t="s">
        <v>22</v>
      </c>
      <c r="N196" t="s">
        <v>22</v>
      </c>
      <c r="Q196" t="s">
        <v>590</v>
      </c>
      <c r="R196" t="str">
        <f>_xlfn.XLOOKUP(Table1[[#This Row],[UID]],Table_Lookup[UID],Table_Lookup[Company Employee Range],"",0)</f>
        <v>10001+</v>
      </c>
      <c r="S196" t="str">
        <f>_xlfn.XLOOKUP(Table1[[#This Row],[UID]],Table_Lookup[UID],Table_Lookup[Locatie],"",0)</f>
        <v>Merelbeke, Flemish Region, Belgium</v>
      </c>
      <c r="T196" t="str">
        <f>_xlfn.XLOOKUP(Table1[[#This Row],[UID]],Table_Lookup[UID],Table_Lookup[Industrie],"",0)</f>
        <v>Retail</v>
      </c>
    </row>
    <row r="197" spans="2:20" x14ac:dyDescent="0.45">
      <c r="B197" s="4" t="s">
        <v>591</v>
      </c>
      <c r="C197" s="4" t="s">
        <v>592</v>
      </c>
      <c r="D197" s="4" t="s">
        <v>593</v>
      </c>
      <c r="E197" s="4"/>
      <c r="F197" s="4" t="s">
        <v>22</v>
      </c>
      <c r="G197" s="4" t="s">
        <v>53</v>
      </c>
      <c r="H197" s="4" t="s">
        <v>22</v>
      </c>
      <c r="I197" s="4" t="s">
        <v>22</v>
      </c>
      <c r="J197" s="4" t="s">
        <v>22</v>
      </c>
      <c r="K197" s="4" t="s">
        <v>22</v>
      </c>
      <c r="L197" s="4" t="s">
        <v>22</v>
      </c>
      <c r="M197" s="4" t="s">
        <v>22</v>
      </c>
      <c r="N197" s="4" t="s">
        <v>12</v>
      </c>
      <c r="Q197" t="str">
        <f>_xlfn.XLOOKUP(Table1[[#This Row],[UID]],Table_Lookup[UID],Table_Lookup[Website],"",0)</f>
        <v>omp.com</v>
      </c>
      <c r="R197" t="str">
        <f>_xlfn.XLOOKUP(Table1[[#This Row],[UID]],Table_Lookup[UID],Table_Lookup[Company Employee Range],"",0)</f>
        <v>1001 to 5000</v>
      </c>
      <c r="S197" t="str">
        <f>_xlfn.XLOOKUP(Table1[[#This Row],[UID]],Table_Lookup[UID],Table_Lookup[Locatie],"",0)</f>
        <v>Wommelgem, Flemish Region, Belgium</v>
      </c>
      <c r="T197" t="str">
        <f>_xlfn.XLOOKUP(Table1[[#This Row],[UID]],Table_Lookup[UID],Table_Lookup[Industrie],"",0)</f>
        <v>Software Development</v>
      </c>
    </row>
    <row r="198" spans="2:20" x14ac:dyDescent="0.45">
      <c r="B198" s="4" t="s">
        <v>594</v>
      </c>
      <c r="C198" s="4" t="s">
        <v>595</v>
      </c>
      <c r="D198" s="4" t="s">
        <v>596</v>
      </c>
      <c r="E198" s="4"/>
      <c r="F198" s="4" t="s">
        <v>22</v>
      </c>
      <c r="G198" s="4" t="s">
        <v>53</v>
      </c>
      <c r="H198" s="4" t="s">
        <v>22</v>
      </c>
      <c r="I198" s="4" t="s">
        <v>22</v>
      </c>
      <c r="J198" s="4" t="s">
        <v>22</v>
      </c>
      <c r="K198" s="4" t="s">
        <v>22</v>
      </c>
      <c r="L198" s="4" t="s">
        <v>22</v>
      </c>
      <c r="M198" s="4" t="s">
        <v>22</v>
      </c>
      <c r="N198" s="4" t="s">
        <v>12</v>
      </c>
      <c r="Q198" t="str">
        <f>_xlfn.XLOOKUP(Table1[[#This Row],[UID]],Table_Lookup[UID],Table_Lookup[Website],"",0)</f>
        <v>ontex.com</v>
      </c>
      <c r="R198" t="str">
        <f>_xlfn.XLOOKUP(Table1[[#This Row],[UID]],Table_Lookup[UID],Table_Lookup[Company Employee Range],"",0)</f>
        <v>5001 to 10000</v>
      </c>
      <c r="S198" t="str">
        <f>_xlfn.XLOOKUP(Table1[[#This Row],[UID]],Table_Lookup[UID],Table_Lookup[Locatie],"",0)</f>
        <v>Aalst, Flemish Region, Belgium</v>
      </c>
      <c r="T198" t="str">
        <f>_xlfn.XLOOKUP(Table1[[#This Row],[UID]],Table_Lookup[UID],Table_Lookup[Industrie],"",0)</f>
        <v>Consumer Goods</v>
      </c>
    </row>
    <row r="199" spans="2:20" x14ac:dyDescent="0.45">
      <c r="B199" t="s">
        <v>597</v>
      </c>
      <c r="C199" t="s">
        <v>598</v>
      </c>
      <c r="D199" t="s">
        <v>599</v>
      </c>
      <c r="F199" t="s">
        <v>22</v>
      </c>
      <c r="H199" t="s">
        <v>22</v>
      </c>
      <c r="I199" t="s">
        <v>7</v>
      </c>
      <c r="J199" t="s">
        <v>22</v>
      </c>
      <c r="K199" t="s">
        <v>22</v>
      </c>
      <c r="L199" t="s">
        <v>22</v>
      </c>
      <c r="M199" t="s">
        <v>22</v>
      </c>
      <c r="N199" t="s">
        <v>22</v>
      </c>
      <c r="Q199" t="str">
        <f>_xlfn.XLOOKUP(Table1[[#This Row],[UID]],Table_Lookup[UID],Table_Lookup[Website],"",0)</f>
        <v>peripass.com</v>
      </c>
      <c r="R199" t="str">
        <f>_xlfn.XLOOKUP(Table1[[#This Row],[UID]],Table_Lookup[UID],Table_Lookup[Company Employee Range],"",0)</f>
        <v>51 to 200</v>
      </c>
      <c r="S199" t="str">
        <f>_xlfn.XLOOKUP(Table1[[#This Row],[UID]],Table_Lookup[UID],Table_Lookup[Locatie],"",0)</f>
        <v>Ghent, Flemish Region, Belgium</v>
      </c>
      <c r="T199" t="str">
        <f>_xlfn.XLOOKUP(Table1[[#This Row],[UID]],Table_Lookup[UID],Table_Lookup[Industrie],"",0)</f>
        <v>Software Development</v>
      </c>
    </row>
    <row r="200" spans="2:20" x14ac:dyDescent="0.45">
      <c r="B200" t="s">
        <v>600</v>
      </c>
      <c r="C200" t="s">
        <v>601</v>
      </c>
      <c r="D200" t="s">
        <v>602</v>
      </c>
      <c r="F200" t="s">
        <v>22</v>
      </c>
      <c r="G200" t="s">
        <v>53</v>
      </c>
      <c r="H200" t="s">
        <v>22</v>
      </c>
      <c r="I200" t="s">
        <v>22</v>
      </c>
      <c r="J200" t="s">
        <v>22</v>
      </c>
      <c r="K200" t="s">
        <v>22</v>
      </c>
      <c r="L200" t="s">
        <v>22</v>
      </c>
      <c r="M200" t="s">
        <v>22</v>
      </c>
      <c r="N200" t="s">
        <v>22</v>
      </c>
      <c r="Q200" t="str">
        <f>_xlfn.XLOOKUP(Table1[[#This Row],[UID]],Table_Lookup[UID],Table_Lookup[Website],"",0)</f>
        <v>pnvpanels.be</v>
      </c>
      <c r="R200" t="str">
        <f>_xlfn.XLOOKUP(Table1[[#This Row],[UID]],Table_Lookup[UID],Table_Lookup[Company Employee Range],"",0)</f>
        <v>201 to 500</v>
      </c>
      <c r="S200" t="str">
        <f>_xlfn.XLOOKUP(Table1[[#This Row],[UID]],Table_Lookup[UID],Table_Lookup[Locatie],"",0)</f>
        <v>Heusden, Flemish Region, Belgium</v>
      </c>
      <c r="T200" t="str">
        <f>_xlfn.XLOOKUP(Table1[[#This Row],[UID]],Table_Lookup[UID],Table_Lookup[Industrie],"",0)</f>
        <v>Electrical Equipment Manufacturing</v>
      </c>
    </row>
    <row r="201" spans="2:20" x14ac:dyDescent="0.45">
      <c r="B201" t="s">
        <v>603</v>
      </c>
      <c r="C201" t="s">
        <v>604</v>
      </c>
      <c r="D201" t="s">
        <v>605</v>
      </c>
      <c r="F201" t="s">
        <v>22</v>
      </c>
      <c r="G201" t="s">
        <v>53</v>
      </c>
      <c r="H201" t="s">
        <v>22</v>
      </c>
      <c r="I201" t="s">
        <v>22</v>
      </c>
      <c r="J201" t="s">
        <v>22</v>
      </c>
      <c r="K201" t="s">
        <v>22</v>
      </c>
      <c r="L201" t="s">
        <v>22</v>
      </c>
      <c r="M201" t="s">
        <v>22</v>
      </c>
      <c r="N201" t="s">
        <v>22</v>
      </c>
      <c r="Q201" t="str">
        <f>_xlfn.XLOOKUP(Table1[[#This Row],[UID]],Table_Lookup[UID],Table_Lookup[Website],"",0)</f>
        <v>qbdgroup.com</v>
      </c>
      <c r="R201" t="str">
        <f>_xlfn.XLOOKUP(Table1[[#This Row],[UID]],Table_Lookup[UID],Table_Lookup[Company Employee Range],"",0)</f>
        <v>501 to 1000</v>
      </c>
      <c r="S201" t="str">
        <f>_xlfn.XLOOKUP(Table1[[#This Row],[UID]],Table_Lookup[UID],Table_Lookup[Locatie],"",0)</f>
        <v>Antwerp, Flemish Region, Belgium</v>
      </c>
      <c r="T201" t="str">
        <f>_xlfn.XLOOKUP(Table1[[#This Row],[UID]],Table_Lookup[UID],Table_Lookup[Industrie],"",0)</f>
        <v>Business Consulting and Services</v>
      </c>
    </row>
    <row r="202" spans="2:20" x14ac:dyDescent="0.45">
      <c r="B202" t="s">
        <v>606</v>
      </c>
      <c r="C202" t="s">
        <v>607</v>
      </c>
      <c r="D202" t="s">
        <v>608</v>
      </c>
      <c r="F202" t="s">
        <v>22</v>
      </c>
      <c r="G202" t="s">
        <v>53</v>
      </c>
      <c r="H202" t="s">
        <v>22</v>
      </c>
      <c r="I202" t="s">
        <v>22</v>
      </c>
      <c r="J202" t="s">
        <v>22</v>
      </c>
      <c r="K202" t="s">
        <v>22</v>
      </c>
      <c r="L202" t="s">
        <v>22</v>
      </c>
      <c r="M202" t="s">
        <v>22</v>
      </c>
      <c r="N202" t="s">
        <v>22</v>
      </c>
      <c r="Q202" t="str">
        <f>_xlfn.XLOOKUP(Table1[[#This Row],[UID]],Table_Lookup[UID],Table_Lookup[Website],"",0)</f>
        <v>robovision.ai</v>
      </c>
      <c r="R202" t="str">
        <f>_xlfn.XLOOKUP(Table1[[#This Row],[UID]],Table_Lookup[UID],Table_Lookup[Company Employee Range],"",0)</f>
        <v>51 to 200</v>
      </c>
      <c r="S202" t="str">
        <f>_xlfn.XLOOKUP(Table1[[#This Row],[UID]],Table_Lookup[UID],Table_Lookup[Locatie],"",0)</f>
        <v>Ghent, Flemish Region, Belgium</v>
      </c>
      <c r="T202" t="str">
        <f>_xlfn.XLOOKUP(Table1[[#This Row],[UID]],Table_Lookup[UID],Table_Lookup[Industrie],"",0)</f>
        <v>Technology, Information and Internet</v>
      </c>
    </row>
    <row r="203" spans="2:20" x14ac:dyDescent="0.45">
      <c r="B203" t="s">
        <v>609</v>
      </c>
      <c r="C203" t="s">
        <v>610</v>
      </c>
      <c r="D203" t="s">
        <v>611</v>
      </c>
      <c r="F203" t="s">
        <v>22</v>
      </c>
      <c r="H203" t="s">
        <v>22</v>
      </c>
      <c r="I203" t="s">
        <v>7</v>
      </c>
      <c r="J203" t="s">
        <v>22</v>
      </c>
      <c r="K203" t="s">
        <v>22</v>
      </c>
      <c r="L203" t="s">
        <v>22</v>
      </c>
      <c r="M203" t="s">
        <v>22</v>
      </c>
      <c r="N203" t="s">
        <v>22</v>
      </c>
      <c r="Q203" t="str">
        <f>_xlfn.XLOOKUP(Table1[[#This Row],[UID]],Table_Lookup[UID],Table_Lookup[Website],"",0)</f>
        <v>sbe-engineering.com</v>
      </c>
      <c r="R203" t="str">
        <f>_xlfn.XLOOKUP(Table1[[#This Row],[UID]],Table_Lookup[UID],Table_Lookup[Company Employee Range],"",0)</f>
        <v>201 to 500</v>
      </c>
      <c r="S203" t="str">
        <f>_xlfn.XLOOKUP(Table1[[#This Row],[UID]],Table_Lookup[UID],Table_Lookup[Locatie],"",0)</f>
        <v>St-Niklaas, Flemish Region, Belgium</v>
      </c>
      <c r="T203" t="str">
        <f>_xlfn.XLOOKUP(Table1[[#This Row],[UID]],Table_Lookup[UID],Table_Lookup[Industrie],"",0)</f>
        <v>Civil Engineering</v>
      </c>
    </row>
    <row r="204" spans="2:20" x14ac:dyDescent="0.45">
      <c r="B204" t="s">
        <v>612</v>
      </c>
      <c r="C204" t="s">
        <v>613</v>
      </c>
      <c r="D204" t="s">
        <v>614</v>
      </c>
      <c r="F204" t="s">
        <v>22</v>
      </c>
      <c r="G204" t="s">
        <v>53</v>
      </c>
      <c r="H204" t="s">
        <v>22</v>
      </c>
      <c r="I204" t="s">
        <v>22</v>
      </c>
      <c r="J204" t="s">
        <v>22</v>
      </c>
      <c r="K204" t="s">
        <v>22</v>
      </c>
      <c r="L204" t="s">
        <v>22</v>
      </c>
      <c r="M204" t="s">
        <v>22</v>
      </c>
      <c r="N204" t="s">
        <v>22</v>
      </c>
      <c r="Q204" t="str">
        <f>_xlfn.XLOOKUP(Table1[[#This Row],[UID]],Table_Lookup[UID],Table_Lookup[Website],"",0)</f>
        <v>spacewell.com</v>
      </c>
      <c r="R204" t="str">
        <f>_xlfn.XLOOKUP(Table1[[#This Row],[UID]],Table_Lookup[UID],Table_Lookup[Company Employee Range],"",0)</f>
        <v>201 to 500</v>
      </c>
      <c r="S204" t="str">
        <f>_xlfn.XLOOKUP(Table1[[#This Row],[UID]],Table_Lookup[UID],Table_Lookup[Locatie],"",0)</f>
        <v>Antwerp, Flemish Region, Belgium</v>
      </c>
      <c r="T204" t="str">
        <f>_xlfn.XLOOKUP(Table1[[#This Row],[UID]],Table_Lookup[UID],Table_Lookup[Industrie],"",0)</f>
        <v>IT Services and IT Consulting</v>
      </c>
    </row>
    <row r="205" spans="2:20" x14ac:dyDescent="0.45">
      <c r="B205" t="s">
        <v>615</v>
      </c>
      <c r="C205" t="s">
        <v>616</v>
      </c>
      <c r="D205" t="s">
        <v>617</v>
      </c>
      <c r="F205" t="s">
        <v>22</v>
      </c>
      <c r="G205" t="s">
        <v>53</v>
      </c>
      <c r="H205" t="s">
        <v>22</v>
      </c>
      <c r="I205" t="s">
        <v>22</v>
      </c>
      <c r="J205" t="s">
        <v>22</v>
      </c>
      <c r="K205" t="s">
        <v>22</v>
      </c>
      <c r="L205" t="s">
        <v>22</v>
      </c>
      <c r="M205" t="s">
        <v>22</v>
      </c>
      <c r="N205" t="s">
        <v>22</v>
      </c>
      <c r="Q205" t="str">
        <f>_xlfn.XLOOKUP(Table1[[#This Row],[UID]],Table_Lookup[UID],Table_Lookup[Website],"",0)</f>
        <v>stefanini.com</v>
      </c>
      <c r="R205" t="str">
        <f>_xlfn.XLOOKUP(Table1[[#This Row],[UID]],Table_Lookup[UID],Table_Lookup[Company Employee Range],"",0)</f>
        <v>10001+</v>
      </c>
      <c r="S205" t="str">
        <f>_xlfn.XLOOKUP(Table1[[#This Row],[UID]],Table_Lookup[UID],Table_Lookup[Locatie],"",0)</f>
        <v>Zaventem, Flemish Region, Belgium</v>
      </c>
      <c r="T205" t="str">
        <f>_xlfn.XLOOKUP(Table1[[#This Row],[UID]],Table_Lookup[UID],Table_Lookup[Industrie],"",0)</f>
        <v>IT Services and IT Consulting</v>
      </c>
    </row>
    <row r="206" spans="2:20" x14ac:dyDescent="0.45">
      <c r="B206" t="s">
        <v>618</v>
      </c>
      <c r="C206" t="s">
        <v>619</v>
      </c>
      <c r="D206" t="s">
        <v>620</v>
      </c>
      <c r="F206" t="s">
        <v>22</v>
      </c>
      <c r="H206" t="s">
        <v>22</v>
      </c>
      <c r="I206" t="s">
        <v>7</v>
      </c>
      <c r="J206" t="s">
        <v>22</v>
      </c>
      <c r="K206" t="s">
        <v>22</v>
      </c>
      <c r="L206" t="s">
        <v>22</v>
      </c>
      <c r="M206" t="s">
        <v>22</v>
      </c>
      <c r="N206" t="s">
        <v>22</v>
      </c>
      <c r="Q206" t="str">
        <f>_xlfn.XLOOKUP(Table1[[#This Row],[UID]],Table_Lookup[UID],Table_Lookup[Website],"",0)</f>
        <v>stellantis</v>
      </c>
      <c r="R206" t="str">
        <f>_xlfn.XLOOKUP(Table1[[#This Row],[UID]],Table_Lookup[UID],Table_Lookup[Company Employee Range],"",0)</f>
        <v>501 to 1000</v>
      </c>
      <c r="S206" t="str">
        <f>_xlfn.XLOOKUP(Table1[[#This Row],[UID]],Table_Lookup[UID],Table_Lookup[Locatie],"",0)</f>
        <v>St-Truiden, Flemish Region, Belgium</v>
      </c>
      <c r="T206" t="str">
        <f>_xlfn.XLOOKUP(Table1[[#This Row],[UID]],Table_Lookup[UID],Table_Lookup[Industrie],"",0)</f>
        <v>Motor Vehicle Manufacturing</v>
      </c>
    </row>
    <row r="207" spans="2:20" x14ac:dyDescent="0.45">
      <c r="B207" t="s">
        <v>621</v>
      </c>
      <c r="C207" t="s">
        <v>622</v>
      </c>
      <c r="D207" t="s">
        <v>623</v>
      </c>
      <c r="F207" t="s">
        <v>22</v>
      </c>
      <c r="G207" t="s">
        <v>53</v>
      </c>
      <c r="H207" t="s">
        <v>22</v>
      </c>
      <c r="I207" t="s">
        <v>22</v>
      </c>
      <c r="J207" t="s">
        <v>22</v>
      </c>
      <c r="K207" t="s">
        <v>22</v>
      </c>
      <c r="L207" t="s">
        <v>22</v>
      </c>
      <c r="M207" t="s">
        <v>22</v>
      </c>
      <c r="N207" t="s">
        <v>22</v>
      </c>
      <c r="Q207" t="str">
        <f>_xlfn.XLOOKUP(Table1[[#This Row],[UID]],Table_Lookup[UID],Table_Lookup[Website],"",0)</f>
        <v>team.blue</v>
      </c>
      <c r="R207" t="str">
        <f>_xlfn.XLOOKUP(Table1[[#This Row],[UID]],Table_Lookup[UID],Table_Lookup[Company Employee Range],"",0)</f>
        <v>1001 to 5000</v>
      </c>
      <c r="S207" t="str">
        <f>_xlfn.XLOOKUP(Table1[[#This Row],[UID]],Table_Lookup[UID],Table_Lookup[Locatie],"",0)</f>
        <v>Ghent, Flemish Region, Belgium</v>
      </c>
      <c r="T207" t="str">
        <f>_xlfn.XLOOKUP(Table1[[#This Row],[UID]],Table_Lookup[UID],Table_Lookup[Industrie],"",0)</f>
        <v>Software Development</v>
      </c>
    </row>
    <row r="208" spans="2:20" x14ac:dyDescent="0.45">
      <c r="B208" t="s">
        <v>624</v>
      </c>
      <c r="C208" t="s">
        <v>625</v>
      </c>
      <c r="D208" t="s">
        <v>626</v>
      </c>
      <c r="F208" t="s">
        <v>22</v>
      </c>
      <c r="G208" t="s">
        <v>53</v>
      </c>
      <c r="H208" t="s">
        <v>22</v>
      </c>
      <c r="I208" t="s">
        <v>22</v>
      </c>
      <c r="J208" t="s">
        <v>22</v>
      </c>
      <c r="K208" t="s">
        <v>22</v>
      </c>
      <c r="L208" t="s">
        <v>22</v>
      </c>
      <c r="M208" t="s">
        <v>22</v>
      </c>
      <c r="N208" t="s">
        <v>22</v>
      </c>
      <c r="Q208" t="str">
        <f>_xlfn.XLOOKUP(Table1[[#This Row],[UID]],Table_Lookup[UID],Table_Lookup[Website],"",0)</f>
        <v>tes-h2.com</v>
      </c>
      <c r="R208" t="str">
        <f>_xlfn.XLOOKUP(Table1[[#This Row],[UID]],Table_Lookup[UID],Table_Lookup[Company Employee Range],"",0)</f>
        <v>51 to 200</v>
      </c>
      <c r="S208" t="str">
        <f>_xlfn.XLOOKUP(Table1[[#This Row],[UID]],Table_Lookup[UID],Table_Lookup[Locatie],"",0)</f>
        <v>Zaventem, Flemish Region, Belgium</v>
      </c>
      <c r="T208" t="str">
        <f>_xlfn.XLOOKUP(Table1[[#This Row],[UID]],Table_Lookup[UID],Table_Lookup[Industrie],"",0)</f>
        <v>Renewable Energy Power Generation</v>
      </c>
    </row>
    <row r="209" spans="2:20" x14ac:dyDescent="0.45">
      <c r="B209" t="s">
        <v>627</v>
      </c>
      <c r="C209" t="s">
        <v>628</v>
      </c>
      <c r="D209" t="s">
        <v>629</v>
      </c>
      <c r="F209" t="s">
        <v>22</v>
      </c>
      <c r="H209" t="s">
        <v>22</v>
      </c>
      <c r="I209" t="s">
        <v>7</v>
      </c>
      <c r="J209" t="s">
        <v>22</v>
      </c>
      <c r="K209" t="s">
        <v>22</v>
      </c>
      <c r="L209" t="s">
        <v>22</v>
      </c>
      <c r="M209" t="s">
        <v>22</v>
      </c>
      <c r="N209" t="s">
        <v>22</v>
      </c>
      <c r="Q209" t="str">
        <f>_xlfn.XLOOKUP(Table1[[#This Row],[UID]],Table_Lookup[UID],Table_Lookup[Website],"",0)</f>
        <v>tmc-employeneurship.com</v>
      </c>
      <c r="R209" t="str">
        <f>_xlfn.XLOOKUP(Table1[[#This Row],[UID]],Table_Lookup[UID],Table_Lookup[Company Employee Range],"",0)</f>
        <v>1001 to 5000</v>
      </c>
      <c r="S209" t="str">
        <f>_xlfn.XLOOKUP(Table1[[#This Row],[UID]],Table_Lookup[UID],Table_Lookup[Locatie],"",0)</f>
        <v>Zaventem, Flemish Region, Belgium</v>
      </c>
      <c r="T209" t="str">
        <f>_xlfn.XLOOKUP(Table1[[#This Row],[UID]],Table_Lookup[UID],Table_Lookup[Industrie],"",0)</f>
        <v>Business Consulting and Services</v>
      </c>
    </row>
    <row r="210" spans="2:20" x14ac:dyDescent="0.45">
      <c r="B210" s="4" t="s">
        <v>630</v>
      </c>
      <c r="C210" s="4" t="s">
        <v>631</v>
      </c>
      <c r="D210" s="4" t="s">
        <v>632</v>
      </c>
      <c r="E210" s="4"/>
      <c r="F210" s="4" t="s">
        <v>22</v>
      </c>
      <c r="G210" s="4"/>
      <c r="H210" s="4" t="s">
        <v>22</v>
      </c>
      <c r="I210" s="4" t="s">
        <v>7</v>
      </c>
      <c r="J210" s="4" t="s">
        <v>22</v>
      </c>
      <c r="K210" s="4" t="s">
        <v>22</v>
      </c>
      <c r="L210" s="4" t="s">
        <v>22</v>
      </c>
      <c r="M210" s="4" t="s">
        <v>22</v>
      </c>
      <c r="N210" s="4" t="s">
        <v>12</v>
      </c>
      <c r="Q210" t="str">
        <f>_xlfn.XLOOKUP(Table1[[#This Row],[UID]],Table_Lookup[UID],Table_Lookup[Website],"",0)</f>
        <v>www.9altitudes.com</v>
      </c>
      <c r="R210" t="str">
        <f>_xlfn.XLOOKUP(Table1[[#This Row],[UID]],Table_Lookup[UID],Table_Lookup[Company Employee Range],"",0)</f>
        <v>501 to 1000</v>
      </c>
      <c r="S210" t="str">
        <f>_xlfn.XLOOKUP(Table1[[#This Row],[UID]],Table_Lookup[UID],Table_Lookup[Locatie],"",0)</f>
        <v>Kortrijk, Flemish Region, Belgium</v>
      </c>
      <c r="T210" t="str">
        <f>_xlfn.XLOOKUP(Table1[[#This Row],[UID]],Table_Lookup[UID],Table_Lookup[Industrie],"",0)</f>
        <v>IT Services and IT Consulting</v>
      </c>
    </row>
    <row r="211" spans="2:20" x14ac:dyDescent="0.45">
      <c r="B211" s="4" t="s">
        <v>633</v>
      </c>
      <c r="C211" s="4" t="s">
        <v>634</v>
      </c>
      <c r="D211" s="4" t="s">
        <v>635</v>
      </c>
      <c r="E211" s="4"/>
      <c r="F211" s="4" t="s">
        <v>22</v>
      </c>
      <c r="G211" s="4"/>
      <c r="H211" s="4" t="s">
        <v>22</v>
      </c>
      <c r="I211" s="4" t="s">
        <v>7</v>
      </c>
      <c r="J211" s="4" t="s">
        <v>22</v>
      </c>
      <c r="K211" s="4" t="s">
        <v>22</v>
      </c>
      <c r="L211" s="4" t="s">
        <v>22</v>
      </c>
      <c r="M211" s="4" t="s">
        <v>22</v>
      </c>
      <c r="N211" s="4" t="s">
        <v>12</v>
      </c>
      <c r="Q211" t="str">
        <f>_xlfn.XLOOKUP(Table1[[#This Row],[UID]],Table_Lookup[UID],Table_Lookup[Website],"",0)</f>
        <v>www.actum-services.be</v>
      </c>
      <c r="R211" t="str">
        <f>_xlfn.XLOOKUP(Table1[[#This Row],[UID]],Table_Lookup[UID],Table_Lookup[Company Employee Range],"",0)</f>
        <v>51 to 200</v>
      </c>
      <c r="S211" t="str">
        <f>_xlfn.XLOOKUP(Table1[[#This Row],[UID]],Table_Lookup[UID],Table_Lookup[Locatie],"",0)</f>
        <v>Poperinge, Flemish Region, Belgium</v>
      </c>
      <c r="T211" t="str">
        <f>_xlfn.XLOOKUP(Table1[[#This Row],[UID]],Table_Lookup[UID],Table_Lookup[Industrie],"",0)</f>
        <v>Industrial Machinery Manufacturing</v>
      </c>
    </row>
    <row r="212" spans="2:20" x14ac:dyDescent="0.45">
      <c r="B212" t="s">
        <v>636</v>
      </c>
      <c r="C212" t="s">
        <v>637</v>
      </c>
      <c r="D212" t="s">
        <v>638</v>
      </c>
      <c r="F212" t="s">
        <v>22</v>
      </c>
      <c r="G212" t="s">
        <v>53</v>
      </c>
      <c r="H212" t="s">
        <v>22</v>
      </c>
      <c r="I212" t="s">
        <v>22</v>
      </c>
      <c r="J212" t="s">
        <v>22</v>
      </c>
      <c r="K212" t="s">
        <v>22</v>
      </c>
      <c r="L212" t="s">
        <v>22</v>
      </c>
      <c r="M212" t="s">
        <v>22</v>
      </c>
      <c r="N212" t="s">
        <v>22</v>
      </c>
      <c r="Q212" t="str">
        <f>_xlfn.XLOOKUP(Table1[[#This Row],[UID]],Table_Lookup[UID],Table_Lookup[Website],"",0)</f>
        <v>www.adbsafegate.com</v>
      </c>
      <c r="R212" t="str">
        <f>_xlfn.XLOOKUP(Table1[[#This Row],[UID]],Table_Lookup[UID],Table_Lookup[Company Employee Range],"",0)</f>
        <v>1001 to 5000</v>
      </c>
      <c r="S212" t="str">
        <f>_xlfn.XLOOKUP(Table1[[#This Row],[UID]],Table_Lookup[UID],Table_Lookup[Locatie],"",0)</f>
        <v>Zaventem, Flemish Region, Belgium</v>
      </c>
      <c r="T212" t="str">
        <f>_xlfn.XLOOKUP(Table1[[#This Row],[UID]],Table_Lookup[UID],Table_Lookup[Industrie],"",0)</f>
        <v>Aviation and Aerospace Component Manufacturing</v>
      </c>
    </row>
    <row r="213" spans="2:20" x14ac:dyDescent="0.45">
      <c r="B213" t="s">
        <v>639</v>
      </c>
      <c r="C213" t="s">
        <v>640</v>
      </c>
      <c r="D213" t="s">
        <v>641</v>
      </c>
      <c r="F213" t="s">
        <v>22</v>
      </c>
      <c r="G213" t="s">
        <v>53</v>
      </c>
      <c r="H213" t="s">
        <v>22</v>
      </c>
      <c r="I213" t="s">
        <v>22</v>
      </c>
      <c r="J213" t="s">
        <v>22</v>
      </c>
      <c r="K213" t="s">
        <v>22</v>
      </c>
      <c r="L213" t="s">
        <v>22</v>
      </c>
      <c r="M213" t="s">
        <v>22</v>
      </c>
      <c r="N213" t="s">
        <v>22</v>
      </c>
      <c r="Q213" t="str">
        <f>_xlfn.XLOOKUP(Table1[[#This Row],[UID]],Table_Lookup[UID],Table_Lookup[Website],"",0)</f>
        <v>www.alpro.com</v>
      </c>
      <c r="R213" t="str">
        <f>_xlfn.XLOOKUP(Table1[[#This Row],[UID]],Table_Lookup[UID],Table_Lookup[Company Employee Range],"",0)</f>
        <v>1001 to 5000</v>
      </c>
      <c r="S213" t="str">
        <f>_xlfn.XLOOKUP(Table1[[#This Row],[UID]],Table_Lookup[UID],Table_Lookup[Locatie],"",0)</f>
        <v>Ghent, Flemish Region, Belgium</v>
      </c>
      <c r="T213" t="str">
        <f>_xlfn.XLOOKUP(Table1[[#This Row],[UID]],Table_Lookup[UID],Table_Lookup[Industrie],"",0)</f>
        <v>Food Production</v>
      </c>
    </row>
    <row r="214" spans="2:20" x14ac:dyDescent="0.45">
      <c r="B214" t="s">
        <v>642</v>
      </c>
      <c r="C214" t="s">
        <v>643</v>
      </c>
      <c r="D214" t="s">
        <v>644</v>
      </c>
      <c r="F214" t="s">
        <v>22</v>
      </c>
      <c r="H214" t="s">
        <v>22</v>
      </c>
      <c r="I214" t="s">
        <v>7</v>
      </c>
      <c r="J214" t="s">
        <v>22</v>
      </c>
      <c r="K214" t="s">
        <v>22</v>
      </c>
      <c r="L214" t="s">
        <v>22</v>
      </c>
      <c r="M214" t="s">
        <v>22</v>
      </c>
      <c r="N214" t="s">
        <v>22</v>
      </c>
      <c r="Q214" t="str">
        <f>_xlfn.XLOOKUP(Table1[[#This Row],[UID]],Table_Lookup[UID],Table_Lookup[Website],"",0)</f>
        <v>www.anmgroup.be</v>
      </c>
      <c r="R214" t="str">
        <f>_xlfn.XLOOKUP(Table1[[#This Row],[UID]],Table_Lookup[UID],Table_Lookup[Company Employee Range],"",0)</f>
        <v>501 to 1000</v>
      </c>
      <c r="S214" t="str">
        <f>_xlfn.XLOOKUP(Table1[[#This Row],[UID]],Table_Lookup[UID],Table_Lookup[Locatie],"",0)</f>
        <v>Hasselt, Flemish Region, Belgium</v>
      </c>
      <c r="T214" t="str">
        <f>_xlfn.XLOOKUP(Table1[[#This Row],[UID]],Table_Lookup[UID],Table_Lookup[Industrie],"",0)</f>
        <v>Motor Vehicle Manufacturing</v>
      </c>
    </row>
    <row r="215" spans="2:20" x14ac:dyDescent="0.45">
      <c r="B215" t="s">
        <v>645</v>
      </c>
      <c r="C215" t="s">
        <v>646</v>
      </c>
      <c r="D215" t="s">
        <v>647</v>
      </c>
      <c r="F215" t="s">
        <v>22</v>
      </c>
      <c r="H215" t="s">
        <v>22</v>
      </c>
      <c r="I215" t="s">
        <v>7</v>
      </c>
      <c r="J215" t="s">
        <v>22</v>
      </c>
      <c r="K215" t="s">
        <v>22</v>
      </c>
      <c r="L215" t="s">
        <v>22</v>
      </c>
      <c r="M215" t="s">
        <v>22</v>
      </c>
      <c r="N215" t="s">
        <v>22</v>
      </c>
      <c r="Q215" t="str">
        <f>_xlfn.XLOOKUP(Table1[[#This Row],[UID]],Table_Lookup[UID],Table_Lookup[Website],"",0)</f>
        <v>www.antwerpspace.be</v>
      </c>
      <c r="R215" t="str">
        <f>_xlfn.XLOOKUP(Table1[[#This Row],[UID]],Table_Lookup[UID],Table_Lookup[Company Employee Range],"",0)</f>
        <v>51 to 200</v>
      </c>
      <c r="S215" t="str">
        <f>_xlfn.XLOOKUP(Table1[[#This Row],[UID]],Table_Lookup[UID],Table_Lookup[Locatie],"",0)</f>
        <v>Belgium</v>
      </c>
      <c r="T215" t="str">
        <f>_xlfn.XLOOKUP(Table1[[#This Row],[UID]],Table_Lookup[UID],Table_Lookup[Industrie],"",0)</f>
        <v>Defense and Space Manufacturing</v>
      </c>
    </row>
    <row r="216" spans="2:20" x14ac:dyDescent="0.45">
      <c r="B216" t="s">
        <v>648</v>
      </c>
      <c r="C216" t="s">
        <v>649</v>
      </c>
      <c r="D216" t="s">
        <v>650</v>
      </c>
      <c r="F216" t="s">
        <v>22</v>
      </c>
      <c r="H216" t="s">
        <v>22</v>
      </c>
      <c r="I216" t="s">
        <v>7</v>
      </c>
      <c r="J216" t="s">
        <v>22</v>
      </c>
      <c r="K216" t="s">
        <v>22</v>
      </c>
      <c r="L216" t="s">
        <v>22</v>
      </c>
      <c r="M216" t="s">
        <v>22</v>
      </c>
      <c r="N216" t="s">
        <v>22</v>
      </c>
      <c r="Q216" t="str">
        <f>_xlfn.XLOOKUP(Table1[[#This Row],[UID]],Table_Lookup[UID],Table_Lookup[Website],"",0)</f>
        <v>www.aprojects.com</v>
      </c>
      <c r="R216" t="str">
        <f>_xlfn.XLOOKUP(Table1[[#This Row],[UID]],Table_Lookup[UID],Table_Lookup[Company Employee Range],"",0)</f>
        <v>51 to 200</v>
      </c>
      <c r="S216" t="str">
        <f>_xlfn.XLOOKUP(Table1[[#This Row],[UID]],Table_Lookup[UID],Table_Lookup[Locatie],"",0)</f>
        <v>Antwerp, Flemish Region, Belgium</v>
      </c>
      <c r="T216" t="str">
        <f>_xlfn.XLOOKUP(Table1[[#This Row],[UID]],Table_Lookup[UID],Table_Lookup[Industrie],"",0)</f>
        <v>Transportation, Logistics, Supply Chain and Storage</v>
      </c>
    </row>
    <row r="217" spans="2:20" x14ac:dyDescent="0.45">
      <c r="B217" s="4" t="s">
        <v>651</v>
      </c>
      <c r="C217" s="4" t="s">
        <v>652</v>
      </c>
      <c r="D217" s="4" t="s">
        <v>653</v>
      </c>
      <c r="E217" s="4"/>
      <c r="F217" s="4" t="s">
        <v>22</v>
      </c>
      <c r="G217" s="4" t="s">
        <v>53</v>
      </c>
      <c r="H217" s="4" t="s">
        <v>22</v>
      </c>
      <c r="I217" s="4" t="s">
        <v>22</v>
      </c>
      <c r="J217" s="4" t="s">
        <v>22</v>
      </c>
      <c r="K217" s="4" t="s">
        <v>22</v>
      </c>
      <c r="L217" s="4" t="s">
        <v>22</v>
      </c>
      <c r="M217" s="4" t="s">
        <v>22</v>
      </c>
      <c r="N217" s="4" t="s">
        <v>12</v>
      </c>
      <c r="Q217" t="str">
        <f>_xlfn.XLOOKUP(Table1[[#This Row],[UID]],Table_Lookup[UID],Table_Lookup[Website],"",0)</f>
        <v>www.argenta.be</v>
      </c>
      <c r="R217" t="str">
        <f>_xlfn.XLOOKUP(Table1[[#This Row],[UID]],Table_Lookup[UID],Table_Lookup[Company Employee Range],"",0)</f>
        <v>1001 to 5000</v>
      </c>
      <c r="S217" t="str">
        <f>_xlfn.XLOOKUP(Table1[[#This Row],[UID]],Table_Lookup[UID],Table_Lookup[Locatie],"",0)</f>
        <v>Antwerp, Flemish Region, Belgium</v>
      </c>
      <c r="T217" t="str">
        <f>_xlfn.XLOOKUP(Table1[[#This Row],[UID]],Table_Lookup[UID],Table_Lookup[Industrie],"",0)</f>
        <v>Banking</v>
      </c>
    </row>
    <row r="218" spans="2:20" x14ac:dyDescent="0.45">
      <c r="B218" t="s">
        <v>654</v>
      </c>
      <c r="C218" t="s">
        <v>655</v>
      </c>
      <c r="D218" t="s">
        <v>656</v>
      </c>
      <c r="F218" t="s">
        <v>22</v>
      </c>
      <c r="H218" t="s">
        <v>22</v>
      </c>
      <c r="I218" t="s">
        <v>7</v>
      </c>
      <c r="J218" t="s">
        <v>22</v>
      </c>
      <c r="K218" t="s">
        <v>22</v>
      </c>
      <c r="L218" t="s">
        <v>22</v>
      </c>
      <c r="M218" t="s">
        <v>22</v>
      </c>
      <c r="N218" t="s">
        <v>22</v>
      </c>
      <c r="Q218" t="str">
        <f>_xlfn.XLOOKUP(Table1[[#This Row],[UID]],Table_Lookup[UID],Table_Lookup[Website],"",0)</f>
        <v>www.asist.be</v>
      </c>
      <c r="R218" t="str">
        <f>_xlfn.XLOOKUP(Table1[[#This Row],[UID]],Table_Lookup[UID],Table_Lookup[Company Employee Range],"",0)</f>
        <v>11 to 50</v>
      </c>
      <c r="S218" t="str">
        <f>_xlfn.XLOOKUP(Table1[[#This Row],[UID]],Table_Lookup[UID],Table_Lookup[Locatie],"",0)</f>
        <v>Leuven, Flemish Region, Belgium</v>
      </c>
      <c r="T218" t="str">
        <f>_xlfn.XLOOKUP(Table1[[#This Row],[UID]],Table_Lookup[UID],Table_Lookup[Industrie],"",0)</f>
        <v>IT Services and IT Consulting</v>
      </c>
    </row>
    <row r="219" spans="2:20" x14ac:dyDescent="0.45">
      <c r="B219" t="s">
        <v>657</v>
      </c>
      <c r="C219" t="s">
        <v>658</v>
      </c>
      <c r="D219" t="s">
        <v>659</v>
      </c>
      <c r="F219" t="s">
        <v>22</v>
      </c>
      <c r="G219" t="s">
        <v>53</v>
      </c>
      <c r="H219" t="s">
        <v>22</v>
      </c>
      <c r="I219" t="s">
        <v>22</v>
      </c>
      <c r="J219" t="s">
        <v>22</v>
      </c>
      <c r="K219" t="s">
        <v>22</v>
      </c>
      <c r="L219" t="s">
        <v>22</v>
      </c>
      <c r="M219" t="s">
        <v>22</v>
      </c>
      <c r="N219" t="s">
        <v>22</v>
      </c>
      <c r="Q219" t="str">
        <f>_xlfn.XLOOKUP(Table1[[#This Row],[UID]],Table_Lookup[UID],Table_Lookup[Website],"",0)</f>
        <v>www.baloise.be</v>
      </c>
      <c r="R219" t="str">
        <f>_xlfn.XLOOKUP(Table1[[#This Row],[UID]],Table_Lookup[UID],Table_Lookup[Company Employee Range],"",0)</f>
        <v>1001 to 5000</v>
      </c>
      <c r="S219" t="str">
        <f>_xlfn.XLOOKUP(Table1[[#This Row],[UID]],Table_Lookup[UID],Table_Lookup[Locatie],"",0)</f>
        <v>Antwerp, Flemish Region, Belgium</v>
      </c>
      <c r="T219" t="str">
        <f>_xlfn.XLOOKUP(Table1[[#This Row],[UID]],Table_Lookup[UID],Table_Lookup[Industrie],"",0)</f>
        <v>Insurance</v>
      </c>
    </row>
    <row r="220" spans="2:20" x14ac:dyDescent="0.45">
      <c r="B220" t="s">
        <v>660</v>
      </c>
      <c r="C220" t="s">
        <v>661</v>
      </c>
      <c r="D220" t="s">
        <v>662</v>
      </c>
      <c r="F220" t="s">
        <v>22</v>
      </c>
      <c r="H220" t="s">
        <v>22</v>
      </c>
      <c r="I220" t="s">
        <v>7</v>
      </c>
      <c r="J220" t="s">
        <v>22</v>
      </c>
      <c r="K220" t="s">
        <v>22</v>
      </c>
      <c r="L220" t="s">
        <v>22</v>
      </c>
      <c r="M220" t="s">
        <v>22</v>
      </c>
      <c r="N220" t="s">
        <v>22</v>
      </c>
      <c r="Q220" t="str">
        <f>_xlfn.XLOOKUP(Table1[[#This Row],[UID]],Table_Lookup[UID],Table_Lookup[Website],"",0)</f>
        <v>www.barbuss.com</v>
      </c>
      <c r="R220" t="str">
        <f>_xlfn.XLOOKUP(Table1[[#This Row],[UID]],Table_Lookup[UID],Table_Lookup[Company Employee Range],"",0)</f>
        <v>51 to 200</v>
      </c>
      <c r="S220" t="str">
        <f>_xlfn.XLOOKUP(Table1[[#This Row],[UID]],Table_Lookup[UID],Table_Lookup[Locatie],"",0)</f>
        <v>Antwerp, Flemish Region, Belgium</v>
      </c>
      <c r="T220" t="str">
        <f>_xlfn.XLOOKUP(Table1[[#This Row],[UID]],Table_Lookup[UID],Table_Lookup[Industrie],"",0)</f>
        <v>Insurance</v>
      </c>
    </row>
    <row r="221" spans="2:20" x14ac:dyDescent="0.45">
      <c r="B221" t="s">
        <v>663</v>
      </c>
      <c r="C221" t="s">
        <v>664</v>
      </c>
      <c r="D221" t="s">
        <v>665</v>
      </c>
      <c r="F221" t="s">
        <v>22</v>
      </c>
      <c r="H221" t="s">
        <v>22</v>
      </c>
      <c r="I221" t="s">
        <v>7</v>
      </c>
      <c r="J221" t="s">
        <v>22</v>
      </c>
      <c r="K221" t="s">
        <v>22</v>
      </c>
      <c r="L221" t="s">
        <v>22</v>
      </c>
      <c r="M221" t="s">
        <v>22</v>
      </c>
      <c r="N221" t="s">
        <v>22</v>
      </c>
      <c r="Q221" t="str">
        <f>_xlfn.XLOOKUP(Table1[[#This Row],[UID]],Table_Lookup[UID],Table_Lookup[Website],"",0)</f>
        <v>www.bccl.be</v>
      </c>
      <c r="R221" t="str">
        <f>_xlfn.XLOOKUP(Table1[[#This Row],[UID]],Table_Lookup[UID],Table_Lookup[Company Employee Range],"",0)</f>
        <v>11 to 50</v>
      </c>
      <c r="S221" t="str">
        <f>_xlfn.XLOOKUP(Table1[[#This Row],[UID]],Table_Lookup[UID],Table_Lookup[Locatie],"",0)</f>
        <v>Ghent, Flemish Region, Belgium</v>
      </c>
      <c r="T221" t="str">
        <f>_xlfn.XLOOKUP(Table1[[#This Row],[UID]],Table_Lookup[UID],Table_Lookup[Industrie],"",0)</f>
        <v>Transportation, Logistics, Supply Chain and Storage</v>
      </c>
    </row>
    <row r="222" spans="2:20" x14ac:dyDescent="0.45">
      <c r="B222" t="s">
        <v>666</v>
      </c>
      <c r="C222" t="s">
        <v>667</v>
      </c>
      <c r="D222" t="s">
        <v>668</v>
      </c>
      <c r="F222" t="s">
        <v>22</v>
      </c>
      <c r="G222" t="s">
        <v>53</v>
      </c>
      <c r="H222" t="s">
        <v>22</v>
      </c>
      <c r="I222" t="s">
        <v>22</v>
      </c>
      <c r="J222" t="s">
        <v>22</v>
      </c>
      <c r="K222" t="s">
        <v>22</v>
      </c>
      <c r="L222" t="s">
        <v>22</v>
      </c>
      <c r="M222" t="s">
        <v>22</v>
      </c>
      <c r="N222" t="s">
        <v>22</v>
      </c>
      <c r="Q222" t="str">
        <f>_xlfn.XLOOKUP(Table1[[#This Row],[UID]],Table_Lookup[UID],Table_Lookup[Website],"",0)</f>
        <v>www.boortmalt.com</v>
      </c>
      <c r="R222" t="str">
        <f>_xlfn.XLOOKUP(Table1[[#This Row],[UID]],Table_Lookup[UID],Table_Lookup[Company Employee Range],"",0)</f>
        <v>1001 to 5000</v>
      </c>
      <c r="S222" t="str">
        <f>_xlfn.XLOOKUP(Table1[[#This Row],[UID]],Table_Lookup[UID],Table_Lookup[Locatie],"",0)</f>
        <v>Antwerp, Flemish Region, Belgium</v>
      </c>
      <c r="T222" t="str">
        <f>_xlfn.XLOOKUP(Table1[[#This Row],[UID]],Table_Lookup[UID],Table_Lookup[Industrie],"",0)</f>
        <v>Food and Beverage Manufacturing</v>
      </c>
    </row>
    <row r="223" spans="2:20" x14ac:dyDescent="0.45">
      <c r="B223" t="s">
        <v>669</v>
      </c>
      <c r="C223" t="s">
        <v>670</v>
      </c>
      <c r="D223" t="s">
        <v>671</v>
      </c>
      <c r="F223" t="s">
        <v>22</v>
      </c>
      <c r="G223" t="s">
        <v>53</v>
      </c>
      <c r="H223" t="s">
        <v>22</v>
      </c>
      <c r="I223" t="s">
        <v>22</v>
      </c>
      <c r="J223" t="s">
        <v>22</v>
      </c>
      <c r="K223" t="s">
        <v>22</v>
      </c>
      <c r="L223" t="s">
        <v>22</v>
      </c>
      <c r="M223" t="s">
        <v>22</v>
      </c>
      <c r="N223" t="s">
        <v>22</v>
      </c>
      <c r="Q223" t="str">
        <f>_xlfn.XLOOKUP(Table1[[#This Row],[UID]],Table_Lookup[UID],Table_Lookup[Website],"",0)</f>
        <v>www.bridgestone-emea.com</v>
      </c>
      <c r="R223" t="str">
        <f>_xlfn.XLOOKUP(Table1[[#This Row],[UID]],Table_Lookup[UID],Table_Lookup[Company Employee Range],"",0)</f>
        <v>10001+</v>
      </c>
      <c r="S223" t="str">
        <f>_xlfn.XLOOKUP(Table1[[#This Row],[UID]],Table_Lookup[UID],Table_Lookup[Locatie],"",0)</f>
        <v>Zaventem, Flemish Region, Belgium</v>
      </c>
      <c r="T223" t="str">
        <f>_xlfn.XLOOKUP(Table1[[#This Row],[UID]],Table_Lookup[UID],Table_Lookup[Industrie],"",0)</f>
        <v>Motor Vehicle Manufacturing</v>
      </c>
    </row>
    <row r="224" spans="2:20" x14ac:dyDescent="0.45">
      <c r="B224" t="s">
        <v>672</v>
      </c>
      <c r="C224" t="s">
        <v>673</v>
      </c>
      <c r="D224" t="s">
        <v>674</v>
      </c>
      <c r="F224" t="s">
        <v>22</v>
      </c>
      <c r="H224" t="s">
        <v>22</v>
      </c>
      <c r="I224" t="s">
        <v>7</v>
      </c>
      <c r="J224" t="s">
        <v>22</v>
      </c>
      <c r="K224" t="s">
        <v>22</v>
      </c>
      <c r="L224" t="s">
        <v>22</v>
      </c>
      <c r="M224" t="s">
        <v>22</v>
      </c>
      <c r="N224" t="s">
        <v>22</v>
      </c>
      <c r="Q224" t="str">
        <f>_xlfn.XLOOKUP(Table1[[#This Row],[UID]],Table_Lookup[UID],Table_Lookup[Website],"",0)</f>
        <v>www.brightanalytics.eu</v>
      </c>
      <c r="R224" t="str">
        <f>_xlfn.XLOOKUP(Table1[[#This Row],[UID]],Table_Lookup[UID],Table_Lookup[Company Employee Range],"",0)</f>
        <v>51 to 200</v>
      </c>
      <c r="S224" t="str">
        <f>_xlfn.XLOOKUP(Table1[[#This Row],[UID]],Table_Lookup[UID],Table_Lookup[Locatie],"",0)</f>
        <v>Hooglede, Flemish Region, Belgium</v>
      </c>
      <c r="T224" t="str">
        <f>_xlfn.XLOOKUP(Table1[[#This Row],[UID]],Table_Lookup[UID],Table_Lookup[Industrie],"",0)</f>
        <v>Software Development</v>
      </c>
    </row>
    <row r="225" spans="2:20" x14ac:dyDescent="0.45">
      <c r="B225" t="s">
        <v>675</v>
      </c>
      <c r="C225" t="s">
        <v>676</v>
      </c>
      <c r="D225" t="s">
        <v>677</v>
      </c>
      <c r="F225" t="s">
        <v>22</v>
      </c>
      <c r="H225" t="s">
        <v>22</v>
      </c>
      <c r="I225" t="s">
        <v>7</v>
      </c>
      <c r="J225" t="s">
        <v>22</v>
      </c>
      <c r="K225" t="s">
        <v>22</v>
      </c>
      <c r="L225" t="s">
        <v>22</v>
      </c>
      <c r="M225" t="s">
        <v>22</v>
      </c>
      <c r="N225" t="s">
        <v>22</v>
      </c>
      <c r="Q225" t="str">
        <f>_xlfn.XLOOKUP(Table1[[#This Row],[UID]],Table_Lookup[UID],Table_Lookup[Website],"",0)</f>
        <v>www.brightwolves.eu</v>
      </c>
      <c r="R225" t="str">
        <f>_xlfn.XLOOKUP(Table1[[#This Row],[UID]],Table_Lookup[UID],Table_Lookup[Company Employee Range],"",0)</f>
        <v>51 to 200</v>
      </c>
      <c r="S225" t="str">
        <f>_xlfn.XLOOKUP(Table1[[#This Row],[UID]],Table_Lookup[UID],Table_Lookup[Locatie],"",0)</f>
        <v>Machelen, Flemish Region, Belgium</v>
      </c>
      <c r="T225" t="str">
        <f>_xlfn.XLOOKUP(Table1[[#This Row],[UID]],Table_Lookup[UID],Table_Lookup[Industrie],"",0)</f>
        <v>Business Consulting and Services</v>
      </c>
    </row>
    <row r="226" spans="2:20" x14ac:dyDescent="0.45">
      <c r="B226" t="s">
        <v>678</v>
      </c>
      <c r="C226" t="s">
        <v>679</v>
      </c>
      <c r="D226" t="s">
        <v>680</v>
      </c>
      <c r="F226" t="s">
        <v>22</v>
      </c>
      <c r="G226" t="s">
        <v>53</v>
      </c>
      <c r="H226" t="s">
        <v>22</v>
      </c>
      <c r="I226" t="s">
        <v>22</v>
      </c>
      <c r="J226" t="s">
        <v>22</v>
      </c>
      <c r="K226" t="s">
        <v>22</v>
      </c>
      <c r="L226" t="s">
        <v>22</v>
      </c>
      <c r="M226" t="s">
        <v>22</v>
      </c>
      <c r="N226" t="s">
        <v>22</v>
      </c>
      <c r="Q226" t="str">
        <f>_xlfn.XLOOKUP(Table1[[#This Row],[UID]],Table_Lookup[UID],Table_Lookup[Website],"",0)</f>
        <v>www.brusselsairlines.com</v>
      </c>
      <c r="R226" t="str">
        <f>_xlfn.XLOOKUP(Table1[[#This Row],[UID]],Table_Lookup[UID],Table_Lookup[Company Employee Range],"",0)</f>
        <v>1001 to 5000</v>
      </c>
      <c r="S226" t="str">
        <f>_xlfn.XLOOKUP(Table1[[#This Row],[UID]],Table_Lookup[UID],Table_Lookup[Locatie],"",0)</f>
        <v>Machelen, Flemish Region, Belgium</v>
      </c>
      <c r="T226" t="str">
        <f>_xlfn.XLOOKUP(Table1[[#This Row],[UID]],Table_Lookup[UID],Table_Lookup[Industrie],"",0)</f>
        <v>Airlines and Aviation</v>
      </c>
    </row>
    <row r="227" spans="2:20" x14ac:dyDescent="0.45">
      <c r="B227" t="s">
        <v>681</v>
      </c>
      <c r="C227" t="s">
        <v>682</v>
      </c>
      <c r="D227" t="s">
        <v>683</v>
      </c>
      <c r="F227" t="s">
        <v>22</v>
      </c>
      <c r="G227" t="s">
        <v>53</v>
      </c>
      <c r="H227" t="s">
        <v>22</v>
      </c>
      <c r="I227" t="s">
        <v>22</v>
      </c>
      <c r="J227" t="s">
        <v>22</v>
      </c>
      <c r="K227" t="s">
        <v>22</v>
      </c>
      <c r="L227" t="s">
        <v>22</v>
      </c>
      <c r="M227" t="s">
        <v>22</v>
      </c>
      <c r="N227" t="s">
        <v>22</v>
      </c>
      <c r="Q227" t="str">
        <f>_xlfn.XLOOKUP(Table1[[#This Row],[UID]],Table_Lookup[UID],Table_Lookup[Website],"",0)</f>
        <v>www.brusselsairport.be</v>
      </c>
      <c r="R227" t="str">
        <f>_xlfn.XLOOKUP(Table1[[#This Row],[UID]],Table_Lookup[UID],Table_Lookup[Company Employee Range],"",0)</f>
        <v>1001 to 5000</v>
      </c>
      <c r="S227" t="str">
        <f>_xlfn.XLOOKUP(Table1[[#This Row],[UID]],Table_Lookup[UID],Table_Lookup[Locatie],"",0)</f>
        <v>Zaventem, Flemish Region, Belgium</v>
      </c>
      <c r="T227" t="str">
        <f>_xlfn.XLOOKUP(Table1[[#This Row],[UID]],Table_Lookup[UID],Table_Lookup[Industrie],"",0)</f>
        <v>Airlines and Aviation</v>
      </c>
    </row>
    <row r="228" spans="2:20" x14ac:dyDescent="0.45">
      <c r="B228" t="s">
        <v>684</v>
      </c>
      <c r="C228" t="s">
        <v>685</v>
      </c>
      <c r="D228" t="s">
        <v>686</v>
      </c>
      <c r="F228" t="s">
        <v>22</v>
      </c>
      <c r="H228" t="s">
        <v>22</v>
      </c>
      <c r="I228" t="s">
        <v>7</v>
      </c>
      <c r="J228" t="s">
        <v>22</v>
      </c>
      <c r="K228" t="s">
        <v>22</v>
      </c>
      <c r="L228" t="s">
        <v>22</v>
      </c>
      <c r="M228" t="s">
        <v>22</v>
      </c>
      <c r="N228" t="s">
        <v>22</v>
      </c>
      <c r="Q228" t="str">
        <f>_xlfn.XLOOKUP(Table1[[#This Row],[UID]],Table_Lookup[UID],Table_Lookup[Website],"",0)</f>
        <v>www.brustor.com</v>
      </c>
      <c r="R228" t="str">
        <f>_xlfn.XLOOKUP(Table1[[#This Row],[UID]],Table_Lookup[UID],Table_Lookup[Company Employee Range],"",0)</f>
        <v>51 to 200</v>
      </c>
      <c r="S228" t="str">
        <f>_xlfn.XLOOKUP(Table1[[#This Row],[UID]],Table_Lookup[UID],Table_Lookup[Locatie],"",0)</f>
        <v>Wevelgem, Flemish Region, Belgium</v>
      </c>
      <c r="T228" t="str">
        <f>_xlfn.XLOOKUP(Table1[[#This Row],[UID]],Table_Lookup[UID],Table_Lookup[Industrie],"",0)</f>
        <v>Wholesale Building Materials</v>
      </c>
    </row>
    <row r="229" spans="2:20" x14ac:dyDescent="0.45">
      <c r="B229" t="s">
        <v>687</v>
      </c>
      <c r="C229" t="s">
        <v>688</v>
      </c>
      <c r="D229" t="s">
        <v>689</v>
      </c>
      <c r="F229" t="s">
        <v>22</v>
      </c>
      <c r="G229" t="s">
        <v>53</v>
      </c>
      <c r="H229" t="s">
        <v>22</v>
      </c>
      <c r="I229" t="s">
        <v>22</v>
      </c>
      <c r="J229" t="s">
        <v>22</v>
      </c>
      <c r="K229" t="s">
        <v>22</v>
      </c>
      <c r="L229" t="s">
        <v>22</v>
      </c>
      <c r="M229" t="s">
        <v>22</v>
      </c>
      <c r="N229" t="s">
        <v>22</v>
      </c>
      <c r="Q229" t="str">
        <f>_xlfn.XLOOKUP(Table1[[#This Row],[UID]],Table_Lookup[UID],Table_Lookup[Website],"",0)</f>
        <v>www.cartamundi.com</v>
      </c>
      <c r="R229" t="str">
        <f>_xlfn.XLOOKUP(Table1[[#This Row],[UID]],Table_Lookup[UID],Table_Lookup[Company Employee Range],"",0)</f>
        <v>1001 to 5000</v>
      </c>
      <c r="S229" t="str">
        <f>_xlfn.XLOOKUP(Table1[[#This Row],[UID]],Table_Lookup[UID],Table_Lookup[Locatie],"",0)</f>
        <v>Turnhout, Flemish Region, Belgium</v>
      </c>
      <c r="T229" t="str">
        <f>_xlfn.XLOOKUP(Table1[[#This Row],[UID]],Table_Lookup[UID],Table_Lookup[Industrie],"",0)</f>
        <v>Entertainment Providers</v>
      </c>
    </row>
    <row r="230" spans="2:20" x14ac:dyDescent="0.45">
      <c r="B230" s="4" t="s">
        <v>690</v>
      </c>
      <c r="C230" s="4" t="s">
        <v>691</v>
      </c>
      <c r="D230" s="4" t="s">
        <v>692</v>
      </c>
      <c r="E230" s="4"/>
      <c r="F230" s="4" t="s">
        <v>22</v>
      </c>
      <c r="G230" s="4" t="s">
        <v>53</v>
      </c>
      <c r="H230" s="4" t="s">
        <v>22</v>
      </c>
      <c r="I230" s="4" t="s">
        <v>22</v>
      </c>
      <c r="J230" s="4" t="s">
        <v>22</v>
      </c>
      <c r="K230" s="4" t="s">
        <v>22</v>
      </c>
      <c r="L230" s="4" t="s">
        <v>22</v>
      </c>
      <c r="M230" s="4" t="s">
        <v>22</v>
      </c>
      <c r="N230" s="4" t="s">
        <v>12</v>
      </c>
      <c r="Q230" t="str">
        <f>_xlfn.XLOOKUP(Table1[[#This Row],[UID]],Table_Lookup[UID],Table_Lookup[Website],"",0)</f>
        <v>www.casashops.com</v>
      </c>
      <c r="R230" t="str">
        <f>_xlfn.XLOOKUP(Table1[[#This Row],[UID]],Table_Lookup[UID],Table_Lookup[Company Employee Range],"",0)</f>
        <v>1001 to 5000</v>
      </c>
      <c r="S230" t="str">
        <f>_xlfn.XLOOKUP(Table1[[#This Row],[UID]],Table_Lookup[UID],Table_Lookup[Locatie],"",0)</f>
        <v>Olen, Flemish Region, Belgium</v>
      </c>
      <c r="T230" t="str">
        <f>_xlfn.XLOOKUP(Table1[[#This Row],[UID]],Table_Lookup[UID],Table_Lookup[Industrie],"",0)</f>
        <v>Retail</v>
      </c>
    </row>
    <row r="231" spans="2:20" x14ac:dyDescent="0.45">
      <c r="B231" t="s">
        <v>693</v>
      </c>
      <c r="C231" t="s">
        <v>694</v>
      </c>
      <c r="D231" t="s">
        <v>695</v>
      </c>
      <c r="F231" t="s">
        <v>22</v>
      </c>
      <c r="H231" t="s">
        <v>22</v>
      </c>
      <c r="I231" t="s">
        <v>7</v>
      </c>
      <c r="J231" t="s">
        <v>22</v>
      </c>
      <c r="K231" t="s">
        <v>22</v>
      </c>
      <c r="L231" t="s">
        <v>22</v>
      </c>
      <c r="M231" t="s">
        <v>22</v>
      </c>
      <c r="N231" t="s">
        <v>22</v>
      </c>
      <c r="Q231" t="str">
        <f>_xlfn.XLOOKUP(Table1[[#This Row],[UID]],Table_Lookup[UID],Table_Lookup[Website],"",0)</f>
        <v>www.cdm-stravitec.com</v>
      </c>
      <c r="R231" t="str">
        <f>_xlfn.XLOOKUP(Table1[[#This Row],[UID]],Table_Lookup[UID],Table_Lookup[Company Employee Range],"",0)</f>
        <v>11 to 50</v>
      </c>
      <c r="S231" t="str">
        <f>_xlfn.XLOOKUP(Table1[[#This Row],[UID]],Table_Lookup[UID],Table_Lookup[Locatie],"",0)</f>
        <v>Overijse, Flemish Region, Belgium</v>
      </c>
      <c r="T231" t="str">
        <f>_xlfn.XLOOKUP(Table1[[#This Row],[UID]],Table_Lookup[UID],Table_Lookup[Industrie],"",0)</f>
        <v>Civil Engineering</v>
      </c>
    </row>
    <row r="232" spans="2:20" x14ac:dyDescent="0.45">
      <c r="B232" t="s">
        <v>696</v>
      </c>
      <c r="C232" t="s">
        <v>697</v>
      </c>
      <c r="D232" t="s">
        <v>698</v>
      </c>
      <c r="F232" t="s">
        <v>22</v>
      </c>
      <c r="G232" t="s">
        <v>53</v>
      </c>
      <c r="H232" t="s">
        <v>22</v>
      </c>
      <c r="I232" t="s">
        <v>22</v>
      </c>
      <c r="J232" t="s">
        <v>22</v>
      </c>
      <c r="K232" t="s">
        <v>22</v>
      </c>
      <c r="L232" t="s">
        <v>22</v>
      </c>
      <c r="M232" t="s">
        <v>22</v>
      </c>
      <c r="N232" t="s">
        <v>22</v>
      </c>
      <c r="Q232" t="str">
        <f>_xlfn.XLOOKUP(Table1[[#This Row],[UID]],Table_Lookup[UID],Table_Lookup[Website],"",0)</f>
        <v>www.circet-benelux.eu</v>
      </c>
      <c r="R232" t="str">
        <f>_xlfn.XLOOKUP(Table1[[#This Row],[UID]],Table_Lookup[UID],Table_Lookup[Company Employee Range],"",0)</f>
        <v>1001 to 5000</v>
      </c>
      <c r="S232" t="str">
        <f>_xlfn.XLOOKUP(Table1[[#This Row],[UID]],Table_Lookup[UID],Table_Lookup[Locatie],"",0)</f>
        <v>Kontich, Flemish Region, Belgium</v>
      </c>
      <c r="T232" t="str">
        <f>_xlfn.XLOOKUP(Table1[[#This Row],[UID]],Table_Lookup[UID],Table_Lookup[Industrie],"",0)</f>
        <v>Telecommunications</v>
      </c>
    </row>
    <row r="233" spans="2:20" x14ac:dyDescent="0.45">
      <c r="B233" t="s">
        <v>699</v>
      </c>
      <c r="C233" t="s">
        <v>700</v>
      </c>
      <c r="D233" t="s">
        <v>701</v>
      </c>
      <c r="F233" t="s">
        <v>22</v>
      </c>
      <c r="G233" t="s">
        <v>53</v>
      </c>
      <c r="H233" t="s">
        <v>22</v>
      </c>
      <c r="I233" t="s">
        <v>22</v>
      </c>
      <c r="J233" t="s">
        <v>22</v>
      </c>
      <c r="K233" t="s">
        <v>22</v>
      </c>
      <c r="L233" t="s">
        <v>22</v>
      </c>
      <c r="M233" t="s">
        <v>22</v>
      </c>
      <c r="N233" t="s">
        <v>22</v>
      </c>
      <c r="Q233" t="str">
        <f>_xlfn.XLOOKUP(Table1[[#This Row],[UID]],Table_Lookup[UID],Table_Lookup[Website],"",0)</f>
        <v>www.comfortenergy.be</v>
      </c>
      <c r="R233" t="str">
        <f>_xlfn.XLOOKUP(Table1[[#This Row],[UID]],Table_Lookup[UID],Table_Lookup[Company Employee Range],"",0)</f>
        <v>201 to 500</v>
      </c>
      <c r="S233" t="str">
        <f>_xlfn.XLOOKUP(Table1[[#This Row],[UID]],Table_Lookup[UID],Table_Lookup[Locatie],"",0)</f>
        <v>Hasselt, Flemish Region, Belgium</v>
      </c>
      <c r="T233" t="str">
        <f>_xlfn.XLOOKUP(Table1[[#This Row],[UID]],Table_Lookup[UID],Table_Lookup[Industrie],"",0)</f>
        <v>Oil and Gas</v>
      </c>
    </row>
    <row r="234" spans="2:20" x14ac:dyDescent="0.45">
      <c r="B234" t="s">
        <v>702</v>
      </c>
      <c r="C234" t="s">
        <v>703</v>
      </c>
      <c r="D234" t="s">
        <v>704</v>
      </c>
      <c r="F234" t="s">
        <v>22</v>
      </c>
      <c r="H234" t="s">
        <v>22</v>
      </c>
      <c r="I234" t="s">
        <v>7</v>
      </c>
      <c r="J234" t="s">
        <v>22</v>
      </c>
      <c r="K234" t="s">
        <v>22</v>
      </c>
      <c r="L234" t="s">
        <v>22</v>
      </c>
      <c r="M234" t="s">
        <v>22</v>
      </c>
      <c r="N234" t="s">
        <v>22</v>
      </c>
      <c r="Q234" t="str">
        <f>_xlfn.XLOOKUP(Table1[[#This Row],[UID]],Table_Lookup[UID],Table_Lookup[Website],"",0)</f>
        <v>www.conxion.be</v>
      </c>
      <c r="R234" t="str">
        <f>_xlfn.XLOOKUP(Table1[[#This Row],[UID]],Table_Lookup[UID],Table_Lookup[Company Employee Range],"",0)</f>
        <v>51 to 200</v>
      </c>
      <c r="S234" t="str">
        <f>_xlfn.XLOOKUP(Table1[[#This Row],[UID]],Table_Lookup[UID],Table_Lookup[Locatie],"",0)</f>
        <v>Waregem, Flemish Region, Belgium</v>
      </c>
      <c r="T234" t="str">
        <f>_xlfn.XLOOKUP(Table1[[#This Row],[UID]],Table_Lookup[UID],Table_Lookup[Industrie],"",0)</f>
        <v>IT Services and IT Consulting</v>
      </c>
    </row>
    <row r="235" spans="2:20" x14ac:dyDescent="0.45">
      <c r="B235" t="s">
        <v>705</v>
      </c>
      <c r="C235" t="s">
        <v>706</v>
      </c>
      <c r="D235" t="s">
        <v>707</v>
      </c>
      <c r="F235" t="s">
        <v>22</v>
      </c>
      <c r="G235" t="s">
        <v>53</v>
      </c>
      <c r="H235" t="s">
        <v>22</v>
      </c>
      <c r="I235" t="s">
        <v>22</v>
      </c>
      <c r="J235" t="s">
        <v>22</v>
      </c>
      <c r="K235" t="s">
        <v>22</v>
      </c>
      <c r="L235" t="s">
        <v>22</v>
      </c>
      <c r="M235" t="s">
        <v>22</v>
      </c>
      <c r="N235" t="s">
        <v>22</v>
      </c>
      <c r="Q235" t="str">
        <f>_xlfn.XLOOKUP(Table1[[#This Row],[UID]],Table_Lookup[UID],Table_Lookup[Website],"",0)</f>
        <v>www.cookware-co.com</v>
      </c>
      <c r="R235" t="str">
        <f>_xlfn.XLOOKUP(Table1[[#This Row],[UID]],Table_Lookup[UID],Table_Lookup[Company Employee Range],"",0)</f>
        <v>1001 to 5000</v>
      </c>
      <c r="S235" t="str">
        <f>_xlfn.XLOOKUP(Table1[[#This Row],[UID]],Table_Lookup[UID],Table_Lookup[Locatie],"",0)</f>
        <v>Ghent, Flemish Region, Belgium</v>
      </c>
      <c r="T235" t="str">
        <f>_xlfn.XLOOKUP(Table1[[#This Row],[UID]],Table_Lookup[UID],Table_Lookup[Industrie],"",0)</f>
        <v>Consumer Goods</v>
      </c>
    </row>
    <row r="236" spans="2:20" x14ac:dyDescent="0.45">
      <c r="B236" t="s">
        <v>708</v>
      </c>
      <c r="C236" t="s">
        <v>709</v>
      </c>
      <c r="D236" t="s">
        <v>710</v>
      </c>
      <c r="F236" t="s">
        <v>22</v>
      </c>
      <c r="H236" t="s">
        <v>22</v>
      </c>
      <c r="I236" t="s">
        <v>7</v>
      </c>
      <c r="J236" t="s">
        <v>22</v>
      </c>
      <c r="K236" t="s">
        <v>22</v>
      </c>
      <c r="L236" t="s">
        <v>22</v>
      </c>
      <c r="M236" t="s">
        <v>22</v>
      </c>
      <c r="N236" t="s">
        <v>22</v>
      </c>
      <c r="Q236" t="str">
        <f>_xlfn.XLOOKUP(Table1[[#This Row],[UID]],Table_Lookup[UID],Table_Lookup[Website],"",0)</f>
        <v>www.cyclopscompany.com</v>
      </c>
      <c r="R236" t="str">
        <f>_xlfn.XLOOKUP(Table1[[#This Row],[UID]],Table_Lookup[UID],Table_Lookup[Company Employee Range],"",0)</f>
        <v>51 to 200</v>
      </c>
      <c r="S236" t="str">
        <f>_xlfn.XLOOKUP(Table1[[#This Row],[UID]],Table_Lookup[UID],Table_Lookup[Locatie],"",0)</f>
        <v>Mechelen, Flemish Region, Belgium</v>
      </c>
      <c r="T236" t="str">
        <f>_xlfn.XLOOKUP(Table1[[#This Row],[UID]],Table_Lookup[UID],Table_Lookup[Industrie],"",0)</f>
        <v>Industrial Machinery Manufacturing</v>
      </c>
    </row>
    <row r="237" spans="2:20" x14ac:dyDescent="0.45">
      <c r="B237" t="s">
        <v>711</v>
      </c>
      <c r="C237" t="s">
        <v>712</v>
      </c>
      <c r="D237" t="s">
        <v>713</v>
      </c>
      <c r="F237" t="s">
        <v>22</v>
      </c>
      <c r="H237" t="s">
        <v>22</v>
      </c>
      <c r="I237" t="s">
        <v>7</v>
      </c>
      <c r="J237" t="s">
        <v>22</v>
      </c>
      <c r="K237" t="s">
        <v>22</v>
      </c>
      <c r="L237" t="s">
        <v>22</v>
      </c>
      <c r="M237" t="s">
        <v>22</v>
      </c>
      <c r="N237" t="s">
        <v>22</v>
      </c>
      <c r="Q237" t="str">
        <f>_xlfn.XLOOKUP(Table1[[#This Row],[UID]],Table_Lookup[UID],Table_Lookup[Website],"",0)</f>
        <v>www.dassy.eu</v>
      </c>
      <c r="R237" t="str">
        <f>_xlfn.XLOOKUP(Table1[[#This Row],[UID]],Table_Lookup[UID],Table_Lookup[Company Employee Range],"",0)</f>
        <v>51 to 200</v>
      </c>
      <c r="S237" t="str">
        <f>_xlfn.XLOOKUP(Table1[[#This Row],[UID]],Table_Lookup[UID],Table_Lookup[Locatie],"",0)</f>
        <v>Bruges, Flemish Region, Belgium</v>
      </c>
      <c r="T237" t="str">
        <f>_xlfn.XLOOKUP(Table1[[#This Row],[UID]],Table_Lookup[UID],Table_Lookup[Industrie],"",0)</f>
        <v>Textile Manufacturing</v>
      </c>
    </row>
    <row r="238" spans="2:20" x14ac:dyDescent="0.45">
      <c r="B238" t="s">
        <v>714</v>
      </c>
      <c r="C238" t="s">
        <v>715</v>
      </c>
      <c r="D238" t="s">
        <v>716</v>
      </c>
      <c r="F238" t="s">
        <v>22</v>
      </c>
      <c r="H238" t="s">
        <v>22</v>
      </c>
      <c r="I238" t="s">
        <v>7</v>
      </c>
      <c r="J238" t="s">
        <v>22</v>
      </c>
      <c r="K238" t="s">
        <v>22</v>
      </c>
      <c r="L238" t="s">
        <v>22</v>
      </c>
      <c r="M238" t="s">
        <v>22</v>
      </c>
      <c r="N238" t="s">
        <v>22</v>
      </c>
      <c r="Q238" t="str">
        <f>_xlfn.XLOOKUP(Table1[[#This Row],[UID]],Table_Lookup[UID],Table_Lookup[Website],"",0)</f>
        <v>www.datasense.be</v>
      </c>
      <c r="R238" t="str">
        <f>_xlfn.XLOOKUP(Table1[[#This Row],[UID]],Table_Lookup[UID],Table_Lookup[Company Employee Range],"",0)</f>
        <v>51 to 200</v>
      </c>
      <c r="S238" t="str">
        <f>_xlfn.XLOOKUP(Table1[[#This Row],[UID]],Table_Lookup[UID],Table_Lookup[Locatie],"",0)</f>
        <v>Hasselt, Flemish Region, Belgium</v>
      </c>
      <c r="T238" t="str">
        <f>_xlfn.XLOOKUP(Table1[[#This Row],[UID]],Table_Lookup[UID],Table_Lookup[Industrie],"",0)</f>
        <v>IT Services and IT Consulting</v>
      </c>
    </row>
    <row r="239" spans="2:20" x14ac:dyDescent="0.45">
      <c r="B239" t="s">
        <v>717</v>
      </c>
      <c r="C239" t="s">
        <v>718</v>
      </c>
      <c r="D239" t="s">
        <v>719</v>
      </c>
      <c r="F239" t="s">
        <v>22</v>
      </c>
      <c r="H239" t="s">
        <v>22</v>
      </c>
      <c r="I239" t="s">
        <v>7</v>
      </c>
      <c r="J239" t="s">
        <v>22</v>
      </c>
      <c r="K239" t="s">
        <v>22</v>
      </c>
      <c r="L239" t="s">
        <v>22</v>
      </c>
      <c r="M239" t="s">
        <v>22</v>
      </c>
      <c r="N239" t="s">
        <v>22</v>
      </c>
      <c r="Q239" t="str">
        <f>_xlfn.XLOOKUP(Table1[[#This Row],[UID]],Table_Lookup[UID],Table_Lookup[Website],"",0)</f>
        <v>www.ddeng.be</v>
      </c>
      <c r="R239" t="str">
        <f>_xlfn.XLOOKUP(Table1[[#This Row],[UID]],Table_Lookup[UID],Table_Lookup[Company Employee Range],"",0)</f>
        <v>51 to 200</v>
      </c>
      <c r="S239" t="str">
        <f>_xlfn.XLOOKUP(Table1[[#This Row],[UID]],Table_Lookup[UID],Table_Lookup[Locatie],"",0)</f>
        <v>Ghent, Flemish Region, Belgium</v>
      </c>
      <c r="T239" t="str">
        <f>_xlfn.XLOOKUP(Table1[[#This Row],[UID]],Table_Lookup[UID],Table_Lookup[Industrie],"",0)</f>
        <v>Engineering Services</v>
      </c>
    </row>
    <row r="240" spans="2:20" x14ac:dyDescent="0.45">
      <c r="B240" s="4" t="s">
        <v>720</v>
      </c>
      <c r="C240" s="4" t="s">
        <v>721</v>
      </c>
      <c r="D240" s="4" t="s">
        <v>722</v>
      </c>
      <c r="E240" s="4"/>
      <c r="F240" s="4" t="s">
        <v>22</v>
      </c>
      <c r="G240" s="4" t="s">
        <v>53</v>
      </c>
      <c r="H240" s="4" t="s">
        <v>22</v>
      </c>
      <c r="I240" s="4" t="s">
        <v>22</v>
      </c>
      <c r="J240" s="4" t="s">
        <v>22</v>
      </c>
      <c r="K240" s="4" t="s">
        <v>22</v>
      </c>
      <c r="L240" s="4" t="s">
        <v>22</v>
      </c>
      <c r="M240" s="4" t="s">
        <v>22</v>
      </c>
      <c r="N240" s="4" t="s">
        <v>12</v>
      </c>
      <c r="Q240" t="str">
        <f>_xlfn.XLOOKUP(Table1[[#This Row],[UID]],Table_Lookup[UID],Table_Lookup[Website],"",0)</f>
        <v>www.dela.be</v>
      </c>
      <c r="R240" t="str">
        <f>_xlfn.XLOOKUP(Table1[[#This Row],[UID]],Table_Lookup[UID],Table_Lookup[Company Employee Range],"",0)</f>
        <v>501 to 1000</v>
      </c>
      <c r="S240" t="str">
        <f>_xlfn.XLOOKUP(Table1[[#This Row],[UID]],Table_Lookup[UID],Table_Lookup[Locatie],"",0)</f>
        <v>Antwerp, Flemish Region, Belgium</v>
      </c>
      <c r="T240" t="str">
        <f>_xlfn.XLOOKUP(Table1[[#This Row],[UID]],Table_Lookup[UID],Table_Lookup[Industrie],"",0)</f>
        <v>Insurance</v>
      </c>
    </row>
    <row r="241" spans="2:20" x14ac:dyDescent="0.45">
      <c r="B241" s="4" t="s">
        <v>723</v>
      </c>
      <c r="C241" s="4" t="s">
        <v>724</v>
      </c>
      <c r="D241" s="4" t="s">
        <v>725</v>
      </c>
      <c r="E241" s="4"/>
      <c r="F241" s="4" t="s">
        <v>22</v>
      </c>
      <c r="G241" s="4" t="s">
        <v>53</v>
      </c>
      <c r="H241" s="4" t="s">
        <v>22</v>
      </c>
      <c r="I241" s="4" t="s">
        <v>22</v>
      </c>
      <c r="J241" s="4" t="s">
        <v>22</v>
      </c>
      <c r="K241" s="4" t="s">
        <v>22</v>
      </c>
      <c r="L241" s="4" t="s">
        <v>22</v>
      </c>
      <c r="M241" s="4" t="s">
        <v>22</v>
      </c>
      <c r="N241" s="4" t="s">
        <v>12</v>
      </c>
      <c r="Q241" t="str">
        <f>_xlfn.XLOOKUP(Table1[[#This Row],[UID]],Table_Lookup[UID],Table_Lookup[Website],"",0)</f>
        <v>www.deliverect.com</v>
      </c>
      <c r="R241" t="str">
        <f>_xlfn.XLOOKUP(Table1[[#This Row],[UID]],Table_Lookup[UID],Table_Lookup[Company Employee Range],"",0)</f>
        <v>201 to 500</v>
      </c>
      <c r="S241" t="str">
        <f>_xlfn.XLOOKUP(Table1[[#This Row],[UID]],Table_Lookup[UID],Table_Lookup[Locatie],"",0)</f>
        <v>Ghent, Flemish Region, Belgium</v>
      </c>
      <c r="T241" t="str">
        <f>_xlfn.XLOOKUP(Table1[[#This Row],[UID]],Table_Lookup[UID],Table_Lookup[Industrie],"",0)</f>
        <v>Hospitality</v>
      </c>
    </row>
    <row r="242" spans="2:20" x14ac:dyDescent="0.45">
      <c r="B242" t="s">
        <v>726</v>
      </c>
      <c r="C242" t="s">
        <v>727</v>
      </c>
      <c r="D242" t="s">
        <v>728</v>
      </c>
      <c r="F242" t="s">
        <v>22</v>
      </c>
      <c r="G242" t="s">
        <v>53</v>
      </c>
      <c r="H242" t="s">
        <v>22</v>
      </c>
      <c r="I242" t="s">
        <v>22</v>
      </c>
      <c r="J242" t="s">
        <v>22</v>
      </c>
      <c r="K242" t="s">
        <v>22</v>
      </c>
      <c r="L242" t="s">
        <v>22</v>
      </c>
      <c r="M242" t="s">
        <v>22</v>
      </c>
      <c r="N242" t="s">
        <v>22</v>
      </c>
      <c r="Q242" t="str">
        <f>_xlfn.XLOOKUP(Table1[[#This Row],[UID]],Table_Lookup[UID],Table_Lookup[Website],"",0)</f>
        <v>www.delta-engineering.be</v>
      </c>
      <c r="R242" t="str">
        <f>_xlfn.XLOOKUP(Table1[[#This Row],[UID]],Table_Lookup[UID],Table_Lookup[Company Employee Range],"",0)</f>
        <v>51 to 200</v>
      </c>
      <c r="S242" t="str">
        <f>_xlfn.XLOOKUP(Table1[[#This Row],[UID]],Table_Lookup[UID],Table_Lookup[Locatie],"",0)</f>
        <v>Geraardsbergen, Flemish Region, Belgium</v>
      </c>
      <c r="T242" t="str">
        <f>_xlfn.XLOOKUP(Table1[[#This Row],[UID]],Table_Lookup[UID],Table_Lookup[Industrie],"",0)</f>
        <v>Packaging and Containers Manufacturing</v>
      </c>
    </row>
    <row r="243" spans="2:20" x14ac:dyDescent="0.45">
      <c r="B243" t="s">
        <v>729</v>
      </c>
      <c r="C243" t="s">
        <v>730</v>
      </c>
      <c r="D243" t="s">
        <v>731</v>
      </c>
      <c r="F243" t="s">
        <v>22</v>
      </c>
      <c r="G243" t="s">
        <v>53</v>
      </c>
      <c r="H243" t="s">
        <v>22</v>
      </c>
      <c r="I243" t="s">
        <v>22</v>
      </c>
      <c r="J243" t="s">
        <v>22</v>
      </c>
      <c r="K243" t="s">
        <v>22</v>
      </c>
      <c r="L243" t="s">
        <v>22</v>
      </c>
      <c r="M243" t="s">
        <v>22</v>
      </c>
      <c r="N243" t="s">
        <v>22</v>
      </c>
      <c r="Q243" t="str">
        <f>_xlfn.XLOOKUP(Table1[[#This Row],[UID]],Table_Lookup[UID],Table_Lookup[Website],"",0)</f>
        <v>www.deme-group.com</v>
      </c>
      <c r="R243" t="str">
        <f>_xlfn.XLOOKUP(Table1[[#This Row],[UID]],Table_Lookup[UID],Table_Lookup[Company Employee Range],"",0)</f>
        <v>5001 to 10000</v>
      </c>
      <c r="S243" t="str">
        <f>_xlfn.XLOOKUP(Table1[[#This Row],[UID]],Table_Lookup[UID],Table_Lookup[Locatie],"",0)</f>
        <v>Zwijndrecht, Flemish Region, Belgium</v>
      </c>
      <c r="T243" t="str">
        <f>_xlfn.XLOOKUP(Table1[[#This Row],[UID]],Table_Lookup[UID],Table_Lookup[Industrie],"",0)</f>
        <v>Civil Engineering</v>
      </c>
    </row>
    <row r="244" spans="2:20" x14ac:dyDescent="0.45">
      <c r="B244" t="s">
        <v>732</v>
      </c>
      <c r="C244" t="s">
        <v>733</v>
      </c>
      <c r="D244" t="s">
        <v>734</v>
      </c>
      <c r="F244" t="s">
        <v>22</v>
      </c>
      <c r="G244" t="s">
        <v>53</v>
      </c>
      <c r="H244" t="s">
        <v>22</v>
      </c>
      <c r="I244" t="s">
        <v>22</v>
      </c>
      <c r="J244" t="s">
        <v>22</v>
      </c>
      <c r="K244" t="s">
        <v>22</v>
      </c>
      <c r="L244" t="s">
        <v>22</v>
      </c>
      <c r="M244" t="s">
        <v>22</v>
      </c>
      <c r="N244" t="s">
        <v>22</v>
      </c>
      <c r="Q244" t="str">
        <f>_xlfn.XLOOKUP(Table1[[#This Row],[UID]],Table_Lookup[UID],Table_Lookup[Website],"",0)</f>
        <v>www.dester.com</v>
      </c>
      <c r="R244" t="str">
        <f>_xlfn.XLOOKUP(Table1[[#This Row],[UID]],Table_Lookup[UID],Table_Lookup[Company Employee Range],"",0)</f>
        <v>501 to 1000</v>
      </c>
      <c r="S244" t="str">
        <f>_xlfn.XLOOKUP(Table1[[#This Row],[UID]],Table_Lookup[UID],Table_Lookup[Locatie],"",0)</f>
        <v>Hoogstraten, Flemish Region, Belgium</v>
      </c>
      <c r="T244" t="str">
        <f>_xlfn.XLOOKUP(Table1[[#This Row],[UID]],Table_Lookup[UID],Table_Lookup[Industrie],"",0)</f>
        <v>Packaging and Containers Manufacturing</v>
      </c>
    </row>
    <row r="245" spans="2:20" x14ac:dyDescent="0.45">
      <c r="B245" t="s">
        <v>735</v>
      </c>
      <c r="C245" t="s">
        <v>736</v>
      </c>
      <c r="D245" t="s">
        <v>737</v>
      </c>
      <c r="F245" t="s">
        <v>22</v>
      </c>
      <c r="H245" t="s">
        <v>22</v>
      </c>
      <c r="I245" t="s">
        <v>7</v>
      </c>
      <c r="J245" t="s">
        <v>22</v>
      </c>
      <c r="K245" t="s">
        <v>22</v>
      </c>
      <c r="L245" t="s">
        <v>22</v>
      </c>
      <c r="M245" t="s">
        <v>22</v>
      </c>
      <c r="N245" t="s">
        <v>22</v>
      </c>
      <c r="Q245" t="str">
        <f>_xlfn.XLOOKUP(Table1[[#This Row],[UID]],Table_Lookup[UID],Table_Lookup[Website],"",0)</f>
        <v>www.dicar.be</v>
      </c>
      <c r="R245" t="str">
        <f>_xlfn.XLOOKUP(Table1[[#This Row],[UID]],Table_Lookup[UID],Table_Lookup[Company Employee Range],"",0)</f>
        <v>51 to 200</v>
      </c>
      <c r="S245" t="str">
        <f>_xlfn.XLOOKUP(Table1[[#This Row],[UID]],Table_Lookup[UID],Table_Lookup[Locatie],"",0)</f>
        <v>Geel, Flemish Region, Belgium</v>
      </c>
      <c r="T245" t="str">
        <f>_xlfn.XLOOKUP(Table1[[#This Row],[UID]],Table_Lookup[UID],Table_Lookup[Industrie],"",0)</f>
        <v>Motor Vehicle Manufacturing</v>
      </c>
    </row>
    <row r="246" spans="2:20" x14ac:dyDescent="0.45">
      <c r="B246" t="s">
        <v>738</v>
      </c>
      <c r="C246" t="s">
        <v>739</v>
      </c>
      <c r="D246" t="s">
        <v>740</v>
      </c>
      <c r="F246" t="s">
        <v>22</v>
      </c>
      <c r="G246" t="s">
        <v>53</v>
      </c>
      <c r="H246" t="s">
        <v>22</v>
      </c>
      <c r="I246" t="s">
        <v>22</v>
      </c>
      <c r="J246" t="s">
        <v>22</v>
      </c>
      <c r="K246" t="s">
        <v>22</v>
      </c>
      <c r="L246" t="s">
        <v>22</v>
      </c>
      <c r="M246" t="s">
        <v>22</v>
      </c>
      <c r="N246" t="s">
        <v>22</v>
      </c>
      <c r="Q246" t="str">
        <f>_xlfn.XLOOKUP(Table1[[#This Row],[UID]],Table_Lookup[UID],Table_Lookup[Website],"",0)</f>
        <v>www.duomedgroup.com</v>
      </c>
      <c r="R246" t="str">
        <f>_xlfn.XLOOKUP(Table1[[#This Row],[UID]],Table_Lookup[UID],Table_Lookup[Company Employee Range],"",0)</f>
        <v>501 to 1000</v>
      </c>
      <c r="S246" t="str">
        <f>_xlfn.XLOOKUP(Table1[[#This Row],[UID]],Table_Lookup[UID],Table_Lookup[Locatie],"",0)</f>
        <v>Londerzeel, Flemish Region, Belgium</v>
      </c>
      <c r="T246" t="str">
        <f>_xlfn.XLOOKUP(Table1[[#This Row],[UID]],Table_Lookup[UID],Table_Lookup[Industrie],"",0)</f>
        <v>Medical Equipment Manufacturing</v>
      </c>
    </row>
    <row r="247" spans="2:20" x14ac:dyDescent="0.45">
      <c r="B247" t="s">
        <v>741</v>
      </c>
      <c r="C247" t="s">
        <v>742</v>
      </c>
      <c r="D247" t="s">
        <v>743</v>
      </c>
      <c r="F247" t="s">
        <v>22</v>
      </c>
      <c r="H247" t="s">
        <v>22</v>
      </c>
      <c r="I247" t="s">
        <v>7</v>
      </c>
      <c r="J247" t="s">
        <v>22</v>
      </c>
      <c r="K247" t="s">
        <v>22</v>
      </c>
      <c r="L247" t="s">
        <v>22</v>
      </c>
      <c r="M247" t="s">
        <v>22</v>
      </c>
      <c r="N247" t="s">
        <v>22</v>
      </c>
      <c r="Q247" t="str">
        <f>_xlfn.XLOOKUP(Table1[[#This Row],[UID]],Table_Lookup[UID],Table_Lookup[Website],"",0)</f>
        <v>www.dynapps.eu</v>
      </c>
      <c r="R247" t="str">
        <f>_xlfn.XLOOKUP(Table1[[#This Row],[UID]],Table_Lookup[UID],Table_Lookup[Company Employee Range],"",0)</f>
        <v>51 to 200</v>
      </c>
      <c r="S247" t="str">
        <f>_xlfn.XLOOKUP(Table1[[#This Row],[UID]],Table_Lookup[UID],Table_Lookup[Locatie],"",0)</f>
        <v>Geel, Flemish Region, Belgium</v>
      </c>
      <c r="T247" t="str">
        <f>_xlfn.XLOOKUP(Table1[[#This Row],[UID]],Table_Lookup[UID],Table_Lookup[Industrie],"",0)</f>
        <v>IT Services and IT Consulting</v>
      </c>
    </row>
    <row r="248" spans="2:20" x14ac:dyDescent="0.45">
      <c r="B248" t="s">
        <v>744</v>
      </c>
      <c r="C248" t="s">
        <v>745</v>
      </c>
      <c r="D248" t="s">
        <v>746</v>
      </c>
      <c r="F248" t="s">
        <v>22</v>
      </c>
      <c r="G248" t="s">
        <v>53</v>
      </c>
      <c r="H248" t="s">
        <v>22</v>
      </c>
      <c r="I248" t="s">
        <v>22</v>
      </c>
      <c r="J248" t="s">
        <v>22</v>
      </c>
      <c r="K248" t="s">
        <v>22</v>
      </c>
      <c r="L248" t="s">
        <v>22</v>
      </c>
      <c r="M248" t="s">
        <v>22</v>
      </c>
      <c r="N248" t="s">
        <v>22</v>
      </c>
      <c r="Q248" t="str">
        <f>_xlfn.XLOOKUP(Table1[[#This Row],[UID]],Table_Lookup[UID],Table_Lookup[Website],"",0)</f>
        <v>www.ecca.be</v>
      </c>
      <c r="R248" t="str">
        <f>_xlfn.XLOOKUP(Table1[[#This Row],[UID]],Table_Lookup[UID],Table_Lookup[Company Employee Range],"",0)</f>
        <v>51 to 200</v>
      </c>
      <c r="S248" t="str">
        <f>_xlfn.XLOOKUP(Table1[[#This Row],[UID]],Table_Lookup[UID],Table_Lookup[Locatie],"",0)</f>
        <v>Merelbeke, Flemish Region, Belgium</v>
      </c>
      <c r="T248">
        <f>_xlfn.XLOOKUP(Table1[[#This Row],[UID]],Table_Lookup[UID],Table_Lookup[Industrie],"",0)</f>
        <v>0</v>
      </c>
    </row>
    <row r="249" spans="2:20" x14ac:dyDescent="0.45">
      <c r="B249" t="s">
        <v>747</v>
      </c>
      <c r="C249" t="s">
        <v>748</v>
      </c>
      <c r="D249" t="s">
        <v>749</v>
      </c>
      <c r="F249" t="s">
        <v>22</v>
      </c>
      <c r="G249" t="s">
        <v>53</v>
      </c>
      <c r="H249" t="s">
        <v>22</v>
      </c>
      <c r="I249" t="s">
        <v>22</v>
      </c>
      <c r="J249" t="s">
        <v>22</v>
      </c>
      <c r="K249" t="s">
        <v>22</v>
      </c>
      <c r="L249" t="s">
        <v>22</v>
      </c>
      <c r="M249" t="s">
        <v>22</v>
      </c>
      <c r="N249" t="s">
        <v>22</v>
      </c>
      <c r="Q249" t="str">
        <f>_xlfn.XLOOKUP(Table1[[#This Row],[UID]],Table_Lookup[UID],Table_Lookup[Website],"",0)</f>
        <v>www.empwrnutrition.com</v>
      </c>
      <c r="R249" t="str">
        <f>_xlfn.XLOOKUP(Table1[[#This Row],[UID]],Table_Lookup[UID],Table_Lookup[Company Employee Range],"",0)</f>
        <v>1001 to 5000</v>
      </c>
      <c r="S249" t="str">
        <f>_xlfn.XLOOKUP(Table1[[#This Row],[UID]],Table_Lookup[UID],Table_Lookup[Locatie],"",0)</f>
        <v>Ghent, Flemish Region, Belgium</v>
      </c>
      <c r="T249" t="str">
        <f>_xlfn.XLOOKUP(Table1[[#This Row],[UID]],Table_Lookup[UID],Table_Lookup[Industrie],"",0)</f>
        <v>Food and Beverage Services</v>
      </c>
    </row>
    <row r="250" spans="2:20" x14ac:dyDescent="0.45">
      <c r="B250" t="s">
        <v>750</v>
      </c>
      <c r="C250" t="s">
        <v>751</v>
      </c>
      <c r="D250" t="s">
        <v>752</v>
      </c>
      <c r="F250" t="s">
        <v>22</v>
      </c>
      <c r="G250" t="s">
        <v>53</v>
      </c>
      <c r="H250" t="s">
        <v>22</v>
      </c>
      <c r="I250" t="s">
        <v>22</v>
      </c>
      <c r="J250" t="s">
        <v>22</v>
      </c>
      <c r="K250" t="s">
        <v>22</v>
      </c>
      <c r="L250" t="s">
        <v>22</v>
      </c>
      <c r="M250" t="s">
        <v>22</v>
      </c>
      <c r="N250" t="s">
        <v>22</v>
      </c>
      <c r="Q250" t="str">
        <f>_xlfn.XLOOKUP(Table1[[#This Row],[UID]],Table_Lookup[UID],Table_Lookup[Website],"",0)</f>
        <v>www.esko.com</v>
      </c>
      <c r="R250" t="str">
        <f>_xlfn.XLOOKUP(Table1[[#This Row],[UID]],Table_Lookup[UID],Table_Lookup[Company Employee Range],"",0)</f>
        <v>1001 to 5000</v>
      </c>
      <c r="S250" t="str">
        <f>_xlfn.XLOOKUP(Table1[[#This Row],[UID]],Table_Lookup[UID],Table_Lookup[Locatie],"",0)</f>
        <v>Ghent, Flemish Region, Belgium</v>
      </c>
      <c r="T250" t="str">
        <f>_xlfn.XLOOKUP(Table1[[#This Row],[UID]],Table_Lookup[UID],Table_Lookup[Industrie],"",0)</f>
        <v>Software Development</v>
      </c>
    </row>
    <row r="251" spans="2:20" x14ac:dyDescent="0.45">
      <c r="B251" t="s">
        <v>753</v>
      </c>
      <c r="C251" t="s">
        <v>754</v>
      </c>
      <c r="D251" t="s">
        <v>755</v>
      </c>
      <c r="F251" t="s">
        <v>22</v>
      </c>
      <c r="G251" t="s">
        <v>53</v>
      </c>
      <c r="H251" t="s">
        <v>22</v>
      </c>
      <c r="I251" t="s">
        <v>22</v>
      </c>
      <c r="J251" t="s">
        <v>22</v>
      </c>
      <c r="K251" t="s">
        <v>22</v>
      </c>
      <c r="L251" t="s">
        <v>22</v>
      </c>
      <c r="M251" t="s">
        <v>22</v>
      </c>
      <c r="N251" t="s">
        <v>22</v>
      </c>
      <c r="Q251" t="str">
        <f>_xlfn.XLOOKUP(Table1[[#This Row],[UID]],Table_Lookup[UID],Table_Lookup[Website],"",0)</f>
        <v>www.euroports.com</v>
      </c>
      <c r="R251" t="str">
        <f>_xlfn.XLOOKUP(Table1[[#This Row],[UID]],Table_Lookup[UID],Table_Lookup[Company Employee Range],"",0)</f>
        <v>1001 to 5000</v>
      </c>
      <c r="S251" t="str">
        <f>_xlfn.XLOOKUP(Table1[[#This Row],[UID]],Table_Lookup[UID],Table_Lookup[Locatie],"",0)</f>
        <v>Beveren-Waas, Flemish Region, Belgium</v>
      </c>
      <c r="T251" t="str">
        <f>_xlfn.XLOOKUP(Table1[[#This Row],[UID]],Table_Lookup[UID],Table_Lookup[Industrie],"",0)</f>
        <v>Transportation, Logistics, Supply Chain and Storage</v>
      </c>
    </row>
    <row r="252" spans="2:20" x14ac:dyDescent="0.45">
      <c r="B252" t="s">
        <v>756</v>
      </c>
      <c r="C252" t="s">
        <v>757</v>
      </c>
      <c r="D252" t="s">
        <v>758</v>
      </c>
      <c r="F252" t="s">
        <v>22</v>
      </c>
      <c r="H252" t="s">
        <v>22</v>
      </c>
      <c r="I252" t="s">
        <v>7</v>
      </c>
      <c r="J252" t="s">
        <v>22</v>
      </c>
      <c r="K252" t="s">
        <v>22</v>
      </c>
      <c r="L252" t="s">
        <v>22</v>
      </c>
      <c r="M252" t="s">
        <v>22</v>
      </c>
      <c r="N252" t="s">
        <v>22</v>
      </c>
      <c r="Q252" t="str">
        <f>_xlfn.XLOOKUP(Table1[[#This Row],[UID]],Table_Lookup[UID],Table_Lookup[Website],"",0)</f>
        <v>www.flexsoforpeople.com</v>
      </c>
      <c r="R252" t="str">
        <f>_xlfn.XLOOKUP(Table1[[#This Row],[UID]],Table_Lookup[UID],Table_Lookup[Company Employee Range],"",0)</f>
        <v>51 to 200</v>
      </c>
      <c r="S252" t="str">
        <f>_xlfn.XLOOKUP(Table1[[#This Row],[UID]],Table_Lookup[UID],Table_Lookup[Locatie],"",0)</f>
        <v>Kontich, Flemish Region, Belgium</v>
      </c>
      <c r="T252" t="str">
        <f>_xlfn.XLOOKUP(Table1[[#This Row],[UID]],Table_Lookup[UID],Table_Lookup[Industrie],"",0)</f>
        <v>IT Services and IT Consulting</v>
      </c>
    </row>
    <row r="253" spans="2:20" x14ac:dyDescent="0.45">
      <c r="B253" t="s">
        <v>759</v>
      </c>
      <c r="C253" t="s">
        <v>760</v>
      </c>
      <c r="D253" t="s">
        <v>761</v>
      </c>
      <c r="F253" t="s">
        <v>22</v>
      </c>
      <c r="G253" t="s">
        <v>53</v>
      </c>
      <c r="H253" t="s">
        <v>22</v>
      </c>
      <c r="I253" t="s">
        <v>22</v>
      </c>
      <c r="J253" t="s">
        <v>22</v>
      </c>
      <c r="K253" t="s">
        <v>22</v>
      </c>
      <c r="L253" t="s">
        <v>22</v>
      </c>
      <c r="M253" t="s">
        <v>22</v>
      </c>
      <c r="N253" t="s">
        <v>22</v>
      </c>
      <c r="Q253" t="str">
        <f>_xlfn.XLOOKUP(Table1[[#This Row],[UID]],Table_Lookup[UID],Table_Lookup[Website],"",0)</f>
        <v>www.flyinggroup.aero</v>
      </c>
      <c r="R253" t="str">
        <f>_xlfn.XLOOKUP(Table1[[#This Row],[UID]],Table_Lookup[UID],Table_Lookup[Company Employee Range],"",0)</f>
        <v>201 to 500</v>
      </c>
      <c r="S253" t="str">
        <f>_xlfn.XLOOKUP(Table1[[#This Row],[UID]],Table_Lookup[UID],Table_Lookup[Locatie],"",0)</f>
        <v>Deurne, Flemish Region, Belgium</v>
      </c>
      <c r="T253" t="str">
        <f>_xlfn.XLOOKUP(Table1[[#This Row],[UID]],Table_Lookup[UID],Table_Lookup[Industrie],"",0)</f>
        <v>Airlines and Aviation</v>
      </c>
    </row>
    <row r="254" spans="2:20" x14ac:dyDescent="0.45">
      <c r="B254" t="s">
        <v>762</v>
      </c>
      <c r="C254" t="s">
        <v>763</v>
      </c>
      <c r="D254" t="s">
        <v>764</v>
      </c>
      <c r="F254" t="s">
        <v>22</v>
      </c>
      <c r="G254" t="s">
        <v>53</v>
      </c>
      <c r="H254" t="s">
        <v>22</v>
      </c>
      <c r="I254" t="s">
        <v>22</v>
      </c>
      <c r="J254" t="s">
        <v>22</v>
      </c>
      <c r="K254" t="s">
        <v>22</v>
      </c>
      <c r="L254" t="s">
        <v>22</v>
      </c>
      <c r="M254" t="s">
        <v>22</v>
      </c>
      <c r="N254" t="s">
        <v>22</v>
      </c>
      <c r="Q254" t="str">
        <f>_xlfn.XLOOKUP(Table1[[#This Row],[UID]],Table_Lookup[UID],Table_Lookup[Website],"",0)</f>
        <v>www.fujifilm.com</v>
      </c>
      <c r="R254" t="str">
        <f>_xlfn.XLOOKUP(Table1[[#This Row],[UID]],Table_Lookup[UID],Table_Lookup[Company Employee Range],"",0)</f>
        <v>201 to 500</v>
      </c>
      <c r="S254" t="str">
        <f>_xlfn.XLOOKUP(Table1[[#This Row],[UID]],Table_Lookup[UID],Table_Lookup[Locatie],"",0)</f>
        <v>Zwijndrecht, Flemish Region, Belgium</v>
      </c>
      <c r="T254" t="str">
        <f>_xlfn.XLOOKUP(Table1[[#This Row],[UID]],Table_Lookup[UID],Table_Lookup[Industrie],"",0)</f>
        <v>Chemical Manufacturing</v>
      </c>
    </row>
    <row r="255" spans="2:20" x14ac:dyDescent="0.45">
      <c r="B255" t="s">
        <v>765</v>
      </c>
      <c r="C255" t="s">
        <v>766</v>
      </c>
      <c r="D255" t="s">
        <v>767</v>
      </c>
      <c r="F255" t="s">
        <v>22</v>
      </c>
      <c r="G255" t="s">
        <v>53</v>
      </c>
      <c r="H255" t="s">
        <v>22</v>
      </c>
      <c r="I255" t="s">
        <v>22</v>
      </c>
      <c r="J255" t="s">
        <v>22</v>
      </c>
      <c r="K255" t="s">
        <v>22</v>
      </c>
      <c r="L255" t="s">
        <v>22</v>
      </c>
      <c r="M255" t="s">
        <v>22</v>
      </c>
      <c r="N255" t="s">
        <v>22</v>
      </c>
      <c r="Q255" t="str">
        <f>_xlfn.XLOOKUP(Table1[[#This Row],[UID]],Table_Lookup[UID],Table_Lookup[Website],"",0)</f>
        <v>www.greenyard.group</v>
      </c>
      <c r="R255" t="str">
        <f>_xlfn.XLOOKUP(Table1[[#This Row],[UID]],Table_Lookup[UID],Table_Lookup[Company Employee Range],"",0)</f>
        <v>5001 to 10000</v>
      </c>
      <c r="S255" t="str">
        <f>_xlfn.XLOOKUP(Table1[[#This Row],[UID]],Table_Lookup[UID],Table_Lookup[Locatie],"",0)</f>
        <v>St-Katelijne-Waver, Flemish Region, Belgium</v>
      </c>
      <c r="T255" t="str">
        <f>_xlfn.XLOOKUP(Table1[[#This Row],[UID]],Table_Lookup[UID],Table_Lookup[Industrie],"",0)</f>
        <v>Food and Beverage Manufacturing</v>
      </c>
    </row>
    <row r="256" spans="2:20" x14ac:dyDescent="0.45">
      <c r="B256" t="s">
        <v>768</v>
      </c>
      <c r="C256" t="s">
        <v>769</v>
      </c>
      <c r="D256" t="s">
        <v>770</v>
      </c>
      <c r="F256" t="s">
        <v>22</v>
      </c>
      <c r="H256" t="s">
        <v>22</v>
      </c>
      <c r="I256" t="s">
        <v>7</v>
      </c>
      <c r="J256" t="s">
        <v>22</v>
      </c>
      <c r="K256" t="s">
        <v>22</v>
      </c>
      <c r="L256" t="s">
        <v>22</v>
      </c>
      <c r="M256" t="s">
        <v>22</v>
      </c>
      <c r="N256" t="s">
        <v>22</v>
      </c>
      <c r="Q256" t="str">
        <f>_xlfn.XLOOKUP(Table1[[#This Row],[UID]],Table_Lookup[UID],Table_Lookup[Website],"",0)</f>
        <v>www.groupjansen.com</v>
      </c>
      <c r="R256" t="str">
        <f>_xlfn.XLOOKUP(Table1[[#This Row],[UID]],Table_Lookup[UID],Table_Lookup[Company Employee Range],"",0)</f>
        <v>501 to 1000</v>
      </c>
      <c r="S256" t="str">
        <f>_xlfn.XLOOKUP(Table1[[#This Row],[UID]],Table_Lookup[UID],Table_Lookup[Locatie],"",0)</f>
        <v>Zonhoven, Flemish Region, Belgium</v>
      </c>
      <c r="T256" t="str">
        <f>_xlfn.XLOOKUP(Table1[[#This Row],[UID]],Table_Lookup[UID],Table_Lookup[Industrie],"",0)</f>
        <v>Construction</v>
      </c>
    </row>
    <row r="257" spans="2:20" x14ac:dyDescent="0.45">
      <c r="B257" s="4" t="s">
        <v>771</v>
      </c>
      <c r="C257" s="4" t="s">
        <v>772</v>
      </c>
      <c r="D257" s="4" t="s">
        <v>773</v>
      </c>
      <c r="E257" s="4"/>
      <c r="F257" s="4" t="s">
        <v>22</v>
      </c>
      <c r="G257" s="4"/>
      <c r="H257" s="4" t="s">
        <v>22</v>
      </c>
      <c r="I257" s="4" t="s">
        <v>22</v>
      </c>
      <c r="J257" s="4" t="s">
        <v>22</v>
      </c>
      <c r="K257" s="4" t="s">
        <v>22</v>
      </c>
      <c r="L257" s="4" t="s">
        <v>10</v>
      </c>
      <c r="M257" s="4" t="s">
        <v>22</v>
      </c>
      <c r="N257" s="4" t="s">
        <v>12</v>
      </c>
      <c r="Q257" t="str">
        <f>_xlfn.XLOOKUP(Table1[[#This Row],[UID]],Table_Lookup[UID],Table_Lookup[Website],"",0)</f>
        <v>www.gxo.com</v>
      </c>
      <c r="R257">
        <f>_xlfn.XLOOKUP(Table1[[#This Row],[UID]],Table_Lookup[UID],Table_Lookup[Company Employee Range],"",0)</f>
        <v>0</v>
      </c>
      <c r="S257">
        <f>_xlfn.XLOOKUP(Table1[[#This Row],[UID]],Table_Lookup[UID],Table_Lookup[Locatie],"",0)</f>
        <v>0</v>
      </c>
      <c r="T257">
        <f>_xlfn.XLOOKUP(Table1[[#This Row],[UID]],Table_Lookup[UID],Table_Lookup[Industrie],"",0)</f>
        <v>0</v>
      </c>
    </row>
    <row r="258" spans="2:20" x14ac:dyDescent="0.45">
      <c r="B258" t="s">
        <v>774</v>
      </c>
      <c r="C258" t="s">
        <v>775</v>
      </c>
      <c r="D258" t="s">
        <v>776</v>
      </c>
      <c r="F258" t="s">
        <v>22</v>
      </c>
      <c r="H258" t="s">
        <v>22</v>
      </c>
      <c r="I258" t="s">
        <v>7</v>
      </c>
      <c r="J258" t="s">
        <v>22</v>
      </c>
      <c r="K258" t="s">
        <v>22</v>
      </c>
      <c r="L258" t="s">
        <v>22</v>
      </c>
      <c r="M258" t="s">
        <v>22</v>
      </c>
      <c r="N258" t="s">
        <v>22</v>
      </c>
      <c r="Q258" t="str">
        <f>_xlfn.XLOOKUP(Table1[[#This Row],[UID]],Table_Lookup[UID],Table_Lookup[Website],"",0)</f>
        <v>www.inchcape.com</v>
      </c>
      <c r="R258" t="str">
        <f>_xlfn.XLOOKUP(Table1[[#This Row],[UID]],Table_Lookup[UID],Table_Lookup[Company Employee Range],"",0)</f>
        <v>201 to 500</v>
      </c>
      <c r="S258" t="str">
        <f>_xlfn.XLOOKUP(Table1[[#This Row],[UID]],Table_Lookup[UID],Table_Lookup[Locatie],"",0)</f>
        <v>Zaventem, Flemish Region, Belgium</v>
      </c>
      <c r="T258" t="str">
        <f>_xlfn.XLOOKUP(Table1[[#This Row],[UID]],Table_Lookup[UID],Table_Lookup[Industrie],"",0)</f>
        <v>Automotive</v>
      </c>
    </row>
    <row r="259" spans="2:20" x14ac:dyDescent="0.45">
      <c r="B259" s="4" t="s">
        <v>777</v>
      </c>
      <c r="C259" s="4" t="s">
        <v>778</v>
      </c>
      <c r="D259" s="4" t="s">
        <v>779</v>
      </c>
      <c r="E259" s="4"/>
      <c r="F259" s="4" t="s">
        <v>22</v>
      </c>
      <c r="G259" s="4" t="s">
        <v>53</v>
      </c>
      <c r="H259" s="4" t="s">
        <v>22</v>
      </c>
      <c r="I259" s="4" t="s">
        <v>22</v>
      </c>
      <c r="J259" s="4" t="s">
        <v>22</v>
      </c>
      <c r="K259" s="4" t="s">
        <v>22</v>
      </c>
      <c r="L259" s="4" t="s">
        <v>22</v>
      </c>
      <c r="M259" s="4" t="s">
        <v>22</v>
      </c>
      <c r="N259" s="4" t="s">
        <v>12</v>
      </c>
      <c r="Q259" t="str">
        <f>_xlfn.XLOOKUP(Table1[[#This Row],[UID]],Table_Lookup[UID],Table_Lookup[Website],"",0)</f>
        <v>www.indaver.com</v>
      </c>
      <c r="R259" t="str">
        <f>_xlfn.XLOOKUP(Table1[[#This Row],[UID]],Table_Lookup[UID],Table_Lookup[Company Employee Range],"",0)</f>
        <v>1001 to 5000</v>
      </c>
      <c r="S259" t="str">
        <f>_xlfn.XLOOKUP(Table1[[#This Row],[UID]],Table_Lookup[UID],Table_Lookup[Locatie],"",0)</f>
        <v>Mechelen, Flemish Region, Belgium</v>
      </c>
      <c r="T259" t="str">
        <f>_xlfn.XLOOKUP(Table1[[#This Row],[UID]],Table_Lookup[UID],Table_Lookup[Industrie],"",0)</f>
        <v>Environmental Services</v>
      </c>
    </row>
    <row r="260" spans="2:20" x14ac:dyDescent="0.45">
      <c r="B260" t="s">
        <v>780</v>
      </c>
      <c r="C260" t="s">
        <v>781</v>
      </c>
      <c r="D260" t="s">
        <v>782</v>
      </c>
      <c r="F260" t="s">
        <v>22</v>
      </c>
      <c r="H260" t="s">
        <v>22</v>
      </c>
      <c r="I260" t="s">
        <v>7</v>
      </c>
      <c r="J260" t="s">
        <v>22</v>
      </c>
      <c r="K260" t="s">
        <v>22</v>
      </c>
      <c r="L260" t="s">
        <v>22</v>
      </c>
      <c r="M260" t="s">
        <v>22</v>
      </c>
      <c r="N260" t="s">
        <v>22</v>
      </c>
      <c r="Q260" t="str">
        <f>_xlfn.XLOOKUP(Table1[[#This Row],[UID]],Table_Lookup[UID],Table_Lookup[Website],"",0)</f>
        <v>www.industriebouw.be</v>
      </c>
      <c r="R260" t="str">
        <f>_xlfn.XLOOKUP(Table1[[#This Row],[UID]],Table_Lookup[UID],Table_Lookup[Company Employee Range],"",0)</f>
        <v>1001 to 5000</v>
      </c>
      <c r="S260" t="str">
        <f>_xlfn.XLOOKUP(Table1[[#This Row],[UID]],Table_Lookup[UID],Table_Lookup[Locatie],"",0)</f>
        <v>Wortegem, Flemish Region, Belgium</v>
      </c>
      <c r="T260" t="str">
        <f>_xlfn.XLOOKUP(Table1[[#This Row],[UID]],Table_Lookup[UID],Table_Lookup[Industrie],"",0)</f>
        <v>Construction</v>
      </c>
    </row>
    <row r="261" spans="2:20" x14ac:dyDescent="0.45">
      <c r="B261" t="s">
        <v>783</v>
      </c>
      <c r="C261" t="s">
        <v>784</v>
      </c>
      <c r="D261" t="s">
        <v>785</v>
      </c>
      <c r="F261" t="s">
        <v>22</v>
      </c>
      <c r="H261" t="s">
        <v>22</v>
      </c>
      <c r="I261" t="s">
        <v>7</v>
      </c>
      <c r="J261" t="s">
        <v>22</v>
      </c>
      <c r="K261" t="s">
        <v>22</v>
      </c>
      <c r="L261" t="s">
        <v>22</v>
      </c>
      <c r="M261" t="s">
        <v>22</v>
      </c>
      <c r="N261" t="s">
        <v>22</v>
      </c>
      <c r="Q261" t="str">
        <f>_xlfn.XLOOKUP(Table1[[#This Row],[UID]],Table_Lookup[UID],Table_Lookup[Website],"",0)</f>
        <v>www.intigriti.com</v>
      </c>
      <c r="R261" t="str">
        <f>_xlfn.XLOOKUP(Table1[[#This Row],[UID]],Table_Lookup[UID],Table_Lookup[Company Employee Range],"",0)</f>
        <v>51 to 200</v>
      </c>
      <c r="S261" t="str">
        <f>_xlfn.XLOOKUP(Table1[[#This Row],[UID]],Table_Lookup[UID],Table_Lookup[Locatie],"",0)</f>
        <v>Antwerp, Flemish Region, Belgium</v>
      </c>
      <c r="T261" t="str">
        <f>_xlfn.XLOOKUP(Table1[[#This Row],[UID]],Table_Lookup[UID],Table_Lookup[Industrie],"",0)</f>
        <v>Computer and Network Security</v>
      </c>
    </row>
    <row r="262" spans="2:20" x14ac:dyDescent="0.45">
      <c r="B262" t="s">
        <v>786</v>
      </c>
      <c r="C262" t="s">
        <v>787</v>
      </c>
      <c r="D262" t="s">
        <v>788</v>
      </c>
      <c r="F262" t="s">
        <v>22</v>
      </c>
      <c r="H262" t="s">
        <v>22</v>
      </c>
      <c r="I262" t="s">
        <v>7</v>
      </c>
      <c r="J262" t="s">
        <v>22</v>
      </c>
      <c r="K262" t="s">
        <v>22</v>
      </c>
      <c r="L262" t="s">
        <v>22</v>
      </c>
      <c r="M262" t="s">
        <v>22</v>
      </c>
      <c r="N262" t="s">
        <v>22</v>
      </c>
      <c r="Q262" t="str">
        <f>_xlfn.XLOOKUP(Table1[[#This Row],[UID]],Table_Lookup[UID],Table_Lookup[Website],"",0)</f>
        <v>www.jaga.com</v>
      </c>
      <c r="R262" t="str">
        <f>_xlfn.XLOOKUP(Table1[[#This Row],[UID]],Table_Lookup[UID],Table_Lookup[Company Employee Range],"",0)</f>
        <v>501 to 1000</v>
      </c>
      <c r="S262" t="str">
        <f>_xlfn.XLOOKUP(Table1[[#This Row],[UID]],Table_Lookup[UID],Table_Lookup[Locatie],"",0)</f>
        <v>Diepenbeek, Flemish Region, Belgium</v>
      </c>
      <c r="T262" t="str">
        <f>_xlfn.XLOOKUP(Table1[[#This Row],[UID]],Table_Lookup[UID],Table_Lookup[Industrie],"",0)</f>
        <v>Renewable Energy Semiconductor Manufacturing</v>
      </c>
    </row>
    <row r="263" spans="2:20" x14ac:dyDescent="0.45">
      <c r="B263" t="s">
        <v>789</v>
      </c>
      <c r="C263" t="s">
        <v>790</v>
      </c>
      <c r="D263" t="s">
        <v>791</v>
      </c>
      <c r="F263" t="s">
        <v>22</v>
      </c>
      <c r="H263" t="s">
        <v>22</v>
      </c>
      <c r="I263" t="s">
        <v>7</v>
      </c>
      <c r="J263" t="s">
        <v>22</v>
      </c>
      <c r="K263" t="s">
        <v>22</v>
      </c>
      <c r="L263" t="s">
        <v>22</v>
      </c>
      <c r="M263" t="s">
        <v>22</v>
      </c>
      <c r="N263" t="s">
        <v>22</v>
      </c>
      <c r="Q263" t="str">
        <f>_xlfn.XLOOKUP(Table1[[#This Row],[UID]],Table_Lookup[UID],Table_Lookup[Website],"",0)</f>
        <v>www.jdi.be</v>
      </c>
      <c r="R263" t="str">
        <f>_xlfn.XLOOKUP(Table1[[#This Row],[UID]],Table_Lookup[UID],Table_Lookup[Company Employee Range],"",0)</f>
        <v>11 to 50</v>
      </c>
      <c r="S263" t="str">
        <f>_xlfn.XLOOKUP(Table1[[#This Row],[UID]],Table_Lookup[UID],Table_Lookup[Locatie],"",0)</f>
        <v>Huldenberg, Flemish Region, Belgium</v>
      </c>
      <c r="T263" t="str">
        <f>_xlfn.XLOOKUP(Table1[[#This Row],[UID]],Table_Lookup[UID],Table_Lookup[Industrie],"",0)</f>
        <v>Business Consulting and Services</v>
      </c>
    </row>
    <row r="264" spans="2:20" x14ac:dyDescent="0.45">
      <c r="B264" t="s">
        <v>792</v>
      </c>
      <c r="C264" t="s">
        <v>793</v>
      </c>
      <c r="D264" t="s">
        <v>794</v>
      </c>
      <c r="F264" t="s">
        <v>22</v>
      </c>
      <c r="H264" t="s">
        <v>22</v>
      </c>
      <c r="I264" t="s">
        <v>7</v>
      </c>
      <c r="J264" t="s">
        <v>22</v>
      </c>
      <c r="K264" t="s">
        <v>22</v>
      </c>
      <c r="L264" t="s">
        <v>22</v>
      </c>
      <c r="M264" t="s">
        <v>22</v>
      </c>
      <c r="N264" t="s">
        <v>22</v>
      </c>
      <c r="Q264" t="str">
        <f>_xlfn.XLOOKUP(Table1[[#This Row],[UID]],Table_Lookup[UID],Table_Lookup[Website],"",0)</f>
        <v>www.julesdestrooper.com</v>
      </c>
      <c r="R264" t="str">
        <f>_xlfn.XLOOKUP(Table1[[#This Row],[UID]],Table_Lookup[UID],Table_Lookup[Company Employee Range],"",0)</f>
        <v>51 to 200</v>
      </c>
      <c r="S264" t="str">
        <f>_xlfn.XLOOKUP(Table1[[#This Row],[UID]],Table_Lookup[UID],Table_Lookup[Locatie],"",0)</f>
        <v>Lo, Flemish Region, Belgium</v>
      </c>
      <c r="T264" t="str">
        <f>_xlfn.XLOOKUP(Table1[[#This Row],[UID]],Table_Lookup[UID],Table_Lookup[Industrie],"",0)</f>
        <v>Consumer Goods</v>
      </c>
    </row>
    <row r="265" spans="2:20" x14ac:dyDescent="0.45">
      <c r="B265" s="4" t="s">
        <v>795</v>
      </c>
      <c r="C265" s="4" t="s">
        <v>796</v>
      </c>
      <c r="D265" s="4" t="s">
        <v>797</v>
      </c>
      <c r="E265" s="4"/>
      <c r="F265" s="4" t="s">
        <v>22</v>
      </c>
      <c r="G265" s="4" t="s">
        <v>53</v>
      </c>
      <c r="H265" s="4" t="s">
        <v>22</v>
      </c>
      <c r="I265" s="4" t="s">
        <v>22</v>
      </c>
      <c r="J265" s="4" t="s">
        <v>22</v>
      </c>
      <c r="K265" s="4" t="s">
        <v>22</v>
      </c>
      <c r="L265" s="4" t="s">
        <v>22</v>
      </c>
      <c r="M265" s="4" t="s">
        <v>22</v>
      </c>
      <c r="N265" s="4" t="s">
        <v>12</v>
      </c>
      <c r="Q265" t="str">
        <f>_xlfn.XLOOKUP(Table1[[#This Row],[UID]],Table_Lookup[UID],Table_Lookup[Website],"",0)</f>
        <v>www.katoennatie.com</v>
      </c>
      <c r="R265" t="str">
        <f>_xlfn.XLOOKUP(Table1[[#This Row],[UID]],Table_Lookup[UID],Table_Lookup[Company Employee Range],"",0)</f>
        <v>10001+</v>
      </c>
      <c r="S265" t="str">
        <f>_xlfn.XLOOKUP(Table1[[#This Row],[UID]],Table_Lookup[UID],Table_Lookup[Locatie],"",0)</f>
        <v>Antwerp, Flemish Region, Belgium</v>
      </c>
      <c r="T265" t="str">
        <f>_xlfn.XLOOKUP(Table1[[#This Row],[UID]],Table_Lookup[UID],Table_Lookup[Industrie],"",0)</f>
        <v>Transportation, Logistics, Supply Chain and Storage</v>
      </c>
    </row>
    <row r="266" spans="2:20" x14ac:dyDescent="0.45">
      <c r="B266" t="s">
        <v>798</v>
      </c>
      <c r="C266" t="s">
        <v>799</v>
      </c>
      <c r="D266" t="s">
        <v>800</v>
      </c>
      <c r="F266" t="s">
        <v>22</v>
      </c>
      <c r="G266" t="s">
        <v>53</v>
      </c>
      <c r="H266" t="s">
        <v>22</v>
      </c>
      <c r="I266" t="s">
        <v>22</v>
      </c>
      <c r="J266" t="s">
        <v>22</v>
      </c>
      <c r="K266" t="s">
        <v>22</v>
      </c>
      <c r="L266" t="s">
        <v>22</v>
      </c>
      <c r="M266" t="s">
        <v>22</v>
      </c>
      <c r="N266" t="s">
        <v>22</v>
      </c>
      <c r="Q266" t="str">
        <f>_xlfn.XLOOKUP(Table1[[#This Row],[UID]],Table_Lookup[UID],Table_Lookup[Website],"",0)</f>
        <v>www.kinepolis.com</v>
      </c>
      <c r="R266" t="str">
        <f>_xlfn.XLOOKUP(Table1[[#This Row],[UID]],Table_Lookup[UID],Table_Lookup[Company Employee Range],"",0)</f>
        <v>1001 to 5000</v>
      </c>
      <c r="S266" t="str">
        <f>_xlfn.XLOOKUP(Table1[[#This Row],[UID]],Table_Lookup[UID],Table_Lookup[Locatie],"",0)</f>
        <v>Ghent, Flemish Region, Belgium</v>
      </c>
      <c r="T266" t="str">
        <f>_xlfn.XLOOKUP(Table1[[#This Row],[UID]],Table_Lookup[UID],Table_Lookup[Industrie],"",0)</f>
        <v>Entertainment</v>
      </c>
    </row>
    <row r="267" spans="2:20" x14ac:dyDescent="0.45">
      <c r="B267" t="s">
        <v>801</v>
      </c>
      <c r="C267" t="s">
        <v>802</v>
      </c>
      <c r="D267" t="s">
        <v>803</v>
      </c>
      <c r="F267" t="s">
        <v>22</v>
      </c>
      <c r="H267" t="s">
        <v>22</v>
      </c>
      <c r="I267" t="s">
        <v>7</v>
      </c>
      <c r="J267" t="s">
        <v>22</v>
      </c>
      <c r="K267" t="s">
        <v>22</v>
      </c>
      <c r="L267" t="s">
        <v>22</v>
      </c>
      <c r="M267" t="s">
        <v>22</v>
      </c>
      <c r="N267" t="s">
        <v>22</v>
      </c>
      <c r="Q267" t="str">
        <f>_xlfn.XLOOKUP(Table1[[#This Row],[UID]],Table_Lookup[UID],Table_Lookup[Website],"",0)</f>
        <v>www.klarrio.com</v>
      </c>
      <c r="R267" t="str">
        <f>_xlfn.XLOOKUP(Table1[[#This Row],[UID]],Table_Lookup[UID],Table_Lookup[Company Employee Range],"",0)</f>
        <v>51 to 200</v>
      </c>
      <c r="S267" t="str">
        <f>_xlfn.XLOOKUP(Table1[[#This Row],[UID]],Table_Lookup[UID],Table_Lookup[Locatie],"",0)</f>
        <v>Antwerp, Flemish Region, Belgium</v>
      </c>
      <c r="T267" t="str">
        <f>_xlfn.XLOOKUP(Table1[[#This Row],[UID]],Table_Lookup[UID],Table_Lookup[Industrie],"",0)</f>
        <v>Information Technology &amp; Services</v>
      </c>
    </row>
    <row r="268" spans="2:20" x14ac:dyDescent="0.45">
      <c r="B268" t="s">
        <v>804</v>
      </c>
      <c r="C268" t="s">
        <v>805</v>
      </c>
      <c r="D268" t="s">
        <v>806</v>
      </c>
      <c r="F268" t="s">
        <v>22</v>
      </c>
      <c r="G268" t="s">
        <v>53</v>
      </c>
      <c r="H268" t="s">
        <v>22</v>
      </c>
      <c r="I268" t="s">
        <v>22</v>
      </c>
      <c r="J268" t="s">
        <v>22</v>
      </c>
      <c r="K268" t="s">
        <v>22</v>
      </c>
      <c r="L268" t="s">
        <v>22</v>
      </c>
      <c r="M268" t="s">
        <v>22</v>
      </c>
      <c r="N268" t="s">
        <v>22</v>
      </c>
      <c r="Q268" t="str">
        <f>_xlfn.XLOOKUP(Table1[[#This Row],[UID]],Table_Lookup[UID],Table_Lookup[Website],"",0)</f>
        <v>www.kpmg.com</v>
      </c>
      <c r="R268" t="str">
        <f>_xlfn.XLOOKUP(Table1[[#This Row],[UID]],Table_Lookup[UID],Table_Lookup[Company Employee Range],"",0)</f>
        <v>1001 to 5000</v>
      </c>
      <c r="S268" t="str">
        <f>_xlfn.XLOOKUP(Table1[[#This Row],[UID]],Table_Lookup[UID],Table_Lookup[Locatie],"",0)</f>
        <v>Zaventem, Flemish Region, Belgium</v>
      </c>
      <c r="T268" t="str">
        <f>_xlfn.XLOOKUP(Table1[[#This Row],[UID]],Table_Lookup[UID],Table_Lookup[Industrie],"",0)</f>
        <v>Business Consulting and Services</v>
      </c>
    </row>
    <row r="269" spans="2:20" x14ac:dyDescent="0.45">
      <c r="B269" t="s">
        <v>807</v>
      </c>
      <c r="C269" t="s">
        <v>808</v>
      </c>
      <c r="D269" t="s">
        <v>809</v>
      </c>
      <c r="F269" t="s">
        <v>22</v>
      </c>
      <c r="G269" t="s">
        <v>53</v>
      </c>
      <c r="H269" t="s">
        <v>22</v>
      </c>
      <c r="I269" t="s">
        <v>22</v>
      </c>
      <c r="J269" t="s">
        <v>22</v>
      </c>
      <c r="K269" t="s">
        <v>22</v>
      </c>
      <c r="L269" t="s">
        <v>22</v>
      </c>
      <c r="M269" t="s">
        <v>22</v>
      </c>
      <c r="N269" t="s">
        <v>22</v>
      </c>
      <c r="Q269" t="str">
        <f>_xlfn.XLOOKUP(Table1[[#This Row],[UID]],Table_Lookup[UID],Table_Lookup[Website],"",0)</f>
        <v>www.macadam.eu</v>
      </c>
      <c r="R269" t="str">
        <f>_xlfn.XLOOKUP(Table1[[#This Row],[UID]],Table_Lookup[UID],Table_Lookup[Company Employee Range],"",0)</f>
        <v>501 to 1000</v>
      </c>
      <c r="S269" t="str">
        <f>_xlfn.XLOOKUP(Table1[[#This Row],[UID]],Table_Lookup[UID],Table_Lookup[Locatie],"",0)</f>
        <v>Vilvoorde, Flemish Region, Belgium</v>
      </c>
      <c r="T269" t="str">
        <f>_xlfn.XLOOKUP(Table1[[#This Row],[UID]],Table_Lookup[UID],Table_Lookup[Industrie],"",0)</f>
        <v>Automotive</v>
      </c>
    </row>
    <row r="270" spans="2:20" x14ac:dyDescent="0.45">
      <c r="B270" t="s">
        <v>810</v>
      </c>
      <c r="C270" t="s">
        <v>811</v>
      </c>
      <c r="D270" t="s">
        <v>812</v>
      </c>
      <c r="F270" t="s">
        <v>22</v>
      </c>
      <c r="H270" t="s">
        <v>22</v>
      </c>
      <c r="I270" t="s">
        <v>7</v>
      </c>
      <c r="J270" t="s">
        <v>22</v>
      </c>
      <c r="K270" t="s">
        <v>22</v>
      </c>
      <c r="L270" t="s">
        <v>22</v>
      </c>
      <c r="M270" t="s">
        <v>22</v>
      </c>
      <c r="N270" t="s">
        <v>22</v>
      </c>
      <c r="Q270" t="str">
        <f>_xlfn.XLOOKUP(Table1[[#This Row],[UID]],Table_Lookup[UID],Table_Lookup[Website],"",0)</f>
        <v>www.made.be</v>
      </c>
      <c r="R270" t="str">
        <f>_xlfn.XLOOKUP(Table1[[#This Row],[UID]],Table_Lookup[UID],Table_Lookup[Company Employee Range],"",0)</f>
        <v>51 to 200</v>
      </c>
      <c r="S270" t="str">
        <f>_xlfn.XLOOKUP(Table1[[#This Row],[UID]],Table_Lookup[UID],Table_Lookup[Locatie],"",0)</f>
        <v>Antwerp, Flemish Region, Belgium</v>
      </c>
      <c r="T270" t="str">
        <f>_xlfn.XLOOKUP(Table1[[#This Row],[UID]],Table_Lookup[UID],Table_Lookup[Industrie],"",0)</f>
        <v>Design Services</v>
      </c>
    </row>
    <row r="271" spans="2:20" x14ac:dyDescent="0.45">
      <c r="B271" t="s">
        <v>813</v>
      </c>
      <c r="C271" t="s">
        <v>814</v>
      </c>
      <c r="D271" t="s">
        <v>815</v>
      </c>
      <c r="F271" t="s">
        <v>22</v>
      </c>
      <c r="G271" t="s">
        <v>53</v>
      </c>
      <c r="H271" t="s">
        <v>22</v>
      </c>
      <c r="I271" t="s">
        <v>22</v>
      </c>
      <c r="J271" t="s">
        <v>22</v>
      </c>
      <c r="K271" t="s">
        <v>22</v>
      </c>
      <c r="L271" t="s">
        <v>22</v>
      </c>
      <c r="M271" t="s">
        <v>22</v>
      </c>
      <c r="N271" t="s">
        <v>22</v>
      </c>
      <c r="Q271" t="str">
        <f>_xlfn.XLOOKUP(Table1[[#This Row],[UID]],Table_Lookup[UID],Table_Lookup[Website],"",0)</f>
        <v>www.materialise.com</v>
      </c>
      <c r="R271" t="str">
        <f>_xlfn.XLOOKUP(Table1[[#This Row],[UID]],Table_Lookup[UID],Table_Lookup[Company Employee Range],"",0)</f>
        <v>1001 to 5000</v>
      </c>
      <c r="S271" t="str">
        <f>_xlfn.XLOOKUP(Table1[[#This Row],[UID]],Table_Lookup[UID],Table_Lookup[Locatie],"",0)</f>
        <v>Leuven, Flemish Region, Belgium</v>
      </c>
      <c r="T271" t="str">
        <f>_xlfn.XLOOKUP(Table1[[#This Row],[UID]],Table_Lookup[UID],Table_Lookup[Industrie],"",0)</f>
        <v>Software Development</v>
      </c>
    </row>
    <row r="272" spans="2:20" x14ac:dyDescent="0.45">
      <c r="B272" t="s">
        <v>816</v>
      </c>
      <c r="C272" t="s">
        <v>817</v>
      </c>
      <c r="D272" t="s">
        <v>818</v>
      </c>
      <c r="F272" t="s">
        <v>22</v>
      </c>
      <c r="H272" t="s">
        <v>22</v>
      </c>
      <c r="I272" t="s">
        <v>7</v>
      </c>
      <c r="J272" t="s">
        <v>22</v>
      </c>
      <c r="K272" t="s">
        <v>22</v>
      </c>
      <c r="L272" t="s">
        <v>22</v>
      </c>
      <c r="M272" t="s">
        <v>22</v>
      </c>
      <c r="N272" t="s">
        <v>22</v>
      </c>
      <c r="Q272" t="str">
        <f>_xlfn.XLOOKUP(Table1[[#This Row],[UID]],Table_Lookup[UID],Table_Lookup[Website],"",0)</f>
        <v>www.movu-robotics.com</v>
      </c>
      <c r="R272" t="str">
        <f>_xlfn.XLOOKUP(Table1[[#This Row],[UID]],Table_Lookup[UID],Table_Lookup[Company Employee Range],"",0)</f>
        <v>201 to 500</v>
      </c>
      <c r="S272" t="str">
        <f>_xlfn.XLOOKUP(Table1[[#This Row],[UID]],Table_Lookup[UID],Table_Lookup[Locatie],"",0)</f>
        <v>Lokeren, Flemish Region, Belgium</v>
      </c>
      <c r="T272" t="str">
        <f>_xlfn.XLOOKUP(Table1[[#This Row],[UID]],Table_Lookup[UID],Table_Lookup[Industrie],"",0)</f>
        <v>Transportation, Logistics, Supply Chain and Storage</v>
      </c>
    </row>
    <row r="273" spans="2:20" x14ac:dyDescent="0.45">
      <c r="B273" t="s">
        <v>819</v>
      </c>
      <c r="C273" t="s">
        <v>820</v>
      </c>
      <c r="D273" t="s">
        <v>821</v>
      </c>
      <c r="F273" t="s">
        <v>22</v>
      </c>
      <c r="H273" t="s">
        <v>22</v>
      </c>
      <c r="I273" t="s">
        <v>7</v>
      </c>
      <c r="J273" t="s">
        <v>22</v>
      </c>
      <c r="K273" t="s">
        <v>22</v>
      </c>
      <c r="L273" t="s">
        <v>22</v>
      </c>
      <c r="M273" t="s">
        <v>22</v>
      </c>
      <c r="N273" t="s">
        <v>22</v>
      </c>
      <c r="Q273" t="str">
        <f>_xlfn.XLOOKUP(Table1[[#This Row],[UID]],Table_Lookup[UID],Table_Lookup[Website],"",0)</f>
        <v>www.nemho.com</v>
      </c>
      <c r="R273" t="str">
        <f>_xlfn.XLOOKUP(Table1[[#This Row],[UID]],Table_Lookup[UID],Table_Lookup[Company Employee Range],"",0)</f>
        <v>51 to 200</v>
      </c>
      <c r="S273" t="str">
        <f>_xlfn.XLOOKUP(Table1[[#This Row],[UID]],Table_Lookup[UID],Table_Lookup[Locatie],"",0)</f>
        <v>Weert, Limburg, Netherlands</v>
      </c>
      <c r="T273" t="str">
        <f>_xlfn.XLOOKUP(Table1[[#This Row],[UID]],Table_Lookup[UID],Table_Lookup[Industrie],"",0)</f>
        <v>Chemical Manufacturing</v>
      </c>
    </row>
    <row r="274" spans="2:20" x14ac:dyDescent="0.45">
      <c r="B274" t="s">
        <v>822</v>
      </c>
      <c r="C274" t="s">
        <v>823</v>
      </c>
      <c r="D274" t="s">
        <v>824</v>
      </c>
      <c r="F274" t="s">
        <v>22</v>
      </c>
      <c r="H274" t="s">
        <v>22</v>
      </c>
      <c r="I274" t="s">
        <v>7</v>
      </c>
      <c r="J274" t="s">
        <v>22</v>
      </c>
      <c r="K274" t="s">
        <v>22</v>
      </c>
      <c r="L274" t="s">
        <v>22</v>
      </c>
      <c r="M274" t="s">
        <v>22</v>
      </c>
      <c r="N274" t="s">
        <v>22</v>
      </c>
      <c r="Q274" t="str">
        <f>_xlfn.XLOOKUP(Table1[[#This Row],[UID]],Table_Lookup[UID],Table_Lookup[Website],"",0)</f>
        <v>www.neuhauschocolates.com</v>
      </c>
      <c r="R274" t="str">
        <f>_xlfn.XLOOKUP(Table1[[#This Row],[UID]],Table_Lookup[UID],Table_Lookup[Company Employee Range],"",0)</f>
        <v>201 to 500</v>
      </c>
      <c r="S274" t="str">
        <f>_xlfn.XLOOKUP(Table1[[#This Row],[UID]],Table_Lookup[UID],Table_Lookup[Locatie],"",0)</f>
        <v>St-Pieters-Leeuw, Flemish Region, Belgium</v>
      </c>
      <c r="T274" t="str">
        <f>_xlfn.XLOOKUP(Table1[[#This Row],[UID]],Table_Lookup[UID],Table_Lookup[Industrie],"",0)</f>
        <v>Manufacturing</v>
      </c>
    </row>
    <row r="275" spans="2:20" x14ac:dyDescent="0.45">
      <c r="B275" t="s">
        <v>825</v>
      </c>
      <c r="C275" t="s">
        <v>826</v>
      </c>
      <c r="D275" t="s">
        <v>827</v>
      </c>
      <c r="F275" t="s">
        <v>22</v>
      </c>
      <c r="H275" t="s">
        <v>22</v>
      </c>
      <c r="I275" t="s">
        <v>7</v>
      </c>
      <c r="J275" t="s">
        <v>22</v>
      </c>
      <c r="K275" t="s">
        <v>22</v>
      </c>
      <c r="L275" t="s">
        <v>22</v>
      </c>
      <c r="M275" t="s">
        <v>22</v>
      </c>
      <c r="N275" t="s">
        <v>22</v>
      </c>
      <c r="Q275" t="str">
        <f>_xlfn.XLOOKUP(Table1[[#This Row],[UID]],Table_Lookup[UID],Table_Lookup[Website],"",0)</f>
        <v>www.nexuzhealth.com</v>
      </c>
      <c r="R275" t="str">
        <f>_xlfn.XLOOKUP(Table1[[#This Row],[UID]],Table_Lookup[UID],Table_Lookup[Company Employee Range],"",0)</f>
        <v>201 to 500</v>
      </c>
      <c r="S275" t="str">
        <f>_xlfn.XLOOKUP(Table1[[#This Row],[UID]],Table_Lookup[UID],Table_Lookup[Locatie],"",0)</f>
        <v>Hasselt, Flemish Region, Belgium</v>
      </c>
      <c r="T275" t="str">
        <f>_xlfn.XLOOKUP(Table1[[#This Row],[UID]],Table_Lookup[UID],Table_Lookup[Industrie],"",0)</f>
        <v>IT Services and IT Consulting</v>
      </c>
    </row>
    <row r="276" spans="2:20" x14ac:dyDescent="0.45">
      <c r="B276" t="s">
        <v>828</v>
      </c>
      <c r="C276" t="s">
        <v>829</v>
      </c>
      <c r="D276" t="s">
        <v>830</v>
      </c>
      <c r="F276" t="s">
        <v>22</v>
      </c>
      <c r="G276" t="s">
        <v>53</v>
      </c>
      <c r="H276" t="s">
        <v>22</v>
      </c>
      <c r="I276" t="s">
        <v>22</v>
      </c>
      <c r="J276" t="s">
        <v>22</v>
      </c>
      <c r="K276" t="s">
        <v>22</v>
      </c>
      <c r="L276" t="s">
        <v>22</v>
      </c>
      <c r="M276" t="s">
        <v>22</v>
      </c>
      <c r="N276" t="s">
        <v>22</v>
      </c>
      <c r="Q276" t="str">
        <f>_xlfn.XLOOKUP(Table1[[#This Row],[UID]],Table_Lookup[UID],Table_Lookup[Website],"",0)</f>
        <v>www.nipro-group.com</v>
      </c>
      <c r="R276" t="str">
        <f>_xlfn.XLOOKUP(Table1[[#This Row],[UID]],Table_Lookup[UID],Table_Lookup[Company Employee Range],"",0)</f>
        <v>1001 to 5000</v>
      </c>
      <c r="S276" t="str">
        <f>_xlfn.XLOOKUP(Table1[[#This Row],[UID]],Table_Lookup[UID],Table_Lookup[Locatie],"",0)</f>
        <v>Mechelen, Flemish Region, Belgium</v>
      </c>
      <c r="T276" t="str">
        <f>_xlfn.XLOOKUP(Table1[[#This Row],[UID]],Table_Lookup[UID],Table_Lookup[Industrie],"",0)</f>
        <v>Medical Equipment Manufacturing</v>
      </c>
    </row>
    <row r="277" spans="2:20" x14ac:dyDescent="0.45">
      <c r="B277" t="s">
        <v>831</v>
      </c>
      <c r="C277" t="s">
        <v>832</v>
      </c>
      <c r="D277" t="s">
        <v>833</v>
      </c>
      <c r="F277" t="s">
        <v>22</v>
      </c>
      <c r="H277" t="s">
        <v>22</v>
      </c>
      <c r="I277" t="s">
        <v>7</v>
      </c>
      <c r="J277" t="s">
        <v>22</v>
      </c>
      <c r="K277" t="s">
        <v>22</v>
      </c>
      <c r="L277" t="s">
        <v>22</v>
      </c>
      <c r="M277" t="s">
        <v>22</v>
      </c>
      <c r="N277" t="s">
        <v>22</v>
      </c>
      <c r="Q277" t="str">
        <f>_xlfn.XLOOKUP(Table1[[#This Row],[UID]],Table_Lookup[UID],Table_Lookup[Website],"",0)</f>
        <v>www.novasolchemicals.com</v>
      </c>
      <c r="R277" t="str">
        <f>_xlfn.XLOOKUP(Table1[[#This Row],[UID]],Table_Lookup[UID],Table_Lookup[Company Employee Range],"",0)</f>
        <v>51 to 200</v>
      </c>
      <c r="S277" t="str">
        <f>_xlfn.XLOOKUP(Table1[[#This Row],[UID]],Table_Lookup[UID],Table_Lookup[Locatie],"",0)</f>
        <v>Kraainem, Flemish Region, Belgium</v>
      </c>
      <c r="T277" t="str">
        <f>_xlfn.XLOOKUP(Table1[[#This Row],[UID]],Table_Lookup[UID],Table_Lookup[Industrie],"",0)</f>
        <v>Chemical Manufacturing</v>
      </c>
    </row>
    <row r="278" spans="2:20" x14ac:dyDescent="0.45">
      <c r="B278" t="s">
        <v>834</v>
      </c>
      <c r="C278" t="s">
        <v>835</v>
      </c>
      <c r="D278" t="s">
        <v>836</v>
      </c>
      <c r="F278" t="s">
        <v>22</v>
      </c>
      <c r="G278" t="s">
        <v>53</v>
      </c>
      <c r="H278" t="s">
        <v>22</v>
      </c>
      <c r="I278" t="s">
        <v>22</v>
      </c>
      <c r="J278" t="s">
        <v>22</v>
      </c>
      <c r="K278" t="s">
        <v>22</v>
      </c>
      <c r="L278" t="s">
        <v>22</v>
      </c>
      <c r="M278" t="s">
        <v>22</v>
      </c>
      <c r="N278" t="s">
        <v>22</v>
      </c>
      <c r="Q278" t="str">
        <f>_xlfn.XLOOKUP(Table1[[#This Row],[UID]],Table_Lookup[UID],Table_Lookup[Website],"",0)</f>
        <v>www.ohgreen.be</v>
      </c>
      <c r="R278" t="str">
        <f>_xlfn.XLOOKUP(Table1[[#This Row],[UID]],Table_Lookup[UID],Table_Lookup[Company Employee Range],"",0)</f>
        <v>201 to 500</v>
      </c>
      <c r="S278" t="str">
        <f>_xlfn.XLOOKUP(Table1[[#This Row],[UID]],Table_Lookup[UID],Table_Lookup[Locatie],"",0)</f>
        <v>Aarschot, Flemish Region, Belgium</v>
      </c>
      <c r="T278" t="str">
        <f>_xlfn.XLOOKUP(Table1[[#This Row],[UID]],Table_Lookup[UID],Table_Lookup[Industrie],"",0)</f>
        <v>Retail</v>
      </c>
    </row>
    <row r="279" spans="2:20" x14ac:dyDescent="0.45">
      <c r="B279" t="s">
        <v>837</v>
      </c>
      <c r="C279" t="s">
        <v>838</v>
      </c>
      <c r="D279" t="s">
        <v>839</v>
      </c>
      <c r="F279" t="s">
        <v>22</v>
      </c>
      <c r="H279" t="s">
        <v>22</v>
      </c>
      <c r="I279" t="s">
        <v>7</v>
      </c>
      <c r="J279" t="s">
        <v>22</v>
      </c>
      <c r="K279" t="s">
        <v>22</v>
      </c>
      <c r="L279" t="s">
        <v>22</v>
      </c>
      <c r="M279" t="s">
        <v>22</v>
      </c>
      <c r="N279" t="s">
        <v>22</v>
      </c>
      <c r="Q279" t="str">
        <f>_xlfn.XLOOKUP(Table1[[#This Row],[UID]],Table_Lookup[UID],Table_Lookup[Website],"",0)</f>
        <v>www.okay.be</v>
      </c>
      <c r="R279" t="str">
        <f>_xlfn.XLOOKUP(Table1[[#This Row],[UID]],Table_Lookup[UID],Table_Lookup[Company Employee Range],"",0)</f>
        <v>1001 to 5000</v>
      </c>
      <c r="S279" t="str">
        <f>_xlfn.XLOOKUP(Table1[[#This Row],[UID]],Table_Lookup[UID],Table_Lookup[Locatie],"",0)</f>
        <v>Halle, Flemish Region, Belgium</v>
      </c>
      <c r="T279" t="str">
        <f>_xlfn.XLOOKUP(Table1[[#This Row],[UID]],Table_Lookup[UID],Table_Lookup[Industrie],"",0)</f>
        <v>Retail</v>
      </c>
    </row>
    <row r="280" spans="2:20" x14ac:dyDescent="0.45">
      <c r="B280" t="s">
        <v>840</v>
      </c>
      <c r="C280" t="s">
        <v>841</v>
      </c>
      <c r="D280" t="s">
        <v>842</v>
      </c>
      <c r="F280" t="s">
        <v>22</v>
      </c>
      <c r="G280" t="s">
        <v>53</v>
      </c>
      <c r="H280" t="s">
        <v>22</v>
      </c>
      <c r="I280" t="s">
        <v>22</v>
      </c>
      <c r="J280" t="s">
        <v>22</v>
      </c>
      <c r="K280" t="s">
        <v>22</v>
      </c>
      <c r="L280" t="s">
        <v>22</v>
      </c>
      <c r="M280" t="s">
        <v>22</v>
      </c>
      <c r="N280" t="s">
        <v>22</v>
      </c>
      <c r="Q280" t="str">
        <f>_xlfn.XLOOKUP(Table1[[#This Row],[UID]],Table_Lookup[UID],Table_Lookup[Website],"",0)</f>
        <v>www.oleon.com</v>
      </c>
      <c r="R280" t="str">
        <f>_xlfn.XLOOKUP(Table1[[#This Row],[UID]],Table_Lookup[UID],Table_Lookup[Company Employee Range],"",0)</f>
        <v>1001 to 5000</v>
      </c>
      <c r="S280" t="str">
        <f>_xlfn.XLOOKUP(Table1[[#This Row],[UID]],Table_Lookup[UID],Table_Lookup[Locatie],"",0)</f>
        <v>Ertvelde, Flemish Region, Belgium</v>
      </c>
      <c r="T280" t="str">
        <f>_xlfn.XLOOKUP(Table1[[#This Row],[UID]],Table_Lookup[UID],Table_Lookup[Industrie],"",0)</f>
        <v>Chemical Manufacturing</v>
      </c>
    </row>
    <row r="281" spans="2:20" x14ac:dyDescent="0.45">
      <c r="B281" t="s">
        <v>843</v>
      </c>
      <c r="C281" t="s">
        <v>844</v>
      </c>
      <c r="D281" t="s">
        <v>845</v>
      </c>
      <c r="F281" t="s">
        <v>22</v>
      </c>
      <c r="G281" t="s">
        <v>53</v>
      </c>
      <c r="H281" t="s">
        <v>22</v>
      </c>
      <c r="I281" t="s">
        <v>22</v>
      </c>
      <c r="J281" t="s">
        <v>22</v>
      </c>
      <c r="K281" t="s">
        <v>22</v>
      </c>
      <c r="L281" t="s">
        <v>22</v>
      </c>
      <c r="M281" t="s">
        <v>22</v>
      </c>
      <c r="N281" t="s">
        <v>22</v>
      </c>
      <c r="Q281" t="str">
        <f>_xlfn.XLOOKUP(Table1[[#This Row],[UID]],Table_Lookup[UID],Table_Lookup[Website],"",0)</f>
        <v>www.parkwind.eu</v>
      </c>
      <c r="R281" t="str">
        <f>_xlfn.XLOOKUP(Table1[[#This Row],[UID]],Table_Lookup[UID],Table_Lookup[Company Employee Range],"",0)</f>
        <v>51 to 200</v>
      </c>
      <c r="S281" t="str">
        <f>_xlfn.XLOOKUP(Table1[[#This Row],[UID]],Table_Lookup[UID],Table_Lookup[Locatie],"",0)</f>
        <v>Leuven, Flemish Region, Belgium</v>
      </c>
      <c r="T281" t="str">
        <f>_xlfn.XLOOKUP(Table1[[#This Row],[UID]],Table_Lookup[UID],Table_Lookup[Industrie],"",0)</f>
        <v>Renewable Energy Power Generation</v>
      </c>
    </row>
    <row r="282" spans="2:20" x14ac:dyDescent="0.45">
      <c r="B282" t="s">
        <v>846</v>
      </c>
      <c r="C282" t="s">
        <v>847</v>
      </c>
      <c r="D282" t="s">
        <v>848</v>
      </c>
      <c r="F282" t="s">
        <v>22</v>
      </c>
      <c r="G282" t="s">
        <v>53</v>
      </c>
      <c r="H282" t="s">
        <v>22</v>
      </c>
      <c r="I282" t="s">
        <v>22</v>
      </c>
      <c r="J282" t="s">
        <v>22</v>
      </c>
      <c r="K282" t="s">
        <v>22</v>
      </c>
      <c r="L282" t="s">
        <v>22</v>
      </c>
      <c r="M282" t="s">
        <v>22</v>
      </c>
      <c r="N282" t="s">
        <v>22</v>
      </c>
      <c r="Q282" t="str">
        <f>_xlfn.XLOOKUP(Table1[[#This Row],[UID]],Table_Lookup[UID],Table_Lookup[Website],"",0)</f>
        <v>www.perrigo.be</v>
      </c>
      <c r="R282" t="str">
        <f>_xlfn.XLOOKUP(Table1[[#This Row],[UID]],Table_Lookup[UID],Table_Lookup[Company Employee Range],"",0)</f>
        <v>51 to 200</v>
      </c>
      <c r="S282" t="str">
        <f>_xlfn.XLOOKUP(Table1[[#This Row],[UID]],Table_Lookup[UID],Table_Lookup[Locatie],"",0)</f>
        <v>Nazareth, Flemish Region, Belgium</v>
      </c>
      <c r="T282" t="str">
        <f>_xlfn.XLOOKUP(Table1[[#This Row],[UID]],Table_Lookup[UID],Table_Lookup[Industrie],"",0)</f>
        <v>Manufacturing</v>
      </c>
    </row>
    <row r="283" spans="2:20" x14ac:dyDescent="0.45">
      <c r="B283" t="s">
        <v>849</v>
      </c>
      <c r="C283" t="s">
        <v>850</v>
      </c>
      <c r="D283" t="s">
        <v>851</v>
      </c>
      <c r="F283" t="s">
        <v>22</v>
      </c>
      <c r="H283" t="s">
        <v>22</v>
      </c>
      <c r="I283" t="s">
        <v>7</v>
      </c>
      <c r="J283" t="s">
        <v>22</v>
      </c>
      <c r="K283" t="s">
        <v>22</v>
      </c>
      <c r="L283" t="s">
        <v>22</v>
      </c>
      <c r="M283" t="s">
        <v>22</v>
      </c>
      <c r="N283" t="s">
        <v>22</v>
      </c>
      <c r="Q283" t="str">
        <f>_xlfn.XLOOKUP(Table1[[#This Row],[UID]],Table_Lookup[UID],Table_Lookup[Website],"",0)</f>
        <v>www.pomuni.com</v>
      </c>
      <c r="R283" t="str">
        <f>_xlfn.XLOOKUP(Table1[[#This Row],[UID]],Table_Lookup[UID],Table_Lookup[Company Employee Range],"",0)</f>
        <v>51 to 200</v>
      </c>
      <c r="S283" t="str">
        <f>_xlfn.XLOOKUP(Table1[[#This Row],[UID]],Table_Lookup[UID],Table_Lookup[Locatie],"",0)</f>
        <v>Ranst, Flemish Region, Belgium</v>
      </c>
      <c r="T283" t="str">
        <f>_xlfn.XLOOKUP(Table1[[#This Row],[UID]],Table_Lookup[UID],Table_Lookup[Industrie],"",0)</f>
        <v>Food Production</v>
      </c>
    </row>
    <row r="284" spans="2:20" x14ac:dyDescent="0.45">
      <c r="B284" t="s">
        <v>852</v>
      </c>
      <c r="C284" t="s">
        <v>853</v>
      </c>
      <c r="D284" t="s">
        <v>854</v>
      </c>
      <c r="F284" t="s">
        <v>22</v>
      </c>
      <c r="H284" t="s">
        <v>22</v>
      </c>
      <c r="I284" t="s">
        <v>7</v>
      </c>
      <c r="J284" t="s">
        <v>22</v>
      </c>
      <c r="K284" t="s">
        <v>22</v>
      </c>
      <c r="L284" t="s">
        <v>22</v>
      </c>
      <c r="M284" t="s">
        <v>22</v>
      </c>
      <c r="N284" t="s">
        <v>22</v>
      </c>
      <c r="Q284" t="str">
        <f>_xlfn.XLOOKUP(Table1[[#This Row],[UID]],Table_Lookup[UID],Table_Lookup[Website],"",0)</f>
        <v>www.pro-duo.be</v>
      </c>
      <c r="R284" t="str">
        <f>_xlfn.XLOOKUP(Table1[[#This Row],[UID]],Table_Lookup[UID],Table_Lookup[Company Employee Range],"",0)</f>
        <v>1001 to 5000</v>
      </c>
      <c r="S284" t="str">
        <f>_xlfn.XLOOKUP(Table1[[#This Row],[UID]],Table_Lookup[UID],Table_Lookup[Locatie],"",0)</f>
        <v>Ghent, Flemish Region, Belgium</v>
      </c>
      <c r="T284" t="str">
        <f>_xlfn.XLOOKUP(Table1[[#This Row],[UID]],Table_Lookup[UID],Table_Lookup[Industrie],"",0)</f>
        <v>Retail</v>
      </c>
    </row>
    <row r="285" spans="2:20" x14ac:dyDescent="0.45">
      <c r="B285" s="4" t="s">
        <v>855</v>
      </c>
      <c r="C285" s="4" t="s">
        <v>856</v>
      </c>
      <c r="D285" s="4" t="s">
        <v>857</v>
      </c>
      <c r="E285" s="4"/>
      <c r="F285" s="4" t="s">
        <v>22</v>
      </c>
      <c r="G285" s="4" t="s">
        <v>53</v>
      </c>
      <c r="H285" s="4" t="s">
        <v>22</v>
      </c>
      <c r="I285" s="4" t="s">
        <v>22</v>
      </c>
      <c r="J285" s="4" t="s">
        <v>22</v>
      </c>
      <c r="K285" s="4" t="s">
        <v>22</v>
      </c>
      <c r="L285" s="4" t="s">
        <v>22</v>
      </c>
      <c r="M285" s="4" t="s">
        <v>22</v>
      </c>
      <c r="N285" s="4" t="s">
        <v>12</v>
      </c>
      <c r="Q285" t="str">
        <f>_xlfn.XLOOKUP(Table1[[#This Row],[UID]],Table_Lookup[UID],Table_Lookup[Website],"",0)</f>
        <v>www.puratos.com</v>
      </c>
      <c r="R285" t="str">
        <f>_xlfn.XLOOKUP(Table1[[#This Row],[UID]],Table_Lookup[UID],Table_Lookup[Company Employee Range],"",0)</f>
        <v>10001+</v>
      </c>
      <c r="S285" t="str">
        <f>_xlfn.XLOOKUP(Table1[[#This Row],[UID]],Table_Lookup[UID],Table_Lookup[Locatie],"",0)</f>
        <v>Dilbeek, Flemish Region, Belgium</v>
      </c>
      <c r="T285" t="str">
        <f>_xlfn.XLOOKUP(Table1[[#This Row],[UID]],Table_Lookup[UID],Table_Lookup[Industrie],"",0)</f>
        <v>Food and Beverage Manufacturing</v>
      </c>
    </row>
    <row r="286" spans="2:20" x14ac:dyDescent="0.45">
      <c r="B286" s="4" t="s">
        <v>858</v>
      </c>
      <c r="C286" s="4" t="s">
        <v>859</v>
      </c>
      <c r="D286" s="4" t="s">
        <v>860</v>
      </c>
      <c r="E286" s="4"/>
      <c r="F286" s="4" t="s">
        <v>22</v>
      </c>
      <c r="G286" s="4" t="s">
        <v>53</v>
      </c>
      <c r="H286" s="4" t="s">
        <v>22</v>
      </c>
      <c r="I286" s="4" t="s">
        <v>22</v>
      </c>
      <c r="J286" s="4" t="s">
        <v>22</v>
      </c>
      <c r="K286" s="4" t="s">
        <v>22</v>
      </c>
      <c r="L286" s="4" t="s">
        <v>22</v>
      </c>
      <c r="M286" s="4" t="s">
        <v>22</v>
      </c>
      <c r="N286" s="4" t="s">
        <v>12</v>
      </c>
      <c r="Q286" t="str">
        <f>_xlfn.XLOOKUP(Table1[[#This Row],[UID]],Table_Lookup[UID],Table_Lookup[Website],"",0)</f>
        <v>www.quick.be</v>
      </c>
      <c r="R286" t="str">
        <f>_xlfn.XLOOKUP(Table1[[#This Row],[UID]],Table_Lookup[UID],Table_Lookup[Company Employee Range],"",0)</f>
        <v>501 to 1000</v>
      </c>
      <c r="S286" t="str">
        <f>_xlfn.XLOOKUP(Table1[[#This Row],[UID]],Table_Lookup[UID],Table_Lookup[Locatie],"",0)</f>
        <v>Antwerp, Flemish Region, Belgium</v>
      </c>
      <c r="T286" t="str">
        <f>_xlfn.XLOOKUP(Table1[[#This Row],[UID]],Table_Lookup[UID],Table_Lookup[Industrie],"",0)</f>
        <v>Restaurants</v>
      </c>
    </row>
    <row r="287" spans="2:20" x14ac:dyDescent="0.45">
      <c r="B287" t="s">
        <v>861</v>
      </c>
      <c r="C287" t="s">
        <v>862</v>
      </c>
      <c r="D287" t="s">
        <v>863</v>
      </c>
      <c r="F287" t="s">
        <v>22</v>
      </c>
      <c r="H287" t="s">
        <v>22</v>
      </c>
      <c r="I287" t="s">
        <v>7</v>
      </c>
      <c r="J287" t="s">
        <v>22</v>
      </c>
      <c r="K287" t="s">
        <v>22</v>
      </c>
      <c r="L287" t="s">
        <v>22</v>
      </c>
      <c r="M287" t="s">
        <v>22</v>
      </c>
      <c r="N287" t="s">
        <v>22</v>
      </c>
      <c r="Q287" t="str">
        <f>_xlfn.XLOOKUP(Table1[[#This Row],[UID]],Table_Lookup[UID],Table_Lookup[Website],"",0)</f>
        <v>www.renner-energies.com</v>
      </c>
      <c r="R287" t="str">
        <f>_xlfn.XLOOKUP(Table1[[#This Row],[UID]],Table_Lookup[UID],Table_Lookup[Company Employee Range],"",0)</f>
        <v>51 to 200</v>
      </c>
      <c r="S287" t="str">
        <f>_xlfn.XLOOKUP(Table1[[#This Row],[UID]],Table_Lookup[UID],Table_Lookup[Locatie],"",0)</f>
        <v>Leuven, Flemish Region, Belgium</v>
      </c>
      <c r="T287" t="str">
        <f>_xlfn.XLOOKUP(Table1[[#This Row],[UID]],Table_Lookup[UID],Table_Lookup[Industrie],"",0)</f>
        <v>Renewable Energy Power Generation</v>
      </c>
    </row>
    <row r="288" spans="2:20" x14ac:dyDescent="0.45">
      <c r="B288" t="s">
        <v>864</v>
      </c>
      <c r="C288" t="s">
        <v>865</v>
      </c>
      <c r="D288" t="s">
        <v>866</v>
      </c>
      <c r="F288" t="s">
        <v>22</v>
      </c>
      <c r="G288" t="s">
        <v>53</v>
      </c>
      <c r="H288" t="s">
        <v>22</v>
      </c>
      <c r="I288" t="s">
        <v>22</v>
      </c>
      <c r="J288" t="s">
        <v>22</v>
      </c>
      <c r="K288" t="s">
        <v>22</v>
      </c>
      <c r="L288" t="s">
        <v>22</v>
      </c>
      <c r="M288" t="s">
        <v>22</v>
      </c>
      <c r="N288" t="s">
        <v>22</v>
      </c>
      <c r="Q288" t="str">
        <f>_xlfn.XLOOKUP(Table1[[#This Row],[UID]],Table_Lookup[UID],Table_Lookup[Website],"",0)</f>
        <v>www.samsonite.com</v>
      </c>
      <c r="R288" t="str">
        <f>_xlfn.XLOOKUP(Table1[[#This Row],[UID]],Table_Lookup[UID],Table_Lookup[Company Employee Range],"",0)</f>
        <v>1001 to 5000</v>
      </c>
      <c r="S288" t="str">
        <f>_xlfn.XLOOKUP(Table1[[#This Row],[UID]],Table_Lookup[UID],Table_Lookup[Locatie],"",0)</f>
        <v>Oudenaarde, Flemish Region, Belgium</v>
      </c>
      <c r="T288" t="str">
        <f>_xlfn.XLOOKUP(Table1[[#This Row],[UID]],Table_Lookup[UID],Table_Lookup[Industrie],"",0)</f>
        <v>Manufacturing</v>
      </c>
    </row>
    <row r="289" spans="2:20" x14ac:dyDescent="0.45">
      <c r="B289" t="s">
        <v>867</v>
      </c>
      <c r="C289" t="s">
        <v>868</v>
      </c>
      <c r="D289" t="s">
        <v>869</v>
      </c>
      <c r="F289" t="s">
        <v>22</v>
      </c>
      <c r="H289" t="s">
        <v>22</v>
      </c>
      <c r="I289" t="s">
        <v>7</v>
      </c>
      <c r="J289" t="s">
        <v>22</v>
      </c>
      <c r="K289" t="s">
        <v>22</v>
      </c>
      <c r="L289" t="s">
        <v>22</v>
      </c>
      <c r="M289" t="s">
        <v>22</v>
      </c>
      <c r="N289" t="s">
        <v>22</v>
      </c>
      <c r="Q289" t="str">
        <f>_xlfn.XLOOKUP(Table1[[#This Row],[UID]],Table_Lookup[UID],Table_Lookup[Website],"",0)</f>
        <v>www.scaldis-smc.com</v>
      </c>
      <c r="R289" t="str">
        <f>_xlfn.XLOOKUP(Table1[[#This Row],[UID]],Table_Lookup[UID],Table_Lookup[Company Employee Range],"",0)</f>
        <v>51 to 200</v>
      </c>
      <c r="S289" t="str">
        <f>_xlfn.XLOOKUP(Table1[[#This Row],[UID]],Table_Lookup[UID],Table_Lookup[Locatie],"",0)</f>
        <v>Antwerp, Flemish Region, Belgium</v>
      </c>
      <c r="T289" t="str">
        <f>_xlfn.XLOOKUP(Table1[[#This Row],[UID]],Table_Lookup[UID],Table_Lookup[Industrie],"",0)</f>
        <v>Oil and Gas</v>
      </c>
    </row>
    <row r="290" spans="2:20" x14ac:dyDescent="0.45">
      <c r="B290" t="s">
        <v>870</v>
      </c>
      <c r="C290" t="s">
        <v>871</v>
      </c>
      <c r="D290" t="s">
        <v>872</v>
      </c>
      <c r="F290" t="s">
        <v>22</v>
      </c>
      <c r="G290" t="s">
        <v>53</v>
      </c>
      <c r="H290" t="s">
        <v>22</v>
      </c>
      <c r="I290" t="s">
        <v>22</v>
      </c>
      <c r="J290" t="s">
        <v>22</v>
      </c>
      <c r="K290" t="s">
        <v>22</v>
      </c>
      <c r="L290" t="s">
        <v>22</v>
      </c>
      <c r="M290" t="s">
        <v>22</v>
      </c>
      <c r="N290" t="s">
        <v>22</v>
      </c>
      <c r="Q290" t="str">
        <f>_xlfn.XLOOKUP(Table1[[#This Row],[UID]],Table_Lookup[UID],Table_Lookup[Website],"",0)</f>
        <v>www.sea-invest.be</v>
      </c>
      <c r="R290" t="str">
        <f>_xlfn.XLOOKUP(Table1[[#This Row],[UID]],Table_Lookup[UID],Table_Lookup[Company Employee Range],"",0)</f>
        <v>5001 to 10000</v>
      </c>
      <c r="S290" t="str">
        <f>_xlfn.XLOOKUP(Table1[[#This Row],[UID]],Table_Lookup[UID],Table_Lookup[Locatie],"",0)</f>
        <v>Luxembourg, Luxembourg, Luxembourg</v>
      </c>
      <c r="T290" t="str">
        <f>_xlfn.XLOOKUP(Table1[[#This Row],[UID]],Table_Lookup[UID],Table_Lookup[Industrie],"",0)</f>
        <v>Transportation, Logistics, Supply Chain and Storage</v>
      </c>
    </row>
    <row r="291" spans="2:20" x14ac:dyDescent="0.45">
      <c r="B291" t="s">
        <v>873</v>
      </c>
      <c r="C291" t="s">
        <v>874</v>
      </c>
      <c r="D291" t="s">
        <v>875</v>
      </c>
      <c r="F291" t="s">
        <v>22</v>
      </c>
      <c r="G291" t="s">
        <v>53</v>
      </c>
      <c r="H291" t="s">
        <v>22</v>
      </c>
      <c r="I291" t="s">
        <v>22</v>
      </c>
      <c r="J291" t="s">
        <v>22</v>
      </c>
      <c r="K291" t="s">
        <v>22</v>
      </c>
      <c r="L291" t="s">
        <v>22</v>
      </c>
      <c r="M291" t="s">
        <v>22</v>
      </c>
      <c r="N291" t="s">
        <v>22</v>
      </c>
      <c r="Q291" t="str">
        <f>_xlfn.XLOOKUP(Table1[[#This Row],[UID]],Table_Lookup[UID],Table_Lookup[Website],"",0)</f>
        <v>www.seris.be</v>
      </c>
      <c r="R291" t="str">
        <f>_xlfn.XLOOKUP(Table1[[#This Row],[UID]],Table_Lookup[UID],Table_Lookup[Company Employee Range],"",0)</f>
        <v>1001 to 5000</v>
      </c>
      <c r="S291" t="str">
        <f>_xlfn.XLOOKUP(Table1[[#This Row],[UID]],Table_Lookup[UID],Table_Lookup[Locatie],"",0)</f>
        <v>Machelen, Flemish Region, Belgium</v>
      </c>
      <c r="T291" t="str">
        <f>_xlfn.XLOOKUP(Table1[[#This Row],[UID]],Table_Lookup[UID],Table_Lookup[Industrie],"",0)</f>
        <v>Security and Investigations</v>
      </c>
    </row>
    <row r="292" spans="2:20" x14ac:dyDescent="0.45">
      <c r="B292" t="s">
        <v>876</v>
      </c>
      <c r="C292" t="s">
        <v>877</v>
      </c>
      <c r="D292" t="s">
        <v>878</v>
      </c>
      <c r="F292" t="s">
        <v>22</v>
      </c>
      <c r="H292" t="s">
        <v>22</v>
      </c>
      <c r="I292" t="s">
        <v>7</v>
      </c>
      <c r="J292" t="s">
        <v>22</v>
      </c>
      <c r="K292" t="s">
        <v>22</v>
      </c>
      <c r="L292" t="s">
        <v>22</v>
      </c>
      <c r="M292" t="s">
        <v>22</v>
      </c>
      <c r="N292" t="s">
        <v>22</v>
      </c>
      <c r="Q292" t="str">
        <f>_xlfn.XLOOKUP(Table1[[#This Row],[UID]],Table_Lookup[UID],Table_Lookup[Website],"",0)</f>
        <v>www.smappee.com</v>
      </c>
      <c r="R292" t="str">
        <f>_xlfn.XLOOKUP(Table1[[#This Row],[UID]],Table_Lookup[UID],Table_Lookup[Company Employee Range],"",0)</f>
        <v>51 to 200</v>
      </c>
      <c r="S292" t="str">
        <f>_xlfn.XLOOKUP(Table1[[#This Row],[UID]],Table_Lookup[UID],Table_Lookup[Locatie],"",0)</f>
        <v>Harelbeke, Flemish Region, Belgium</v>
      </c>
      <c r="T292" t="str">
        <f>_xlfn.XLOOKUP(Table1[[#This Row],[UID]],Table_Lookup[UID],Table_Lookup[Industrie],"",0)</f>
        <v>Renewable Energy Semiconductor Manufacturing</v>
      </c>
    </row>
    <row r="293" spans="2:20" x14ac:dyDescent="0.45">
      <c r="B293" t="s">
        <v>879</v>
      </c>
      <c r="C293" t="s">
        <v>880</v>
      </c>
      <c r="D293" t="s">
        <v>881</v>
      </c>
      <c r="F293" t="s">
        <v>22</v>
      </c>
      <c r="H293" t="s">
        <v>22</v>
      </c>
      <c r="I293" t="s">
        <v>7</v>
      </c>
      <c r="J293" t="s">
        <v>22</v>
      </c>
      <c r="K293" t="s">
        <v>22</v>
      </c>
      <c r="L293" t="s">
        <v>22</v>
      </c>
      <c r="M293" t="s">
        <v>22</v>
      </c>
      <c r="N293" t="s">
        <v>22</v>
      </c>
      <c r="Q293" t="str">
        <f>_xlfn.XLOOKUP(Table1[[#This Row],[UID]],Table_Lookup[UID],Table_Lookup[Website],"",0)</f>
        <v>www.smt.network</v>
      </c>
      <c r="R293" t="str">
        <f>_xlfn.XLOOKUP(Table1[[#This Row],[UID]],Table_Lookup[UID],Table_Lookup[Company Employee Range],"",0)</f>
        <v>51 to 200</v>
      </c>
      <c r="S293" t="str">
        <f>_xlfn.XLOOKUP(Table1[[#This Row],[UID]],Table_Lookup[UID],Table_Lookup[Locatie],"",0)</f>
        <v>Vilvoorde, Flemish Region, Belgium</v>
      </c>
      <c r="T293" t="str">
        <f>_xlfn.XLOOKUP(Table1[[#This Row],[UID]],Table_Lookup[UID],Table_Lookup[Industrie],"",0)</f>
        <v>Machinery Manufacturing</v>
      </c>
    </row>
    <row r="294" spans="2:20" x14ac:dyDescent="0.45">
      <c r="B294" t="s">
        <v>882</v>
      </c>
      <c r="C294" t="s">
        <v>883</v>
      </c>
      <c r="D294" t="s">
        <v>884</v>
      </c>
      <c r="F294" t="s">
        <v>22</v>
      </c>
      <c r="G294" t="s">
        <v>53</v>
      </c>
      <c r="H294" t="s">
        <v>22</v>
      </c>
      <c r="I294" t="s">
        <v>22</v>
      </c>
      <c r="J294" t="s">
        <v>22</v>
      </c>
      <c r="K294" t="s">
        <v>22</v>
      </c>
      <c r="L294" t="s">
        <v>22</v>
      </c>
      <c r="M294" t="s">
        <v>22</v>
      </c>
      <c r="N294" t="s">
        <v>22</v>
      </c>
      <c r="Q294" t="str">
        <f>_xlfn.XLOOKUP(Table1[[#This Row],[UID]],Table_Lookup[UID],Table_Lookup[Website],"",0)</f>
        <v>www.solvint.com</v>
      </c>
      <c r="R294" t="str">
        <f>_xlfn.XLOOKUP(Table1[[#This Row],[UID]],Table_Lookup[UID],Table_Lookup[Company Employee Range],"",0)</f>
        <v>51 to 200</v>
      </c>
      <c r="S294" t="str">
        <f>_xlfn.XLOOKUP(Table1[[#This Row],[UID]],Table_Lookup[UID],Table_Lookup[Locatie],"",0)</f>
        <v>Antwerp, Flemish Region, Belgium</v>
      </c>
      <c r="T294" t="str">
        <f>_xlfn.XLOOKUP(Table1[[#This Row],[UID]],Table_Lookup[UID],Table_Lookup[Industrie],"",0)</f>
        <v>Business Consulting and Services</v>
      </c>
    </row>
    <row r="295" spans="2:20" x14ac:dyDescent="0.45">
      <c r="B295" s="4" t="s">
        <v>885</v>
      </c>
      <c r="C295" s="4" t="s">
        <v>886</v>
      </c>
      <c r="D295" s="4" t="s">
        <v>887</v>
      </c>
      <c r="E295" s="4"/>
      <c r="F295" s="4" t="s">
        <v>22</v>
      </c>
      <c r="G295" s="4" t="s">
        <v>53</v>
      </c>
      <c r="H295" s="4" t="s">
        <v>22</v>
      </c>
      <c r="I295" s="4" t="s">
        <v>22</v>
      </c>
      <c r="J295" s="4" t="s">
        <v>22</v>
      </c>
      <c r="K295" s="4" t="s">
        <v>22</v>
      </c>
      <c r="L295" s="4" t="s">
        <v>22</v>
      </c>
      <c r="M295" s="4" t="s">
        <v>22</v>
      </c>
      <c r="N295" s="4" t="s">
        <v>12</v>
      </c>
      <c r="Q295" t="str">
        <f>_xlfn.XLOOKUP(Table1[[#This Row],[UID]],Table_Lookup[UID],Table_Lookup[Website],"",0)</f>
        <v>www.stg-group.be</v>
      </c>
      <c r="R295" t="str">
        <f>_xlfn.XLOOKUP(Table1[[#This Row],[UID]],Table_Lookup[UID],Table_Lookup[Company Employee Range],"",0)</f>
        <v>501 to 1000</v>
      </c>
      <c r="S295" t="str">
        <f>_xlfn.XLOOKUP(Table1[[#This Row],[UID]],Table_Lookup[UID],Table_Lookup[Locatie],"",0)</f>
        <v>Herentals, Flemish Region, Belgium</v>
      </c>
      <c r="T295" t="str">
        <f>_xlfn.XLOOKUP(Table1[[#This Row],[UID]],Table_Lookup[UID],Table_Lookup[Industrie],"",0)</f>
        <v>Wholesale</v>
      </c>
    </row>
    <row r="296" spans="2:20" x14ac:dyDescent="0.45">
      <c r="B296" t="s">
        <v>888</v>
      </c>
      <c r="C296" t="s">
        <v>889</v>
      </c>
      <c r="D296" t="s">
        <v>890</v>
      </c>
      <c r="F296" t="s">
        <v>22</v>
      </c>
      <c r="H296" t="s">
        <v>22</v>
      </c>
      <c r="I296" t="s">
        <v>7</v>
      </c>
      <c r="J296" t="s">
        <v>22</v>
      </c>
      <c r="K296" t="s">
        <v>22</v>
      </c>
      <c r="L296" t="s">
        <v>22</v>
      </c>
      <c r="M296" t="s">
        <v>22</v>
      </c>
      <c r="N296" t="s">
        <v>22</v>
      </c>
      <c r="Q296" t="str">
        <f>_xlfn.XLOOKUP(Table1[[#This Row],[UID]],Table_Lookup[UID],Table_Lookup[Website],"",0)</f>
        <v>www.storm.eu</v>
      </c>
      <c r="R296" t="str">
        <f>_xlfn.XLOOKUP(Table1[[#This Row],[UID]],Table_Lookup[UID],Table_Lookup[Company Employee Range],"",0)</f>
        <v>51 to 200</v>
      </c>
      <c r="S296" t="str">
        <f>_xlfn.XLOOKUP(Table1[[#This Row],[UID]],Table_Lookup[UID],Table_Lookup[Locatie],"",0)</f>
        <v>Antwerp, Flemish Region, Belgium</v>
      </c>
      <c r="T296" t="str">
        <f>_xlfn.XLOOKUP(Table1[[#This Row],[UID]],Table_Lookup[UID],Table_Lookup[Industrie],"",0)</f>
        <v>Renewable Energy Power Generation</v>
      </c>
    </row>
    <row r="297" spans="2:20" x14ac:dyDescent="0.45">
      <c r="B297" s="4" t="s">
        <v>891</v>
      </c>
      <c r="C297" s="4" t="s">
        <v>892</v>
      </c>
      <c r="D297" s="4" t="s">
        <v>893</v>
      </c>
      <c r="E297" s="4"/>
      <c r="F297" s="4" t="s">
        <v>22</v>
      </c>
      <c r="G297" s="4" t="s">
        <v>53</v>
      </c>
      <c r="H297" s="4" t="s">
        <v>22</v>
      </c>
      <c r="I297" s="4" t="s">
        <v>22</v>
      </c>
      <c r="J297" s="4" t="s">
        <v>22</v>
      </c>
      <c r="K297" s="4" t="s">
        <v>22</v>
      </c>
      <c r="L297" s="4" t="s">
        <v>22</v>
      </c>
      <c r="M297" s="4" t="s">
        <v>22</v>
      </c>
      <c r="N297" s="4" t="s">
        <v>12</v>
      </c>
      <c r="Q297" t="str">
        <f>_xlfn.XLOOKUP(Table1[[#This Row],[UID]],Table_Lookup[UID],Table_Lookup[Website],"",0)</f>
        <v>www.streamsoftware.eu</v>
      </c>
      <c r="R297" t="str">
        <f>_xlfn.XLOOKUP(Table1[[#This Row],[UID]],Table_Lookup[UID],Table_Lookup[Company Employee Range],"",0)</f>
        <v>51 to 200</v>
      </c>
      <c r="S297" t="str">
        <f>_xlfn.XLOOKUP(Table1[[#This Row],[UID]],Table_Lookup[UID],Table_Lookup[Locatie],"",0)</f>
        <v>Antwerp, Flemish Region, Belgium</v>
      </c>
      <c r="T297" t="str">
        <f>_xlfn.XLOOKUP(Table1[[#This Row],[UID]],Table_Lookup[UID],Table_Lookup[Industrie],"",0)</f>
        <v>Software Development</v>
      </c>
    </row>
    <row r="298" spans="2:20" x14ac:dyDescent="0.45">
      <c r="B298" t="s">
        <v>894</v>
      </c>
      <c r="C298" t="s">
        <v>895</v>
      </c>
      <c r="D298" t="s">
        <v>896</v>
      </c>
      <c r="F298" t="s">
        <v>22</v>
      </c>
      <c r="G298" t="s">
        <v>53</v>
      </c>
      <c r="H298" t="s">
        <v>22</v>
      </c>
      <c r="I298" t="s">
        <v>22</v>
      </c>
      <c r="J298" t="s">
        <v>22</v>
      </c>
      <c r="K298" t="s">
        <v>22</v>
      </c>
      <c r="L298" t="s">
        <v>22</v>
      </c>
      <c r="M298" t="s">
        <v>22</v>
      </c>
      <c r="N298" t="s">
        <v>22</v>
      </c>
      <c r="Q298" t="str">
        <f>_xlfn.XLOOKUP(Table1[[#This Row],[UID]],Table_Lookup[UID],Table_Lookup[Website],"",0)</f>
        <v>www.tcr-group.com</v>
      </c>
      <c r="R298" t="str">
        <f>_xlfn.XLOOKUP(Table1[[#This Row],[UID]],Table_Lookup[UID],Table_Lookup[Company Employee Range],"",0)</f>
        <v>1001 to 5000</v>
      </c>
      <c r="S298" t="str">
        <f>_xlfn.XLOOKUP(Table1[[#This Row],[UID]],Table_Lookup[UID],Table_Lookup[Locatie],"",0)</f>
        <v>Brussels Metropolitan Area</v>
      </c>
      <c r="T298" t="str">
        <f>_xlfn.XLOOKUP(Table1[[#This Row],[UID]],Table_Lookup[UID],Table_Lookup[Industrie],"",0)</f>
        <v>Airlines and Aviation</v>
      </c>
    </row>
    <row r="299" spans="2:20" x14ac:dyDescent="0.45">
      <c r="B299" s="4" t="s">
        <v>897</v>
      </c>
      <c r="C299" s="4" t="s">
        <v>898</v>
      </c>
      <c r="D299" s="4" t="s">
        <v>899</v>
      </c>
      <c r="E299" s="4"/>
      <c r="F299" s="4" t="s">
        <v>22</v>
      </c>
      <c r="G299" s="4" t="s">
        <v>53</v>
      </c>
      <c r="H299" s="4" t="s">
        <v>22</v>
      </c>
      <c r="I299" s="4" t="s">
        <v>22</v>
      </c>
      <c r="J299" s="4" t="s">
        <v>22</v>
      </c>
      <c r="K299" s="4" t="s">
        <v>22</v>
      </c>
      <c r="L299" s="4" t="s">
        <v>22</v>
      </c>
      <c r="M299" s="4" t="s">
        <v>22</v>
      </c>
      <c r="N299" s="4" t="s">
        <v>12</v>
      </c>
      <c r="Q299" t="str">
        <f>_xlfn.XLOOKUP(Table1[[#This Row],[UID]],Table_Lookup[UID],Table_Lookup[Website],"",0)</f>
        <v>www.terumo-europe.com</v>
      </c>
      <c r="R299" t="str">
        <f>_xlfn.XLOOKUP(Table1[[#This Row],[UID]],Table_Lookup[UID],Table_Lookup[Company Employee Range],"",0)</f>
        <v>1001 to 5000</v>
      </c>
      <c r="S299" t="str">
        <f>_xlfn.XLOOKUP(Table1[[#This Row],[UID]],Table_Lookup[UID],Table_Lookup[Locatie],"",0)</f>
        <v>Leuven, Flemish Region, Belgium</v>
      </c>
      <c r="T299" t="str">
        <f>_xlfn.XLOOKUP(Table1[[#This Row],[UID]],Table_Lookup[UID],Table_Lookup[Industrie],"",0)</f>
        <v>Medical Equipment Manufacturing</v>
      </c>
    </row>
    <row r="300" spans="2:20" x14ac:dyDescent="0.45">
      <c r="B300" s="4" t="s">
        <v>900</v>
      </c>
      <c r="C300" s="4" t="s">
        <v>901</v>
      </c>
      <c r="D300" s="4" t="s">
        <v>902</v>
      </c>
      <c r="E300" s="4"/>
      <c r="F300" s="4" t="s">
        <v>22</v>
      </c>
      <c r="G300" s="4" t="s">
        <v>53</v>
      </c>
      <c r="H300" s="4" t="s">
        <v>22</v>
      </c>
      <c r="I300" s="4" t="s">
        <v>22</v>
      </c>
      <c r="J300" s="4" t="s">
        <v>22</v>
      </c>
      <c r="K300" s="4" t="s">
        <v>22</v>
      </c>
      <c r="L300" s="4" t="s">
        <v>22</v>
      </c>
      <c r="M300" s="4" t="s">
        <v>22</v>
      </c>
      <c r="N300" s="4" t="s">
        <v>12</v>
      </c>
      <c r="Q300" t="str">
        <f>_xlfn.XLOOKUP(Table1[[#This Row],[UID]],Table_Lookup[UID],Table_Lookup[Website],"",0)</f>
        <v>www.tomandco.com</v>
      </c>
      <c r="R300" t="str">
        <f>_xlfn.XLOOKUP(Table1[[#This Row],[UID]],Table_Lookup[UID],Table_Lookup[Company Employee Range],"",0)</f>
        <v>51 to 200</v>
      </c>
      <c r="S300" t="str">
        <f>_xlfn.XLOOKUP(Table1[[#This Row],[UID]],Table_Lookup[UID],Table_Lookup[Locatie],"",0)</f>
        <v>Dilbeek, Flemish Region, Belgium</v>
      </c>
      <c r="T300" t="str">
        <f>_xlfn.XLOOKUP(Table1[[#This Row],[UID]],Table_Lookup[UID],Table_Lookup[Industrie],"",0)</f>
        <v>Retail</v>
      </c>
    </row>
    <row r="301" spans="2:20" x14ac:dyDescent="0.45">
      <c r="B301" t="s">
        <v>903</v>
      </c>
      <c r="C301" t="s">
        <v>904</v>
      </c>
      <c r="D301" t="s">
        <v>905</v>
      </c>
      <c r="F301" t="s">
        <v>22</v>
      </c>
      <c r="G301" t="s">
        <v>53</v>
      </c>
      <c r="H301" t="s">
        <v>22</v>
      </c>
      <c r="I301" t="s">
        <v>22</v>
      </c>
      <c r="J301" t="s">
        <v>22</v>
      </c>
      <c r="K301" t="s">
        <v>22</v>
      </c>
      <c r="L301" t="s">
        <v>22</v>
      </c>
      <c r="M301" t="s">
        <v>22</v>
      </c>
      <c r="N301" t="s">
        <v>22</v>
      </c>
      <c r="Q301" t="str">
        <f>_xlfn.XLOOKUP(Table1[[#This Row],[UID]],Table_Lookup[UID],Table_Lookup[Website],"",0)</f>
        <v>www.tomorrowland.com</v>
      </c>
      <c r="R301" t="str">
        <f>_xlfn.XLOOKUP(Table1[[#This Row],[UID]],Table_Lookup[UID],Table_Lookup[Company Employee Range],"",0)</f>
        <v>51 to 200</v>
      </c>
      <c r="S301" t="str">
        <f>_xlfn.XLOOKUP(Table1[[#This Row],[UID]],Table_Lookup[UID],Table_Lookup[Locatie],"",0)</f>
        <v>Antwerp, Flemish Region, Belgium</v>
      </c>
      <c r="T301" t="str">
        <f>_xlfn.XLOOKUP(Table1[[#This Row],[UID]],Table_Lookup[UID],Table_Lookup[Industrie],"",0)</f>
        <v>Entertainment</v>
      </c>
    </row>
    <row r="302" spans="2:20" x14ac:dyDescent="0.45">
      <c r="B302" t="s">
        <v>906</v>
      </c>
      <c r="C302" t="s">
        <v>907</v>
      </c>
      <c r="D302" t="s">
        <v>908</v>
      </c>
      <c r="F302" t="s">
        <v>22</v>
      </c>
      <c r="G302" t="s">
        <v>53</v>
      </c>
      <c r="H302" t="s">
        <v>22</v>
      </c>
      <c r="I302" t="s">
        <v>22</v>
      </c>
      <c r="J302" t="s">
        <v>22</v>
      </c>
      <c r="K302" t="s">
        <v>22</v>
      </c>
      <c r="L302" t="s">
        <v>22</v>
      </c>
      <c r="M302" t="s">
        <v>22</v>
      </c>
      <c r="N302" t="s">
        <v>22</v>
      </c>
      <c r="Q302" t="str">
        <f>_xlfn.XLOOKUP(Table1[[#This Row],[UID]],Table_Lookup[UID],Table_Lookup[Website],"",0)</f>
        <v>www.tomra.com</v>
      </c>
      <c r="R302" t="str">
        <f>_xlfn.XLOOKUP(Table1[[#This Row],[UID]],Table_Lookup[UID],Table_Lookup[Company Employee Range],"",0)</f>
        <v>1001 to 5000</v>
      </c>
      <c r="S302" t="str">
        <f>_xlfn.XLOOKUP(Table1[[#This Row],[UID]],Table_Lookup[UID],Table_Lookup[Locatie],"",0)</f>
        <v>Leuven, Flemish Region, Belgium</v>
      </c>
      <c r="T302" t="str">
        <f>_xlfn.XLOOKUP(Table1[[#This Row],[UID]],Table_Lookup[UID],Table_Lookup[Industrie],"",0)</f>
        <v>Automation Machinery Manufacturing</v>
      </c>
    </row>
    <row r="303" spans="2:20" x14ac:dyDescent="0.45">
      <c r="B303" t="s">
        <v>909</v>
      </c>
      <c r="C303" t="s">
        <v>910</v>
      </c>
      <c r="D303" t="s">
        <v>911</v>
      </c>
      <c r="F303" t="s">
        <v>22</v>
      </c>
      <c r="G303" t="s">
        <v>53</v>
      </c>
      <c r="H303" t="s">
        <v>22</v>
      </c>
      <c r="I303" t="s">
        <v>22</v>
      </c>
      <c r="J303" t="s">
        <v>22</v>
      </c>
      <c r="K303" t="s">
        <v>22</v>
      </c>
      <c r="L303" t="s">
        <v>22</v>
      </c>
      <c r="M303" t="s">
        <v>22</v>
      </c>
      <c r="N303" t="s">
        <v>22</v>
      </c>
      <c r="Q303" t="str">
        <f>_xlfn.XLOOKUP(Table1[[#This Row],[UID]],Table_Lookup[UID],Table_Lookup[Website],"",0)</f>
        <v>www.trendminer.com</v>
      </c>
      <c r="R303" t="str">
        <f>_xlfn.XLOOKUP(Table1[[#This Row],[UID]],Table_Lookup[UID],Table_Lookup[Company Employee Range],"",0)</f>
        <v>51 to 200</v>
      </c>
      <c r="S303" t="str">
        <f>_xlfn.XLOOKUP(Table1[[#This Row],[UID]],Table_Lookup[UID],Table_Lookup[Locatie],"",0)</f>
        <v>Hasselt, Flemish Region, Belgium</v>
      </c>
      <c r="T303" t="str">
        <f>_xlfn.XLOOKUP(Table1[[#This Row],[UID]],Table_Lookup[UID],Table_Lookup[Industrie],"",0)</f>
        <v>Software Development</v>
      </c>
    </row>
    <row r="304" spans="2:20" x14ac:dyDescent="0.45">
      <c r="B304" t="s">
        <v>912</v>
      </c>
      <c r="C304" t="s">
        <v>913</v>
      </c>
      <c r="D304" t="s">
        <v>914</v>
      </c>
      <c r="F304" t="s">
        <v>22</v>
      </c>
      <c r="H304" t="s">
        <v>22</v>
      </c>
      <c r="I304" t="s">
        <v>7</v>
      </c>
      <c r="J304" t="s">
        <v>22</v>
      </c>
      <c r="K304" t="s">
        <v>22</v>
      </c>
      <c r="L304" t="s">
        <v>22</v>
      </c>
      <c r="M304" t="s">
        <v>22</v>
      </c>
      <c r="N304" t="s">
        <v>22</v>
      </c>
      <c r="Q304" t="str">
        <f>_xlfn.XLOOKUP(Table1[[#This Row],[UID]],Table_Lookup[UID],Table_Lookup[Website],"",0)</f>
        <v>www.twipemobile.com</v>
      </c>
      <c r="R304" t="str">
        <f>_xlfn.XLOOKUP(Table1[[#This Row],[UID]],Table_Lookup[UID],Table_Lookup[Company Employee Range],"",0)</f>
        <v>51 to 200</v>
      </c>
      <c r="S304" t="str">
        <f>_xlfn.XLOOKUP(Table1[[#This Row],[UID]],Table_Lookup[UID],Table_Lookup[Locatie],"",0)</f>
        <v>Leuven, Flemish Region, Belgium</v>
      </c>
      <c r="T304" t="str">
        <f>_xlfn.XLOOKUP(Table1[[#This Row],[UID]],Table_Lookup[UID],Table_Lookup[Industrie],"",0)</f>
        <v>IT Services and IT Consulting</v>
      </c>
    </row>
    <row r="305" spans="2:20" x14ac:dyDescent="0.45">
      <c r="B305" t="s">
        <v>915</v>
      </c>
      <c r="C305" t="s">
        <v>916</v>
      </c>
      <c r="D305" t="s">
        <v>917</v>
      </c>
      <c r="F305" t="s">
        <v>22</v>
      </c>
      <c r="G305" t="s">
        <v>53</v>
      </c>
      <c r="H305" t="s">
        <v>22</v>
      </c>
      <c r="I305" t="s">
        <v>22</v>
      </c>
      <c r="J305" t="s">
        <v>22</v>
      </c>
      <c r="K305" t="s">
        <v>22</v>
      </c>
      <c r="L305" t="s">
        <v>22</v>
      </c>
      <c r="M305" t="s">
        <v>22</v>
      </c>
      <c r="N305" t="s">
        <v>22</v>
      </c>
      <c r="Q305" t="str">
        <f>_xlfn.XLOOKUP(Table1[[#This Row],[UID]],Table_Lookup[UID],Table_Lookup[Website],"",0)</f>
        <v>www.vandemoortele.com</v>
      </c>
      <c r="R305" t="str">
        <f>_xlfn.XLOOKUP(Table1[[#This Row],[UID]],Table_Lookup[UID],Table_Lookup[Company Employee Range],"",0)</f>
        <v>1001 to 5000</v>
      </c>
      <c r="S305" t="str">
        <f>_xlfn.XLOOKUP(Table1[[#This Row],[UID]],Table_Lookup[UID],Table_Lookup[Locatie],"",0)</f>
        <v>Ghent, Flemish Region, Belgium</v>
      </c>
      <c r="T305" t="str">
        <f>_xlfn.XLOOKUP(Table1[[#This Row],[UID]],Table_Lookup[UID],Table_Lookup[Industrie],"",0)</f>
        <v>Food and Beverage Manufacturing</v>
      </c>
    </row>
    <row r="306" spans="2:20" x14ac:dyDescent="0.45">
      <c r="B306" t="s">
        <v>918</v>
      </c>
      <c r="C306" t="s">
        <v>919</v>
      </c>
      <c r="D306" t="s">
        <v>920</v>
      </c>
      <c r="F306" t="s">
        <v>22</v>
      </c>
      <c r="G306" t="s">
        <v>53</v>
      </c>
      <c r="H306" t="s">
        <v>22</v>
      </c>
      <c r="I306" t="s">
        <v>22</v>
      </c>
      <c r="J306" t="s">
        <v>22</v>
      </c>
      <c r="K306" t="s">
        <v>22</v>
      </c>
      <c r="L306" t="s">
        <v>22</v>
      </c>
      <c r="M306" t="s">
        <v>22</v>
      </c>
      <c r="N306" t="s">
        <v>22</v>
      </c>
      <c r="Q306" t="str">
        <f>_xlfn.XLOOKUP(Table1[[#This Row],[UID]],Table_Lookup[UID],Table_Lookup[Website],"",0)</f>
        <v>www.vandersanden.com</v>
      </c>
      <c r="R306" t="str">
        <f>_xlfn.XLOOKUP(Table1[[#This Row],[UID]],Table_Lookup[UID],Table_Lookup[Company Employee Range],"",0)</f>
        <v>501 to 1000</v>
      </c>
      <c r="S306" t="str">
        <f>_xlfn.XLOOKUP(Table1[[#This Row],[UID]],Table_Lookup[UID],Table_Lookup[Locatie],"",0)</f>
        <v>Bilzen, Flemish Region, Belgium</v>
      </c>
      <c r="T306" t="str">
        <f>_xlfn.XLOOKUP(Table1[[#This Row],[UID]],Table_Lookup[UID],Table_Lookup[Industrie],"",0)</f>
        <v>Building Materials</v>
      </c>
    </row>
    <row r="307" spans="2:20" x14ac:dyDescent="0.45">
      <c r="B307" t="s">
        <v>921</v>
      </c>
      <c r="C307" t="s">
        <v>922</v>
      </c>
      <c r="D307" t="s">
        <v>923</v>
      </c>
      <c r="F307" t="s">
        <v>22</v>
      </c>
      <c r="G307" t="s">
        <v>53</v>
      </c>
      <c r="H307" t="s">
        <v>22</v>
      </c>
      <c r="I307" t="s">
        <v>22</v>
      </c>
      <c r="J307" t="s">
        <v>22</v>
      </c>
      <c r="K307" t="s">
        <v>22</v>
      </c>
      <c r="L307" t="s">
        <v>22</v>
      </c>
      <c r="M307" t="s">
        <v>22</v>
      </c>
      <c r="N307" t="s">
        <v>22</v>
      </c>
      <c r="Q307" t="str">
        <f>_xlfn.XLOOKUP(Table1[[#This Row],[UID]],Table_Lookup[UID],Table_Lookup[Website],"",0)</f>
        <v>www.vandevelde.eu</v>
      </c>
      <c r="R307" t="str">
        <f>_xlfn.XLOOKUP(Table1[[#This Row],[UID]],Table_Lookup[UID],Table_Lookup[Company Employee Range],"",0)</f>
        <v>1001 to 5000</v>
      </c>
      <c r="S307" t="str">
        <f>_xlfn.XLOOKUP(Table1[[#This Row],[UID]],Table_Lookup[UID],Table_Lookup[Locatie],"",0)</f>
        <v>Wichelen, Flemish Region, Belgium</v>
      </c>
      <c r="T307" t="str">
        <f>_xlfn.XLOOKUP(Table1[[#This Row],[UID]],Table_Lookup[UID],Table_Lookup[Industrie],"",0)</f>
        <v>Retail Apparel and Fashion</v>
      </c>
    </row>
    <row r="308" spans="2:20" x14ac:dyDescent="0.45">
      <c r="B308" t="s">
        <v>924</v>
      </c>
      <c r="C308" t="s">
        <v>925</v>
      </c>
      <c r="D308" t="s">
        <v>926</v>
      </c>
      <c r="F308" t="s">
        <v>22</v>
      </c>
      <c r="G308" t="s">
        <v>53</v>
      </c>
      <c r="H308" t="s">
        <v>22</v>
      </c>
      <c r="I308" t="s">
        <v>22</v>
      </c>
      <c r="J308" t="s">
        <v>22</v>
      </c>
      <c r="K308" t="s">
        <v>22</v>
      </c>
      <c r="L308" t="s">
        <v>22</v>
      </c>
      <c r="M308" t="s">
        <v>22</v>
      </c>
      <c r="N308" t="s">
        <v>22</v>
      </c>
      <c r="Q308" t="str">
        <f>_xlfn.XLOOKUP(Table1[[#This Row],[UID]],Table_Lookup[UID],Table_Lookup[Website],"",0)</f>
        <v>www.vanhavermaet.be</v>
      </c>
      <c r="R308" t="str">
        <f>_xlfn.XLOOKUP(Table1[[#This Row],[UID]],Table_Lookup[UID],Table_Lookup[Company Employee Range],"",0)</f>
        <v>201 to 500</v>
      </c>
      <c r="S308" t="str">
        <f>_xlfn.XLOOKUP(Table1[[#This Row],[UID]],Table_Lookup[UID],Table_Lookup[Locatie],"",0)</f>
        <v>Hasselt, Flemish Region, Belgium</v>
      </c>
      <c r="T308" t="str">
        <f>_xlfn.XLOOKUP(Table1[[#This Row],[UID]],Table_Lookup[UID],Table_Lookup[Industrie],"",0)</f>
        <v>Accounting</v>
      </c>
    </row>
    <row r="309" spans="2:20" x14ac:dyDescent="0.45">
      <c r="B309" t="s">
        <v>927</v>
      </c>
      <c r="C309" t="s">
        <v>928</v>
      </c>
      <c r="D309" t="s">
        <v>929</v>
      </c>
      <c r="F309" t="s">
        <v>22</v>
      </c>
      <c r="H309" t="s">
        <v>22</v>
      </c>
      <c r="I309" t="s">
        <v>7</v>
      </c>
      <c r="J309" t="s">
        <v>22</v>
      </c>
      <c r="K309" t="s">
        <v>22</v>
      </c>
      <c r="L309" t="s">
        <v>22</v>
      </c>
      <c r="M309" t="s">
        <v>22</v>
      </c>
      <c r="N309" t="s">
        <v>22</v>
      </c>
      <c r="Q309" t="str">
        <f>_xlfn.XLOOKUP(Table1[[#This Row],[UID]],Table_Lookup[UID],Table_Lookup[Website],"",0)</f>
        <v>www.vgpparks.eu</v>
      </c>
      <c r="R309" t="str">
        <f>_xlfn.XLOOKUP(Table1[[#This Row],[UID]],Table_Lookup[UID],Table_Lookup[Company Employee Range],"",0)</f>
        <v>201 to 500</v>
      </c>
      <c r="S309" t="str">
        <f>_xlfn.XLOOKUP(Table1[[#This Row],[UID]],Table_Lookup[UID],Table_Lookup[Locatie],"",0)</f>
        <v>Antwerp, Flemish Region, Belgium</v>
      </c>
      <c r="T309" t="str">
        <f>_xlfn.XLOOKUP(Table1[[#This Row],[UID]],Table_Lookup[UID],Table_Lookup[Industrie],"",0)</f>
        <v>Real Estate</v>
      </c>
    </row>
    <row r="310" spans="2:20" x14ac:dyDescent="0.45">
      <c r="B310" t="s">
        <v>930</v>
      </c>
      <c r="C310" t="s">
        <v>931</v>
      </c>
      <c r="D310" t="s">
        <v>932</v>
      </c>
      <c r="F310" t="s">
        <v>22</v>
      </c>
      <c r="G310" t="s">
        <v>53</v>
      </c>
      <c r="H310" t="s">
        <v>22</v>
      </c>
      <c r="I310" t="s">
        <v>22</v>
      </c>
      <c r="J310" t="s">
        <v>22</v>
      </c>
      <c r="K310" t="s">
        <v>22</v>
      </c>
      <c r="L310" t="s">
        <v>22</v>
      </c>
      <c r="M310" t="s">
        <v>22</v>
      </c>
      <c r="N310" t="s">
        <v>22</v>
      </c>
      <c r="Q310" t="str">
        <f>_xlfn.XLOOKUP(Table1[[#This Row],[UID]],Table_Lookup[UID],Table_Lookup[Website],"",0)</f>
        <v>www.volvocars.com</v>
      </c>
      <c r="R310" t="str">
        <f>_xlfn.XLOOKUP(Table1[[#This Row],[UID]],Table_Lookup[UID],Table_Lookup[Company Employee Range],"",0)</f>
        <v>5001 to 10000</v>
      </c>
      <c r="S310" t="str">
        <f>_xlfn.XLOOKUP(Table1[[#This Row],[UID]],Table_Lookup[UID],Table_Lookup[Locatie],"",0)</f>
        <v>Ghent, Flemish Region, Belgium</v>
      </c>
      <c r="T310" t="str">
        <f>_xlfn.XLOOKUP(Table1[[#This Row],[UID]],Table_Lookup[UID],Table_Lookup[Industrie],"",0)</f>
        <v>Automotive</v>
      </c>
    </row>
    <row r="311" spans="2:20" x14ac:dyDescent="0.45">
      <c r="B311" t="s">
        <v>933</v>
      </c>
      <c r="C311" t="s">
        <v>934</v>
      </c>
      <c r="D311" t="s">
        <v>935</v>
      </c>
      <c r="F311" t="s">
        <v>22</v>
      </c>
      <c r="H311" t="s">
        <v>22</v>
      </c>
      <c r="I311" t="s">
        <v>7</v>
      </c>
      <c r="J311" t="s">
        <v>22</v>
      </c>
      <c r="K311" t="s">
        <v>22</v>
      </c>
      <c r="L311" t="s">
        <v>22</v>
      </c>
      <c r="M311" t="s">
        <v>22</v>
      </c>
      <c r="N311" t="s">
        <v>22</v>
      </c>
      <c r="Q311" t="str">
        <f>_xlfn.XLOOKUP(Table1[[#This Row],[UID]],Table_Lookup[UID],Table_Lookup[Website],"",0)</f>
        <v>www.vulpia.be</v>
      </c>
      <c r="R311" t="str">
        <f>_xlfn.XLOOKUP(Table1[[#This Row],[UID]],Table_Lookup[UID],Table_Lookup[Company Employee Range],"",0)</f>
        <v>1001 to 5000</v>
      </c>
      <c r="S311" t="str">
        <f>_xlfn.XLOOKUP(Table1[[#This Row],[UID]],Table_Lookup[UID],Table_Lookup[Locatie],"",0)</f>
        <v>Brasschaat, Flemish Region, Belgium</v>
      </c>
      <c r="T311" t="str">
        <f>_xlfn.XLOOKUP(Table1[[#This Row],[UID]],Table_Lookup[UID],Table_Lookup[Industrie],"",0)</f>
        <v>Hospitals and Health Care</v>
      </c>
    </row>
    <row r="312" spans="2:20" x14ac:dyDescent="0.45">
      <c r="B312" t="s">
        <v>936</v>
      </c>
      <c r="C312" t="s">
        <v>937</v>
      </c>
      <c r="D312" t="s">
        <v>938</v>
      </c>
      <c r="F312" t="s">
        <v>22</v>
      </c>
      <c r="G312" t="s">
        <v>53</v>
      </c>
      <c r="H312" t="s">
        <v>22</v>
      </c>
      <c r="I312" t="s">
        <v>22</v>
      </c>
      <c r="J312" t="s">
        <v>22</v>
      </c>
      <c r="K312" t="s">
        <v>22</v>
      </c>
      <c r="L312" t="s">
        <v>22</v>
      </c>
      <c r="M312" t="s">
        <v>22</v>
      </c>
      <c r="N312" t="s">
        <v>22</v>
      </c>
      <c r="Q312" t="str">
        <f>_xlfn.XLOOKUP(Table1[[#This Row],[UID]],Table_Lookup[UID],Table_Lookup[Website],"",0)</f>
        <v>www.vynova-group.com</v>
      </c>
      <c r="R312" t="str">
        <f>_xlfn.XLOOKUP(Table1[[#This Row],[UID]],Table_Lookup[UID],Table_Lookup[Company Employee Range],"",0)</f>
        <v>1001 to 5000</v>
      </c>
      <c r="S312" t="str">
        <f>_xlfn.XLOOKUP(Table1[[#This Row],[UID]],Table_Lookup[UID],Table_Lookup[Locatie],"",0)</f>
        <v>Tessenderlo, Flemish Region, Belgium</v>
      </c>
      <c r="T312" t="str">
        <f>_xlfn.XLOOKUP(Table1[[#This Row],[UID]],Table_Lookup[UID],Table_Lookup[Industrie],"",0)</f>
        <v>Chemical Manufacturing</v>
      </c>
    </row>
    <row r="313" spans="2:20" x14ac:dyDescent="0.45">
      <c r="B313" t="s">
        <v>939</v>
      </c>
      <c r="C313" t="s">
        <v>940</v>
      </c>
      <c r="D313" t="s">
        <v>941</v>
      </c>
      <c r="F313" t="s">
        <v>22</v>
      </c>
      <c r="G313" t="s">
        <v>53</v>
      </c>
      <c r="H313" t="s">
        <v>22</v>
      </c>
      <c r="I313" t="s">
        <v>22</v>
      </c>
      <c r="J313" t="s">
        <v>22</v>
      </c>
      <c r="K313" t="s">
        <v>22</v>
      </c>
      <c r="L313" t="s">
        <v>22</v>
      </c>
      <c r="M313" t="s">
        <v>22</v>
      </c>
      <c r="N313" t="s">
        <v>22</v>
      </c>
      <c r="Q313" t="str">
        <f>_xlfn.XLOOKUP(Table1[[#This Row],[UID]],Table_Lookup[UID],Table_Lookup[Website],"",0)</f>
        <v>www.wearehuman8.com</v>
      </c>
      <c r="R313" t="str">
        <f>_xlfn.XLOOKUP(Table1[[#This Row],[UID]],Table_Lookup[UID],Table_Lookup[Company Employee Range],"",0)</f>
        <v>501 to 1000</v>
      </c>
      <c r="S313" t="str">
        <f>_xlfn.XLOOKUP(Table1[[#This Row],[UID]],Table_Lookup[UID],Table_Lookup[Locatie],"",0)</f>
        <v>Ghent, Flemish Region, Belgium</v>
      </c>
      <c r="T313" t="str">
        <f>_xlfn.XLOOKUP(Table1[[#This Row],[UID]],Table_Lookup[UID],Table_Lookup[Industrie],"",0)</f>
        <v>Market Research</v>
      </c>
    </row>
    <row r="314" spans="2:20" x14ac:dyDescent="0.45">
      <c r="B314" t="s">
        <v>942</v>
      </c>
      <c r="C314" t="s">
        <v>943</v>
      </c>
      <c r="D314" t="s">
        <v>944</v>
      </c>
      <c r="F314" t="s">
        <v>22</v>
      </c>
      <c r="G314" t="s">
        <v>53</v>
      </c>
      <c r="H314" t="s">
        <v>22</v>
      </c>
      <c r="I314" t="s">
        <v>22</v>
      </c>
      <c r="J314" t="s">
        <v>22</v>
      </c>
      <c r="K314" t="s">
        <v>22</v>
      </c>
      <c r="L314" t="s">
        <v>22</v>
      </c>
      <c r="M314" t="s">
        <v>22</v>
      </c>
      <c r="N314" t="s">
        <v>22</v>
      </c>
      <c r="Q314" t="str">
        <f>_xlfn.XLOOKUP(Table1[[#This Row],[UID]],Table_Lookup[UID],Table_Lookup[Website],"",0)</f>
        <v>www.willemeninfra.be</v>
      </c>
      <c r="R314" t="str">
        <f>_xlfn.XLOOKUP(Table1[[#This Row],[UID]],Table_Lookup[UID],Table_Lookup[Company Employee Range],"",0)</f>
        <v>1001 to 5000</v>
      </c>
      <c r="S314" t="str">
        <f>_xlfn.XLOOKUP(Table1[[#This Row],[UID]],Table_Lookup[UID],Table_Lookup[Locatie],"",0)</f>
        <v>Ghent, Flemish Region, Belgium</v>
      </c>
      <c r="T314" t="str">
        <f>_xlfn.XLOOKUP(Table1[[#This Row],[UID]],Table_Lookup[UID],Table_Lookup[Industrie],"",0)</f>
        <v>Civil Engineering</v>
      </c>
    </row>
    <row r="315" spans="2:20" x14ac:dyDescent="0.45">
      <c r="B315" t="s">
        <v>945</v>
      </c>
      <c r="C315" t="s">
        <v>946</v>
      </c>
      <c r="D315" t="s">
        <v>947</v>
      </c>
      <c r="F315" t="s">
        <v>22</v>
      </c>
      <c r="H315" t="s">
        <v>22</v>
      </c>
      <c r="I315" t="s">
        <v>7</v>
      </c>
      <c r="J315" t="s">
        <v>22</v>
      </c>
      <c r="K315" t="s">
        <v>22</v>
      </c>
      <c r="L315" t="s">
        <v>22</v>
      </c>
      <c r="M315" t="s">
        <v>22</v>
      </c>
      <c r="N315" t="s">
        <v>22</v>
      </c>
      <c r="Q315" t="str">
        <f>_xlfn.XLOOKUP(Table1[[#This Row],[UID]],Table_Lookup[UID],Table_Lookup[Website],"",0)</f>
        <v>www.willemot.eu</v>
      </c>
      <c r="R315" t="str">
        <f>_xlfn.XLOOKUP(Table1[[#This Row],[UID]],Table_Lookup[UID],Table_Lookup[Company Employee Range],"",0)</f>
        <v>51 to 200</v>
      </c>
      <c r="S315" t="str">
        <f>_xlfn.XLOOKUP(Table1[[#This Row],[UID]],Table_Lookup[UID],Table_Lookup[Locatie],"",0)</f>
        <v>Ghent, Flemish Region, Belgium</v>
      </c>
      <c r="T315" t="str">
        <f>_xlfn.XLOOKUP(Table1[[#This Row],[UID]],Table_Lookup[UID],Table_Lookup[Industrie],"",0)</f>
        <v>Financial Services</v>
      </c>
    </row>
    <row r="316" spans="2:20" x14ac:dyDescent="0.45">
      <c r="B316" t="s">
        <v>948</v>
      </c>
      <c r="C316" t="s">
        <v>949</v>
      </c>
      <c r="D316" t="s">
        <v>950</v>
      </c>
      <c r="F316" t="s">
        <v>22</v>
      </c>
      <c r="H316" t="s">
        <v>22</v>
      </c>
      <c r="I316" t="s">
        <v>7</v>
      </c>
      <c r="J316" t="s">
        <v>22</v>
      </c>
      <c r="K316" t="s">
        <v>22</v>
      </c>
      <c r="L316" t="s">
        <v>22</v>
      </c>
      <c r="M316" t="s">
        <v>22</v>
      </c>
      <c r="N316" t="s">
        <v>22</v>
      </c>
      <c r="Q316" t="str">
        <f>_xlfn.XLOOKUP(Table1[[#This Row],[UID]],Table_Lookup[UID],Table_Lookup[Website],"",0)</f>
        <v>www.wolfsecurity.be</v>
      </c>
      <c r="R316" t="str">
        <f>_xlfn.XLOOKUP(Table1[[#This Row],[UID]],Table_Lookup[UID],Table_Lookup[Company Employee Range],"",0)</f>
        <v>2 to 10</v>
      </c>
      <c r="S316" t="str">
        <f>_xlfn.XLOOKUP(Table1[[#This Row],[UID]],Table_Lookup[UID],Table_Lookup[Locatie],"",0)</f>
        <v>Ypres, Flemish Region, Belgium</v>
      </c>
      <c r="T316" t="str">
        <f>_xlfn.XLOOKUP(Table1[[#This Row],[UID]],Table_Lookup[UID],Table_Lookup[Industrie],"",0)</f>
        <v>Security and Investigations</v>
      </c>
    </row>
    <row r="317" spans="2:20" x14ac:dyDescent="0.45">
      <c r="B317" t="s">
        <v>951</v>
      </c>
      <c r="C317" t="s">
        <v>952</v>
      </c>
      <c r="D317" t="s">
        <v>953</v>
      </c>
      <c r="F317" t="s">
        <v>22</v>
      </c>
      <c r="H317" t="s">
        <v>22</v>
      </c>
      <c r="I317" t="s">
        <v>7</v>
      </c>
      <c r="J317" t="s">
        <v>22</v>
      </c>
      <c r="K317" t="s">
        <v>22</v>
      </c>
      <c r="L317" t="s">
        <v>22</v>
      </c>
      <c r="M317" t="s">
        <v>22</v>
      </c>
      <c r="N317" t="s">
        <v>22</v>
      </c>
      <c r="Q317" t="str">
        <f>_xlfn.XLOOKUP(Table1[[#This Row],[UID]],Table_Lookup[UID],Table_Lookup[Website],"",0)</f>
        <v>www.wyre.be</v>
      </c>
      <c r="R317" t="str">
        <f>_xlfn.XLOOKUP(Table1[[#This Row],[UID]],Table_Lookup[UID],Table_Lookup[Company Employee Range],"",0)</f>
        <v>51 to 200</v>
      </c>
      <c r="S317" t="str">
        <f>_xlfn.XLOOKUP(Table1[[#This Row],[UID]],Table_Lookup[UID],Table_Lookup[Locatie],"",0)</f>
        <v>Mechelen, Flemish Region, Belgium</v>
      </c>
      <c r="T317" t="str">
        <f>_xlfn.XLOOKUP(Table1[[#This Row],[UID]],Table_Lookup[UID],Table_Lookup[Industrie],"",0)</f>
        <v>Telecommunications</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32A00-E0A7-493F-B62E-5DA780143FBF}">
  <dimension ref="A1:P1285"/>
  <sheetViews>
    <sheetView workbookViewId="0">
      <selection activeCell="H7" sqref="H7"/>
    </sheetView>
  </sheetViews>
  <sheetFormatPr defaultRowHeight="14.25" x14ac:dyDescent="0.45"/>
  <sheetData>
    <row r="1" spans="1:16" x14ac:dyDescent="0.45">
      <c r="A1" t="s">
        <v>0</v>
      </c>
      <c r="B1" t="s">
        <v>1</v>
      </c>
      <c r="C1" t="s">
        <v>2</v>
      </c>
      <c r="D1" t="s">
        <v>954</v>
      </c>
      <c r="E1" t="s">
        <v>955</v>
      </c>
      <c r="F1" t="s">
        <v>956</v>
      </c>
      <c r="G1" t="s">
        <v>15</v>
      </c>
      <c r="H1" t="s">
        <v>957</v>
      </c>
      <c r="I1" t="s">
        <v>18</v>
      </c>
      <c r="J1" t="s">
        <v>16</v>
      </c>
      <c r="K1" t="s">
        <v>17</v>
      </c>
      <c r="L1" t="s">
        <v>958</v>
      </c>
      <c r="M1" t="s">
        <v>959</v>
      </c>
      <c r="N1" t="s">
        <v>960</v>
      </c>
      <c r="O1" t="s">
        <v>961</v>
      </c>
      <c r="P1" t="s">
        <v>962</v>
      </c>
    </row>
    <row r="2" spans="1:16" x14ac:dyDescent="0.45">
      <c r="A2" t="s">
        <v>963</v>
      </c>
      <c r="B2" t="s">
        <v>964</v>
      </c>
      <c r="C2" t="s">
        <v>965</v>
      </c>
      <c r="D2" t="s">
        <v>966</v>
      </c>
      <c r="E2" t="s">
        <v>967</v>
      </c>
      <c r="F2" t="s">
        <v>968</v>
      </c>
      <c r="G2" t="s">
        <v>969</v>
      </c>
      <c r="H2" t="s">
        <v>970</v>
      </c>
    </row>
    <row r="3" spans="1:16" x14ac:dyDescent="0.45">
      <c r="A3" t="s">
        <v>971</v>
      </c>
      <c r="B3" t="s">
        <v>972</v>
      </c>
      <c r="C3" t="s">
        <v>973</v>
      </c>
      <c r="D3" t="s">
        <v>974</v>
      </c>
      <c r="E3" t="s">
        <v>975</v>
      </c>
      <c r="F3" t="s">
        <v>976</v>
      </c>
      <c r="G3" t="s">
        <v>977</v>
      </c>
      <c r="H3" t="s">
        <v>970</v>
      </c>
    </row>
    <row r="4" spans="1:16" x14ac:dyDescent="0.45">
      <c r="A4" t="s">
        <v>978</v>
      </c>
      <c r="B4" t="s">
        <v>979</v>
      </c>
      <c r="C4" t="s">
        <v>980</v>
      </c>
      <c r="D4" t="s">
        <v>981</v>
      </c>
      <c r="E4" t="s">
        <v>982</v>
      </c>
      <c r="F4" t="s">
        <v>983</v>
      </c>
      <c r="G4" t="s">
        <v>984</v>
      </c>
      <c r="H4" t="s">
        <v>970</v>
      </c>
    </row>
    <row r="5" spans="1:16" x14ac:dyDescent="0.45">
      <c r="A5" t="s">
        <v>985</v>
      </c>
      <c r="B5" t="s">
        <v>986</v>
      </c>
      <c r="C5" t="s">
        <v>987</v>
      </c>
      <c r="D5" t="s">
        <v>988</v>
      </c>
      <c r="E5" t="s">
        <v>989</v>
      </c>
      <c r="F5" t="s">
        <v>990</v>
      </c>
      <c r="G5" t="s">
        <v>991</v>
      </c>
      <c r="H5" t="s">
        <v>970</v>
      </c>
    </row>
    <row r="6" spans="1:16" x14ac:dyDescent="0.45">
      <c r="A6" t="s">
        <v>992</v>
      </c>
      <c r="B6" t="s">
        <v>993</v>
      </c>
      <c r="C6" t="s">
        <v>994</v>
      </c>
      <c r="D6" t="s">
        <v>995</v>
      </c>
      <c r="E6" t="s">
        <v>996</v>
      </c>
      <c r="F6" t="s">
        <v>997</v>
      </c>
      <c r="G6" t="s">
        <v>998</v>
      </c>
      <c r="H6" t="s">
        <v>970</v>
      </c>
    </row>
    <row r="7" spans="1:16" x14ac:dyDescent="0.45">
      <c r="A7" t="s">
        <v>999</v>
      </c>
      <c r="B7" t="s">
        <v>1000</v>
      </c>
      <c r="C7" t="s">
        <v>1001</v>
      </c>
      <c r="D7" t="s">
        <v>1002</v>
      </c>
      <c r="E7" t="s">
        <v>1003</v>
      </c>
      <c r="F7" t="s">
        <v>1004</v>
      </c>
      <c r="G7" t="s">
        <v>1005</v>
      </c>
      <c r="H7" t="s">
        <v>970</v>
      </c>
    </row>
    <row r="8" spans="1:16" x14ac:dyDescent="0.45">
      <c r="A8" t="s">
        <v>1006</v>
      </c>
      <c r="B8" t="s">
        <v>1007</v>
      </c>
      <c r="C8" t="s">
        <v>1008</v>
      </c>
      <c r="D8" t="s">
        <v>1009</v>
      </c>
      <c r="F8" t="s">
        <v>1010</v>
      </c>
      <c r="G8" t="s">
        <v>1011</v>
      </c>
      <c r="H8" t="s">
        <v>970</v>
      </c>
    </row>
    <row r="9" spans="1:16" x14ac:dyDescent="0.45">
      <c r="A9" t="s">
        <v>1012</v>
      </c>
      <c r="B9" t="s">
        <v>1013</v>
      </c>
      <c r="C9" t="s">
        <v>376</v>
      </c>
      <c r="D9" t="s">
        <v>1014</v>
      </c>
      <c r="E9" t="s">
        <v>1015</v>
      </c>
      <c r="F9" t="s">
        <v>1016</v>
      </c>
      <c r="G9" t="s">
        <v>1017</v>
      </c>
      <c r="H9" t="s">
        <v>970</v>
      </c>
    </row>
    <row r="10" spans="1:16" x14ac:dyDescent="0.45">
      <c r="A10" t="s">
        <v>1018</v>
      </c>
      <c r="B10" t="s">
        <v>1019</v>
      </c>
      <c r="C10" t="s">
        <v>1020</v>
      </c>
      <c r="D10" t="s">
        <v>1021</v>
      </c>
      <c r="E10" t="s">
        <v>1022</v>
      </c>
      <c r="F10" t="s">
        <v>1023</v>
      </c>
      <c r="G10" t="s">
        <v>1024</v>
      </c>
      <c r="H10" t="s">
        <v>970</v>
      </c>
    </row>
    <row r="11" spans="1:16" x14ac:dyDescent="0.45">
      <c r="A11" t="s">
        <v>1025</v>
      </c>
      <c r="B11" t="s">
        <v>1026</v>
      </c>
      <c r="C11" t="s">
        <v>1027</v>
      </c>
      <c r="D11" t="s">
        <v>1028</v>
      </c>
      <c r="E11" t="s">
        <v>1029</v>
      </c>
      <c r="G11" t="s">
        <v>1030</v>
      </c>
      <c r="H11" t="s">
        <v>970</v>
      </c>
    </row>
    <row r="12" spans="1:16" x14ac:dyDescent="0.45">
      <c r="A12" t="s">
        <v>1031</v>
      </c>
      <c r="B12" t="s">
        <v>1032</v>
      </c>
      <c r="C12" t="s">
        <v>1033</v>
      </c>
      <c r="D12" t="s">
        <v>1034</v>
      </c>
      <c r="E12" t="s">
        <v>1035</v>
      </c>
      <c r="G12" t="s">
        <v>1036</v>
      </c>
      <c r="H12" t="s">
        <v>970</v>
      </c>
    </row>
    <row r="13" spans="1:16" x14ac:dyDescent="0.45">
      <c r="A13" t="s">
        <v>1037</v>
      </c>
      <c r="B13" t="s">
        <v>1038</v>
      </c>
      <c r="C13" t="s">
        <v>1039</v>
      </c>
      <c r="D13" t="s">
        <v>1040</v>
      </c>
      <c r="E13" t="s">
        <v>1041</v>
      </c>
      <c r="F13" t="s">
        <v>1042</v>
      </c>
      <c r="G13" t="s">
        <v>1043</v>
      </c>
      <c r="H13" t="s">
        <v>970</v>
      </c>
    </row>
    <row r="14" spans="1:16" x14ac:dyDescent="0.45">
      <c r="A14" t="s">
        <v>1044</v>
      </c>
      <c r="B14" t="s">
        <v>1045</v>
      </c>
      <c r="C14" t="s">
        <v>1046</v>
      </c>
      <c r="D14" t="s">
        <v>1047</v>
      </c>
      <c r="E14" t="s">
        <v>1048</v>
      </c>
      <c r="F14" t="s">
        <v>1049</v>
      </c>
      <c r="G14" t="s">
        <v>1050</v>
      </c>
      <c r="H14" t="s">
        <v>970</v>
      </c>
    </row>
    <row r="15" spans="1:16" x14ac:dyDescent="0.45">
      <c r="A15" t="s">
        <v>575</v>
      </c>
      <c r="B15" t="s">
        <v>576</v>
      </c>
      <c r="C15" t="s">
        <v>577</v>
      </c>
      <c r="D15" t="s">
        <v>1051</v>
      </c>
      <c r="E15" t="s">
        <v>1052</v>
      </c>
      <c r="F15" t="s">
        <v>1053</v>
      </c>
      <c r="G15" t="s">
        <v>1054</v>
      </c>
      <c r="H15" t="s">
        <v>970</v>
      </c>
    </row>
    <row r="16" spans="1:16" x14ac:dyDescent="0.45">
      <c r="A16" t="s">
        <v>1055</v>
      </c>
      <c r="B16" t="s">
        <v>1056</v>
      </c>
      <c r="C16" t="s">
        <v>1057</v>
      </c>
      <c r="D16" t="s">
        <v>1058</v>
      </c>
      <c r="E16" t="s">
        <v>1059</v>
      </c>
      <c r="F16" t="s">
        <v>1060</v>
      </c>
      <c r="G16" t="s">
        <v>1061</v>
      </c>
      <c r="H16" t="s">
        <v>970</v>
      </c>
    </row>
    <row r="17" spans="1:8" x14ac:dyDescent="0.45">
      <c r="A17" t="s">
        <v>1062</v>
      </c>
      <c r="B17" t="s">
        <v>1063</v>
      </c>
      <c r="C17" t="s">
        <v>1064</v>
      </c>
      <c r="D17" t="s">
        <v>1065</v>
      </c>
      <c r="E17" t="s">
        <v>1066</v>
      </c>
      <c r="F17" t="s">
        <v>1067</v>
      </c>
      <c r="G17" t="s">
        <v>1068</v>
      </c>
      <c r="H17" t="s">
        <v>970</v>
      </c>
    </row>
    <row r="18" spans="1:8" x14ac:dyDescent="0.45">
      <c r="A18" t="s">
        <v>506</v>
      </c>
      <c r="B18" t="s">
        <v>507</v>
      </c>
      <c r="C18" t="s">
        <v>508</v>
      </c>
      <c r="D18" t="s">
        <v>1069</v>
      </c>
      <c r="E18" t="s">
        <v>1070</v>
      </c>
      <c r="F18" t="s">
        <v>1071</v>
      </c>
      <c r="G18" t="s">
        <v>1072</v>
      </c>
      <c r="H18" t="s">
        <v>970</v>
      </c>
    </row>
    <row r="19" spans="1:8" x14ac:dyDescent="0.45">
      <c r="A19" t="s">
        <v>1073</v>
      </c>
      <c r="B19" t="s">
        <v>1074</v>
      </c>
      <c r="C19" t="s">
        <v>1075</v>
      </c>
      <c r="D19" t="s">
        <v>1076</v>
      </c>
      <c r="E19" t="s">
        <v>1077</v>
      </c>
      <c r="F19" t="s">
        <v>1078</v>
      </c>
      <c r="G19" t="s">
        <v>1079</v>
      </c>
      <c r="H19" t="s">
        <v>970</v>
      </c>
    </row>
    <row r="20" spans="1:8" x14ac:dyDescent="0.45">
      <c r="A20" t="s">
        <v>1080</v>
      </c>
      <c r="B20" t="s">
        <v>1081</v>
      </c>
      <c r="C20" t="s">
        <v>1082</v>
      </c>
      <c r="D20" t="s">
        <v>1083</v>
      </c>
      <c r="E20" t="s">
        <v>1084</v>
      </c>
      <c r="G20" t="s">
        <v>1085</v>
      </c>
      <c r="H20" t="s">
        <v>970</v>
      </c>
    </row>
    <row r="21" spans="1:8" x14ac:dyDescent="0.45">
      <c r="A21" t="s">
        <v>1086</v>
      </c>
      <c r="B21" t="s">
        <v>1087</v>
      </c>
      <c r="C21" t="s">
        <v>155</v>
      </c>
      <c r="D21" t="s">
        <v>1088</v>
      </c>
      <c r="E21" t="s">
        <v>1089</v>
      </c>
      <c r="G21" t="s">
        <v>1090</v>
      </c>
      <c r="H21" t="s">
        <v>970</v>
      </c>
    </row>
    <row r="22" spans="1:8" x14ac:dyDescent="0.45">
      <c r="A22" t="s">
        <v>1091</v>
      </c>
      <c r="B22" t="s">
        <v>1092</v>
      </c>
      <c r="C22" t="s">
        <v>400</v>
      </c>
      <c r="D22" t="s">
        <v>1093</v>
      </c>
      <c r="E22" t="s">
        <v>1094</v>
      </c>
      <c r="F22" t="s">
        <v>1095</v>
      </c>
      <c r="G22" t="s">
        <v>1096</v>
      </c>
      <c r="H22" t="s">
        <v>970</v>
      </c>
    </row>
    <row r="23" spans="1:8" x14ac:dyDescent="0.45">
      <c r="A23" t="s">
        <v>1097</v>
      </c>
      <c r="B23" t="s">
        <v>1098</v>
      </c>
      <c r="C23" t="s">
        <v>1099</v>
      </c>
      <c r="D23" t="s">
        <v>1100</v>
      </c>
      <c r="E23" t="s">
        <v>1101</v>
      </c>
      <c r="F23" t="s">
        <v>1102</v>
      </c>
      <c r="G23" t="s">
        <v>1103</v>
      </c>
      <c r="H23" t="s">
        <v>970</v>
      </c>
    </row>
    <row r="24" spans="1:8" x14ac:dyDescent="0.45">
      <c r="A24" t="s">
        <v>1104</v>
      </c>
      <c r="B24" t="s">
        <v>1105</v>
      </c>
      <c r="C24" t="s">
        <v>1106</v>
      </c>
      <c r="D24" t="s">
        <v>1107</v>
      </c>
      <c r="E24" t="s">
        <v>1108</v>
      </c>
      <c r="F24" t="s">
        <v>1109</v>
      </c>
      <c r="G24" t="s">
        <v>1110</v>
      </c>
      <c r="H24" t="s">
        <v>970</v>
      </c>
    </row>
    <row r="25" spans="1:8" x14ac:dyDescent="0.45">
      <c r="A25" t="s">
        <v>1111</v>
      </c>
      <c r="B25" t="s">
        <v>1112</v>
      </c>
      <c r="C25" t="s">
        <v>1113</v>
      </c>
      <c r="D25" t="s">
        <v>1114</v>
      </c>
      <c r="E25" t="s">
        <v>1115</v>
      </c>
      <c r="F25" t="s">
        <v>1116</v>
      </c>
      <c r="G25" t="s">
        <v>1117</v>
      </c>
      <c r="H25" t="s">
        <v>970</v>
      </c>
    </row>
    <row r="26" spans="1:8" x14ac:dyDescent="0.45">
      <c r="A26" t="s">
        <v>1118</v>
      </c>
      <c r="B26" t="s">
        <v>1119</v>
      </c>
      <c r="C26" t="s">
        <v>1120</v>
      </c>
      <c r="D26" t="s">
        <v>1121</v>
      </c>
      <c r="E26" t="s">
        <v>1122</v>
      </c>
      <c r="F26" t="s">
        <v>1123</v>
      </c>
      <c r="G26" t="s">
        <v>1124</v>
      </c>
      <c r="H26" t="s">
        <v>970</v>
      </c>
    </row>
    <row r="27" spans="1:8" x14ac:dyDescent="0.45">
      <c r="A27" t="s">
        <v>1125</v>
      </c>
      <c r="B27" t="s">
        <v>1126</v>
      </c>
      <c r="C27" t="s">
        <v>1127</v>
      </c>
      <c r="D27" t="s">
        <v>1128</v>
      </c>
      <c r="E27" t="s">
        <v>1129</v>
      </c>
      <c r="F27" t="s">
        <v>1130</v>
      </c>
      <c r="G27" t="s">
        <v>1131</v>
      </c>
      <c r="H27" t="s">
        <v>970</v>
      </c>
    </row>
    <row r="28" spans="1:8" x14ac:dyDescent="0.45">
      <c r="A28" t="s">
        <v>530</v>
      </c>
      <c r="B28" t="s">
        <v>531</v>
      </c>
      <c r="C28" t="s">
        <v>532</v>
      </c>
      <c r="D28" t="s">
        <v>1132</v>
      </c>
      <c r="G28" t="s">
        <v>1133</v>
      </c>
      <c r="H28" t="s">
        <v>970</v>
      </c>
    </row>
    <row r="29" spans="1:8" x14ac:dyDescent="0.45">
      <c r="A29" t="s">
        <v>1134</v>
      </c>
      <c r="B29" t="s">
        <v>1135</v>
      </c>
      <c r="C29" t="s">
        <v>1136</v>
      </c>
      <c r="D29" t="s">
        <v>1137</v>
      </c>
      <c r="E29" t="s">
        <v>1138</v>
      </c>
      <c r="F29" t="s">
        <v>1139</v>
      </c>
      <c r="G29" t="s">
        <v>1140</v>
      </c>
      <c r="H29" t="s">
        <v>970</v>
      </c>
    </row>
    <row r="30" spans="1:8" x14ac:dyDescent="0.45">
      <c r="A30" t="s">
        <v>1141</v>
      </c>
      <c r="B30" t="s">
        <v>1142</v>
      </c>
      <c r="C30" t="s">
        <v>1143</v>
      </c>
      <c r="D30" t="s">
        <v>1144</v>
      </c>
      <c r="E30" t="s">
        <v>1129</v>
      </c>
      <c r="F30" t="s">
        <v>1130</v>
      </c>
      <c r="G30" t="s">
        <v>1131</v>
      </c>
      <c r="H30" t="s">
        <v>970</v>
      </c>
    </row>
    <row r="31" spans="1:8" x14ac:dyDescent="0.45">
      <c r="A31" t="s">
        <v>1145</v>
      </c>
      <c r="B31" t="s">
        <v>1146</v>
      </c>
      <c r="C31" t="s">
        <v>1147</v>
      </c>
      <c r="D31" t="s">
        <v>1148</v>
      </c>
      <c r="G31" t="s">
        <v>1149</v>
      </c>
      <c r="H31" t="s">
        <v>970</v>
      </c>
    </row>
    <row r="32" spans="1:8" x14ac:dyDescent="0.45">
      <c r="A32" t="s">
        <v>1150</v>
      </c>
      <c r="B32" t="s">
        <v>1151</v>
      </c>
      <c r="C32" t="s">
        <v>1152</v>
      </c>
      <c r="D32" t="s">
        <v>1153</v>
      </c>
      <c r="E32" t="s">
        <v>1154</v>
      </c>
      <c r="F32" t="s">
        <v>1155</v>
      </c>
      <c r="G32" t="s">
        <v>1156</v>
      </c>
      <c r="H32" t="s">
        <v>970</v>
      </c>
    </row>
    <row r="33" spans="1:8" x14ac:dyDescent="0.45">
      <c r="A33" t="s">
        <v>1157</v>
      </c>
      <c r="B33" t="s">
        <v>1158</v>
      </c>
      <c r="C33" t="s">
        <v>1159</v>
      </c>
      <c r="D33" t="s">
        <v>1160</v>
      </c>
      <c r="E33" t="s">
        <v>1161</v>
      </c>
      <c r="F33" t="s">
        <v>1162</v>
      </c>
      <c r="G33" t="s">
        <v>1163</v>
      </c>
      <c r="H33" t="s">
        <v>970</v>
      </c>
    </row>
    <row r="34" spans="1:8" x14ac:dyDescent="0.45">
      <c r="A34" t="s">
        <v>1164</v>
      </c>
      <c r="B34" t="s">
        <v>1165</v>
      </c>
      <c r="C34" t="s">
        <v>1166</v>
      </c>
      <c r="D34" t="s">
        <v>1167</v>
      </c>
      <c r="E34" t="s">
        <v>1168</v>
      </c>
      <c r="F34" t="s">
        <v>1169</v>
      </c>
      <c r="G34" t="s">
        <v>1170</v>
      </c>
      <c r="H34" t="s">
        <v>970</v>
      </c>
    </row>
    <row r="35" spans="1:8" x14ac:dyDescent="0.45">
      <c r="A35" t="s">
        <v>497</v>
      </c>
      <c r="B35" t="s">
        <v>498</v>
      </c>
      <c r="C35" t="s">
        <v>499</v>
      </c>
      <c r="D35" t="s">
        <v>1171</v>
      </c>
      <c r="E35" t="s">
        <v>1172</v>
      </c>
      <c r="F35" t="s">
        <v>1173</v>
      </c>
      <c r="G35" t="s">
        <v>1174</v>
      </c>
      <c r="H35" t="s">
        <v>970</v>
      </c>
    </row>
    <row r="36" spans="1:8" x14ac:dyDescent="0.45">
      <c r="A36" t="s">
        <v>1175</v>
      </c>
      <c r="B36" t="s">
        <v>1176</v>
      </c>
      <c r="C36" t="s">
        <v>1177</v>
      </c>
      <c r="D36" t="s">
        <v>1178</v>
      </c>
      <c r="E36" t="s">
        <v>1179</v>
      </c>
      <c r="F36" t="s">
        <v>1180</v>
      </c>
      <c r="G36" t="s">
        <v>1181</v>
      </c>
      <c r="H36" t="s">
        <v>970</v>
      </c>
    </row>
    <row r="37" spans="1:8" x14ac:dyDescent="0.45">
      <c r="A37" t="s">
        <v>1182</v>
      </c>
      <c r="B37" t="s">
        <v>1183</v>
      </c>
      <c r="C37" t="s">
        <v>1184</v>
      </c>
      <c r="D37" t="s">
        <v>1185</v>
      </c>
      <c r="E37" t="s">
        <v>1186</v>
      </c>
      <c r="F37" t="s">
        <v>1187</v>
      </c>
      <c r="G37" t="s">
        <v>1188</v>
      </c>
      <c r="H37" t="s">
        <v>970</v>
      </c>
    </row>
    <row r="38" spans="1:8" x14ac:dyDescent="0.45">
      <c r="A38" t="s">
        <v>1189</v>
      </c>
      <c r="B38" t="s">
        <v>1190</v>
      </c>
      <c r="C38" t="s">
        <v>418</v>
      </c>
      <c r="D38" t="s">
        <v>1191</v>
      </c>
      <c r="E38" t="s">
        <v>1192</v>
      </c>
      <c r="F38" t="s">
        <v>1193</v>
      </c>
      <c r="G38" t="s">
        <v>1194</v>
      </c>
      <c r="H38" t="s">
        <v>970</v>
      </c>
    </row>
    <row r="39" spans="1:8" x14ac:dyDescent="0.45">
      <c r="A39" t="s">
        <v>1195</v>
      </c>
      <c r="B39" t="s">
        <v>1196</v>
      </c>
      <c r="C39" t="s">
        <v>1197</v>
      </c>
      <c r="D39" t="s">
        <v>1198</v>
      </c>
      <c r="E39" t="s">
        <v>1199</v>
      </c>
      <c r="F39" t="s">
        <v>1200</v>
      </c>
      <c r="G39" t="s">
        <v>1201</v>
      </c>
      <c r="H39" t="s">
        <v>970</v>
      </c>
    </row>
    <row r="40" spans="1:8" x14ac:dyDescent="0.45">
      <c r="A40" t="s">
        <v>1202</v>
      </c>
      <c r="B40" t="s">
        <v>1203</v>
      </c>
      <c r="C40" t="s">
        <v>1204</v>
      </c>
      <c r="D40" t="s">
        <v>1205</v>
      </c>
      <c r="E40" t="s">
        <v>1199</v>
      </c>
      <c r="F40" t="s">
        <v>1206</v>
      </c>
      <c r="G40" t="s">
        <v>1201</v>
      </c>
      <c r="H40" t="s">
        <v>970</v>
      </c>
    </row>
    <row r="41" spans="1:8" x14ac:dyDescent="0.45">
      <c r="A41" t="s">
        <v>1207</v>
      </c>
      <c r="B41" t="s">
        <v>1208</v>
      </c>
      <c r="C41" t="s">
        <v>1209</v>
      </c>
      <c r="D41" t="s">
        <v>1210</v>
      </c>
      <c r="E41" t="s">
        <v>1211</v>
      </c>
      <c r="F41" t="s">
        <v>1212</v>
      </c>
      <c r="G41" t="s">
        <v>1213</v>
      </c>
      <c r="H41" t="s">
        <v>970</v>
      </c>
    </row>
    <row r="42" spans="1:8" x14ac:dyDescent="0.45">
      <c r="A42" t="s">
        <v>1214</v>
      </c>
      <c r="B42" t="s">
        <v>1215</v>
      </c>
      <c r="C42" t="s">
        <v>1216</v>
      </c>
      <c r="D42" t="s">
        <v>1217</v>
      </c>
      <c r="E42" t="s">
        <v>1218</v>
      </c>
      <c r="F42" t="s">
        <v>1219</v>
      </c>
      <c r="G42" t="s">
        <v>1220</v>
      </c>
      <c r="H42" t="s">
        <v>970</v>
      </c>
    </row>
    <row r="43" spans="1:8" x14ac:dyDescent="0.45">
      <c r="A43" t="s">
        <v>1221</v>
      </c>
      <c r="B43" t="s">
        <v>1222</v>
      </c>
      <c r="C43" t="s">
        <v>1223</v>
      </c>
      <c r="D43" t="s">
        <v>1224</v>
      </c>
      <c r="E43" t="s">
        <v>1225</v>
      </c>
      <c r="F43" t="s">
        <v>1226</v>
      </c>
      <c r="G43" t="s">
        <v>1227</v>
      </c>
      <c r="H43" t="s">
        <v>970</v>
      </c>
    </row>
    <row r="44" spans="1:8" x14ac:dyDescent="0.45">
      <c r="A44" t="s">
        <v>1228</v>
      </c>
      <c r="B44" t="s">
        <v>1229</v>
      </c>
      <c r="C44" t="s">
        <v>1230</v>
      </c>
      <c r="D44" t="s">
        <v>1231</v>
      </c>
      <c r="E44" t="s">
        <v>1232</v>
      </c>
      <c r="F44" t="s">
        <v>1233</v>
      </c>
      <c r="G44" t="s">
        <v>1234</v>
      </c>
      <c r="H44" t="s">
        <v>970</v>
      </c>
    </row>
    <row r="45" spans="1:8" x14ac:dyDescent="0.45">
      <c r="A45" t="s">
        <v>1235</v>
      </c>
      <c r="B45" t="s">
        <v>1236</v>
      </c>
      <c r="C45" t="s">
        <v>1237</v>
      </c>
      <c r="D45" t="s">
        <v>1238</v>
      </c>
      <c r="E45" t="s">
        <v>1239</v>
      </c>
      <c r="F45" t="s">
        <v>1233</v>
      </c>
      <c r="G45" t="s">
        <v>1240</v>
      </c>
      <c r="H45" t="s">
        <v>970</v>
      </c>
    </row>
    <row r="46" spans="1:8" x14ac:dyDescent="0.45">
      <c r="A46" t="s">
        <v>1241</v>
      </c>
      <c r="B46" t="s">
        <v>1242</v>
      </c>
      <c r="C46" t="s">
        <v>1243</v>
      </c>
      <c r="D46" t="s">
        <v>1244</v>
      </c>
      <c r="E46" t="s">
        <v>1245</v>
      </c>
      <c r="F46" t="s">
        <v>1246</v>
      </c>
      <c r="G46" t="s">
        <v>1247</v>
      </c>
      <c r="H46" t="s">
        <v>970</v>
      </c>
    </row>
    <row r="47" spans="1:8" x14ac:dyDescent="0.45">
      <c r="A47" t="s">
        <v>1248</v>
      </c>
      <c r="B47" t="s">
        <v>1249</v>
      </c>
      <c r="C47" t="s">
        <v>1250</v>
      </c>
      <c r="D47" t="s">
        <v>1251</v>
      </c>
      <c r="E47" t="s">
        <v>1252</v>
      </c>
      <c r="F47" t="s">
        <v>1253</v>
      </c>
      <c r="G47" t="s">
        <v>1254</v>
      </c>
      <c r="H47" t="s">
        <v>970</v>
      </c>
    </row>
    <row r="48" spans="1:8" x14ac:dyDescent="0.45">
      <c r="A48" t="s">
        <v>1255</v>
      </c>
      <c r="B48" t="s">
        <v>1256</v>
      </c>
      <c r="C48" t="s">
        <v>1257</v>
      </c>
      <c r="D48" t="s">
        <v>1258</v>
      </c>
      <c r="F48" t="s">
        <v>1259</v>
      </c>
      <c r="G48" t="s">
        <v>1260</v>
      </c>
      <c r="H48" t="s">
        <v>970</v>
      </c>
    </row>
    <row r="49" spans="1:8" x14ac:dyDescent="0.45">
      <c r="A49" t="s">
        <v>1261</v>
      </c>
      <c r="B49" t="s">
        <v>1262</v>
      </c>
      <c r="C49" t="s">
        <v>1263</v>
      </c>
      <c r="D49" t="s">
        <v>1264</v>
      </c>
      <c r="E49" t="s">
        <v>1265</v>
      </c>
      <c r="F49" t="s">
        <v>1266</v>
      </c>
      <c r="G49" t="s">
        <v>1267</v>
      </c>
      <c r="H49" t="s">
        <v>970</v>
      </c>
    </row>
    <row r="50" spans="1:8" x14ac:dyDescent="0.45">
      <c r="A50" t="s">
        <v>1268</v>
      </c>
      <c r="B50" t="s">
        <v>1269</v>
      </c>
      <c r="C50" t="s">
        <v>1270</v>
      </c>
      <c r="D50" t="s">
        <v>1271</v>
      </c>
      <c r="E50" t="s">
        <v>1272</v>
      </c>
      <c r="F50" t="s">
        <v>1273</v>
      </c>
      <c r="G50" t="s">
        <v>1274</v>
      </c>
      <c r="H50" t="s">
        <v>970</v>
      </c>
    </row>
    <row r="51" spans="1:8" x14ac:dyDescent="0.45">
      <c r="A51" t="s">
        <v>1275</v>
      </c>
      <c r="B51" t="s">
        <v>1276</v>
      </c>
      <c r="C51" t="s">
        <v>1277</v>
      </c>
      <c r="D51" t="s">
        <v>1278</v>
      </c>
      <c r="E51" t="s">
        <v>1279</v>
      </c>
      <c r="F51" t="s">
        <v>1280</v>
      </c>
      <c r="G51" t="s">
        <v>1281</v>
      </c>
      <c r="H51" t="s">
        <v>970</v>
      </c>
    </row>
    <row r="52" spans="1:8" x14ac:dyDescent="0.45">
      <c r="A52" t="s">
        <v>1282</v>
      </c>
      <c r="B52" t="s">
        <v>1283</v>
      </c>
      <c r="C52" t="s">
        <v>1284</v>
      </c>
      <c r="D52" t="s">
        <v>1285</v>
      </c>
      <c r="E52" t="s">
        <v>1286</v>
      </c>
      <c r="F52" t="s">
        <v>1287</v>
      </c>
      <c r="G52" t="s">
        <v>1288</v>
      </c>
      <c r="H52" t="s">
        <v>970</v>
      </c>
    </row>
    <row r="53" spans="1:8" x14ac:dyDescent="0.45">
      <c r="A53" t="s">
        <v>1289</v>
      </c>
      <c r="B53" t="s">
        <v>1290</v>
      </c>
      <c r="C53" t="s">
        <v>1291</v>
      </c>
      <c r="D53" t="s">
        <v>1292</v>
      </c>
      <c r="E53" t="s">
        <v>1293</v>
      </c>
      <c r="F53" t="s">
        <v>1294</v>
      </c>
      <c r="G53" t="s">
        <v>1295</v>
      </c>
      <c r="H53" t="s">
        <v>970</v>
      </c>
    </row>
    <row r="54" spans="1:8" x14ac:dyDescent="0.45">
      <c r="A54" t="s">
        <v>1296</v>
      </c>
      <c r="B54" t="s">
        <v>1297</v>
      </c>
      <c r="C54" t="s">
        <v>1298</v>
      </c>
      <c r="D54" t="s">
        <v>1299</v>
      </c>
      <c r="E54" t="s">
        <v>1300</v>
      </c>
      <c r="F54" t="s">
        <v>1294</v>
      </c>
      <c r="G54" t="s">
        <v>1301</v>
      </c>
      <c r="H54" t="s">
        <v>970</v>
      </c>
    </row>
    <row r="55" spans="1:8" x14ac:dyDescent="0.45">
      <c r="A55" t="s">
        <v>1302</v>
      </c>
      <c r="B55" t="s">
        <v>1303</v>
      </c>
      <c r="C55" t="s">
        <v>1304</v>
      </c>
      <c r="D55" t="s">
        <v>1305</v>
      </c>
      <c r="G55" t="s">
        <v>1306</v>
      </c>
      <c r="H55" t="s">
        <v>970</v>
      </c>
    </row>
    <row r="56" spans="1:8" x14ac:dyDescent="0.45">
      <c r="A56" t="s">
        <v>1307</v>
      </c>
      <c r="B56" t="s">
        <v>1308</v>
      </c>
      <c r="C56" t="s">
        <v>1309</v>
      </c>
      <c r="D56" t="s">
        <v>1310</v>
      </c>
      <c r="E56" t="s">
        <v>1311</v>
      </c>
      <c r="F56" t="s">
        <v>1312</v>
      </c>
      <c r="G56" t="s">
        <v>1313</v>
      </c>
      <c r="H56" t="s">
        <v>970</v>
      </c>
    </row>
    <row r="57" spans="1:8" x14ac:dyDescent="0.45">
      <c r="A57" t="s">
        <v>1314</v>
      </c>
      <c r="B57" t="s">
        <v>1315</v>
      </c>
      <c r="C57" t="s">
        <v>1316</v>
      </c>
      <c r="D57" t="s">
        <v>1317</v>
      </c>
      <c r="E57" t="s">
        <v>1318</v>
      </c>
      <c r="F57" t="s">
        <v>1319</v>
      </c>
      <c r="G57" t="s">
        <v>1320</v>
      </c>
      <c r="H57" t="s">
        <v>970</v>
      </c>
    </row>
    <row r="58" spans="1:8" x14ac:dyDescent="0.45">
      <c r="A58" t="s">
        <v>1321</v>
      </c>
      <c r="B58" t="s">
        <v>1322</v>
      </c>
      <c r="C58" t="s">
        <v>1323</v>
      </c>
      <c r="D58" t="s">
        <v>1324</v>
      </c>
      <c r="E58" t="s">
        <v>1325</v>
      </c>
      <c r="F58" t="s">
        <v>1326</v>
      </c>
      <c r="G58" t="s">
        <v>1327</v>
      </c>
      <c r="H58" t="s">
        <v>970</v>
      </c>
    </row>
    <row r="59" spans="1:8" x14ac:dyDescent="0.45">
      <c r="A59" t="s">
        <v>1328</v>
      </c>
      <c r="B59" t="s">
        <v>1329</v>
      </c>
      <c r="C59" t="s">
        <v>1330</v>
      </c>
      <c r="D59" t="s">
        <v>1331</v>
      </c>
      <c r="E59" t="s">
        <v>1332</v>
      </c>
      <c r="F59" t="s">
        <v>1333</v>
      </c>
      <c r="G59" t="s">
        <v>1334</v>
      </c>
      <c r="H59" t="s">
        <v>970</v>
      </c>
    </row>
    <row r="60" spans="1:8" x14ac:dyDescent="0.45">
      <c r="A60" t="s">
        <v>482</v>
      </c>
      <c r="B60" t="s">
        <v>483</v>
      </c>
      <c r="C60" t="s">
        <v>484</v>
      </c>
      <c r="D60" t="s">
        <v>1335</v>
      </c>
      <c r="E60" t="s">
        <v>1336</v>
      </c>
      <c r="F60" t="s">
        <v>1337</v>
      </c>
      <c r="G60" t="s">
        <v>1338</v>
      </c>
      <c r="H60" t="s">
        <v>970</v>
      </c>
    </row>
    <row r="61" spans="1:8" x14ac:dyDescent="0.45">
      <c r="A61" t="s">
        <v>1339</v>
      </c>
      <c r="B61" t="s">
        <v>1340</v>
      </c>
      <c r="C61" t="s">
        <v>1341</v>
      </c>
      <c r="D61" t="s">
        <v>1342</v>
      </c>
      <c r="G61" t="s">
        <v>1343</v>
      </c>
      <c r="H61" t="s">
        <v>970</v>
      </c>
    </row>
    <row r="62" spans="1:8" x14ac:dyDescent="0.45">
      <c r="A62" t="s">
        <v>1344</v>
      </c>
      <c r="B62" t="s">
        <v>1345</v>
      </c>
      <c r="C62" t="s">
        <v>1346</v>
      </c>
      <c r="D62" t="s">
        <v>1347</v>
      </c>
      <c r="E62" t="s">
        <v>1348</v>
      </c>
      <c r="F62" t="s">
        <v>1349</v>
      </c>
      <c r="G62" t="s">
        <v>1350</v>
      </c>
      <c r="H62" t="s">
        <v>970</v>
      </c>
    </row>
    <row r="63" spans="1:8" x14ac:dyDescent="0.45">
      <c r="A63" t="s">
        <v>1351</v>
      </c>
      <c r="B63" t="s">
        <v>1352</v>
      </c>
      <c r="C63" t="s">
        <v>394</v>
      </c>
      <c r="D63" t="s">
        <v>1353</v>
      </c>
      <c r="E63" t="s">
        <v>1354</v>
      </c>
      <c r="F63" t="s">
        <v>1355</v>
      </c>
      <c r="G63" t="s">
        <v>1356</v>
      </c>
      <c r="H63" t="s">
        <v>970</v>
      </c>
    </row>
    <row r="64" spans="1:8" x14ac:dyDescent="0.45">
      <c r="A64" t="s">
        <v>470</v>
      </c>
      <c r="B64" t="s">
        <v>471</v>
      </c>
      <c r="C64" t="s">
        <v>472</v>
      </c>
      <c r="D64" t="s">
        <v>1357</v>
      </c>
      <c r="E64" t="s">
        <v>1358</v>
      </c>
      <c r="F64" t="s">
        <v>1359</v>
      </c>
      <c r="G64" t="s">
        <v>1360</v>
      </c>
      <c r="H64" t="s">
        <v>970</v>
      </c>
    </row>
    <row r="65" spans="1:8" x14ac:dyDescent="0.45">
      <c r="A65" t="s">
        <v>1361</v>
      </c>
      <c r="B65" t="s">
        <v>1362</v>
      </c>
      <c r="C65" t="s">
        <v>1363</v>
      </c>
      <c r="D65" t="s">
        <v>1364</v>
      </c>
      <c r="E65" t="s">
        <v>1365</v>
      </c>
      <c r="F65" t="s">
        <v>1366</v>
      </c>
      <c r="G65" t="s">
        <v>1367</v>
      </c>
      <c r="H65" t="s">
        <v>970</v>
      </c>
    </row>
    <row r="66" spans="1:8" x14ac:dyDescent="0.45">
      <c r="A66" t="s">
        <v>569</v>
      </c>
      <c r="B66" t="s">
        <v>570</v>
      </c>
      <c r="C66" t="s">
        <v>571</v>
      </c>
      <c r="D66" t="s">
        <v>1368</v>
      </c>
      <c r="E66" t="s">
        <v>1369</v>
      </c>
      <c r="F66" t="s">
        <v>1370</v>
      </c>
      <c r="G66" t="s">
        <v>1371</v>
      </c>
      <c r="H66" t="s">
        <v>970</v>
      </c>
    </row>
    <row r="67" spans="1:8" x14ac:dyDescent="0.45">
      <c r="A67" t="s">
        <v>1372</v>
      </c>
      <c r="B67" t="s">
        <v>1373</v>
      </c>
      <c r="C67" t="s">
        <v>1374</v>
      </c>
      <c r="D67" t="s">
        <v>1375</v>
      </c>
      <c r="E67" t="s">
        <v>1376</v>
      </c>
      <c r="G67" t="s">
        <v>1377</v>
      </c>
      <c r="H67" t="s">
        <v>970</v>
      </c>
    </row>
    <row r="68" spans="1:8" x14ac:dyDescent="0.45">
      <c r="A68" t="s">
        <v>1378</v>
      </c>
      <c r="B68" t="s">
        <v>1379</v>
      </c>
      <c r="C68" t="s">
        <v>1380</v>
      </c>
      <c r="D68" t="s">
        <v>1381</v>
      </c>
      <c r="E68" t="s">
        <v>1382</v>
      </c>
      <c r="F68" t="s">
        <v>1383</v>
      </c>
      <c r="G68" t="s">
        <v>1384</v>
      </c>
      <c r="H68" t="s">
        <v>970</v>
      </c>
    </row>
    <row r="69" spans="1:8" x14ac:dyDescent="0.45">
      <c r="A69" t="s">
        <v>1385</v>
      </c>
      <c r="B69" t="s">
        <v>1386</v>
      </c>
      <c r="C69" t="s">
        <v>1387</v>
      </c>
      <c r="D69" t="s">
        <v>1388</v>
      </c>
      <c r="E69" t="s">
        <v>1389</v>
      </c>
      <c r="F69" t="s">
        <v>1390</v>
      </c>
      <c r="G69" t="s">
        <v>1391</v>
      </c>
      <c r="H69" t="s">
        <v>970</v>
      </c>
    </row>
    <row r="70" spans="1:8" x14ac:dyDescent="0.45">
      <c r="A70" t="s">
        <v>1392</v>
      </c>
      <c r="B70" t="s">
        <v>1393</v>
      </c>
      <c r="C70" t="s">
        <v>1394</v>
      </c>
      <c r="D70" t="s">
        <v>1395</v>
      </c>
      <c r="E70" t="s">
        <v>1396</v>
      </c>
      <c r="F70" t="s">
        <v>1397</v>
      </c>
      <c r="G70" t="s">
        <v>1398</v>
      </c>
      <c r="H70" t="s">
        <v>970</v>
      </c>
    </row>
    <row r="71" spans="1:8" x14ac:dyDescent="0.45">
      <c r="A71" t="s">
        <v>1399</v>
      </c>
      <c r="B71" t="s">
        <v>1400</v>
      </c>
      <c r="C71" t="s">
        <v>1401</v>
      </c>
      <c r="D71" t="s">
        <v>1402</v>
      </c>
      <c r="E71" t="s">
        <v>1403</v>
      </c>
      <c r="F71" t="s">
        <v>1404</v>
      </c>
      <c r="G71" t="s">
        <v>1405</v>
      </c>
      <c r="H71" t="s">
        <v>970</v>
      </c>
    </row>
    <row r="72" spans="1:8" x14ac:dyDescent="0.45">
      <c r="A72" t="s">
        <v>1406</v>
      </c>
      <c r="B72" t="s">
        <v>1407</v>
      </c>
      <c r="C72" t="s">
        <v>1408</v>
      </c>
      <c r="D72" t="s">
        <v>1409</v>
      </c>
      <c r="E72" t="s">
        <v>1410</v>
      </c>
      <c r="F72" t="s">
        <v>1411</v>
      </c>
      <c r="G72" t="s">
        <v>1412</v>
      </c>
      <c r="H72" t="s">
        <v>970</v>
      </c>
    </row>
    <row r="73" spans="1:8" x14ac:dyDescent="0.45">
      <c r="A73" t="s">
        <v>1413</v>
      </c>
      <c r="B73" t="s">
        <v>1414</v>
      </c>
      <c r="C73" t="s">
        <v>1415</v>
      </c>
      <c r="D73" t="s">
        <v>1416</v>
      </c>
      <c r="E73" t="s">
        <v>1417</v>
      </c>
      <c r="F73" t="s">
        <v>1418</v>
      </c>
      <c r="G73" t="s">
        <v>1419</v>
      </c>
      <c r="H73" t="s">
        <v>970</v>
      </c>
    </row>
    <row r="74" spans="1:8" x14ac:dyDescent="0.45">
      <c r="A74" t="s">
        <v>1420</v>
      </c>
      <c r="B74" t="s">
        <v>1421</v>
      </c>
      <c r="C74" t="s">
        <v>1422</v>
      </c>
      <c r="D74" t="s">
        <v>1423</v>
      </c>
      <c r="E74" t="s">
        <v>1424</v>
      </c>
      <c r="F74" t="s">
        <v>1425</v>
      </c>
      <c r="G74" t="s">
        <v>1426</v>
      </c>
      <c r="H74" t="s">
        <v>970</v>
      </c>
    </row>
    <row r="75" spans="1:8" x14ac:dyDescent="0.45">
      <c r="A75" t="s">
        <v>1427</v>
      </c>
      <c r="B75" t="s">
        <v>1428</v>
      </c>
      <c r="C75" t="s">
        <v>1429</v>
      </c>
      <c r="D75" t="s">
        <v>1430</v>
      </c>
      <c r="E75" t="s">
        <v>1431</v>
      </c>
      <c r="F75" t="s">
        <v>1432</v>
      </c>
      <c r="G75" t="s">
        <v>1433</v>
      </c>
      <c r="H75" t="s">
        <v>970</v>
      </c>
    </row>
    <row r="76" spans="1:8" x14ac:dyDescent="0.45">
      <c r="A76" t="s">
        <v>1434</v>
      </c>
      <c r="B76" t="s">
        <v>1435</v>
      </c>
      <c r="C76" t="s">
        <v>1436</v>
      </c>
      <c r="D76" t="s">
        <v>1437</v>
      </c>
      <c r="E76" t="s">
        <v>1438</v>
      </c>
      <c r="F76" t="s">
        <v>1439</v>
      </c>
      <c r="G76" t="s">
        <v>1440</v>
      </c>
      <c r="H76" t="s">
        <v>970</v>
      </c>
    </row>
    <row r="77" spans="1:8" x14ac:dyDescent="0.45">
      <c r="A77" t="s">
        <v>1441</v>
      </c>
      <c r="B77" t="s">
        <v>1442</v>
      </c>
      <c r="C77" t="s">
        <v>1443</v>
      </c>
      <c r="D77" t="s">
        <v>1444</v>
      </c>
      <c r="E77" t="s">
        <v>1445</v>
      </c>
      <c r="F77" t="s">
        <v>1446</v>
      </c>
      <c r="G77" t="s">
        <v>1447</v>
      </c>
      <c r="H77" t="s">
        <v>970</v>
      </c>
    </row>
    <row r="78" spans="1:8" x14ac:dyDescent="0.45">
      <c r="A78" t="s">
        <v>1448</v>
      </c>
      <c r="B78" t="s">
        <v>405</v>
      </c>
      <c r="C78" t="s">
        <v>406</v>
      </c>
      <c r="D78" t="s">
        <v>1449</v>
      </c>
      <c r="F78" t="s">
        <v>1450</v>
      </c>
      <c r="G78" t="s">
        <v>1451</v>
      </c>
      <c r="H78" t="s">
        <v>970</v>
      </c>
    </row>
    <row r="79" spans="1:8" x14ac:dyDescent="0.45">
      <c r="A79" t="s">
        <v>1452</v>
      </c>
      <c r="B79" t="s">
        <v>1453</v>
      </c>
      <c r="C79" t="s">
        <v>1454</v>
      </c>
      <c r="D79" t="s">
        <v>1455</v>
      </c>
      <c r="E79" t="s">
        <v>1456</v>
      </c>
      <c r="F79" t="s">
        <v>1457</v>
      </c>
      <c r="G79" t="s">
        <v>1458</v>
      </c>
      <c r="H79" t="s">
        <v>970</v>
      </c>
    </row>
    <row r="80" spans="1:8" x14ac:dyDescent="0.45">
      <c r="A80" t="s">
        <v>1459</v>
      </c>
      <c r="B80" t="s">
        <v>1460</v>
      </c>
      <c r="C80" t="s">
        <v>1461</v>
      </c>
      <c r="D80" t="s">
        <v>1462</v>
      </c>
      <c r="E80" t="s">
        <v>1463</v>
      </c>
      <c r="G80" t="s">
        <v>1464</v>
      </c>
      <c r="H80" t="s">
        <v>970</v>
      </c>
    </row>
    <row r="81" spans="1:8" x14ac:dyDescent="0.45">
      <c r="A81" t="s">
        <v>1465</v>
      </c>
      <c r="B81" t="s">
        <v>1466</v>
      </c>
      <c r="C81" t="s">
        <v>1467</v>
      </c>
      <c r="D81" t="s">
        <v>1468</v>
      </c>
      <c r="E81" t="s">
        <v>1456</v>
      </c>
      <c r="F81" t="s">
        <v>1457</v>
      </c>
      <c r="G81" t="s">
        <v>1469</v>
      </c>
      <c r="H81" t="s">
        <v>970</v>
      </c>
    </row>
    <row r="82" spans="1:8" x14ac:dyDescent="0.45">
      <c r="A82" t="s">
        <v>545</v>
      </c>
      <c r="B82" t="s">
        <v>546</v>
      </c>
      <c r="C82" t="s">
        <v>547</v>
      </c>
      <c r="D82" t="s">
        <v>1470</v>
      </c>
      <c r="E82" t="s">
        <v>1471</v>
      </c>
      <c r="F82" t="s">
        <v>1472</v>
      </c>
      <c r="G82" t="s">
        <v>1473</v>
      </c>
      <c r="H82" t="s">
        <v>970</v>
      </c>
    </row>
    <row r="83" spans="1:8" x14ac:dyDescent="0.45">
      <c r="A83" t="s">
        <v>1474</v>
      </c>
      <c r="B83" t="s">
        <v>1475</v>
      </c>
      <c r="C83" t="s">
        <v>292</v>
      </c>
      <c r="D83" t="s">
        <v>1476</v>
      </c>
      <c r="F83" t="s">
        <v>1477</v>
      </c>
      <c r="G83" t="s">
        <v>1478</v>
      </c>
      <c r="H83" t="s">
        <v>970</v>
      </c>
    </row>
    <row r="84" spans="1:8" x14ac:dyDescent="0.45">
      <c r="A84" t="s">
        <v>1479</v>
      </c>
      <c r="B84" t="s">
        <v>1480</v>
      </c>
      <c r="C84" t="s">
        <v>1481</v>
      </c>
      <c r="D84" t="s">
        <v>1482</v>
      </c>
      <c r="E84" t="s">
        <v>1483</v>
      </c>
      <c r="F84" t="s">
        <v>1484</v>
      </c>
      <c r="G84" t="s">
        <v>1485</v>
      </c>
      <c r="H84" t="s">
        <v>970</v>
      </c>
    </row>
    <row r="85" spans="1:8" x14ac:dyDescent="0.45">
      <c r="A85" t="s">
        <v>1486</v>
      </c>
      <c r="B85" t="s">
        <v>1487</v>
      </c>
      <c r="C85" t="s">
        <v>1488</v>
      </c>
      <c r="D85" t="s">
        <v>1489</v>
      </c>
      <c r="E85" t="s">
        <v>1490</v>
      </c>
      <c r="F85" t="s">
        <v>1491</v>
      </c>
      <c r="G85" t="s">
        <v>1492</v>
      </c>
      <c r="H85" t="s">
        <v>970</v>
      </c>
    </row>
    <row r="86" spans="1:8" x14ac:dyDescent="0.45">
      <c r="A86" t="s">
        <v>1493</v>
      </c>
      <c r="B86" t="s">
        <v>1494</v>
      </c>
      <c r="C86" t="s">
        <v>1495</v>
      </c>
      <c r="D86" t="s">
        <v>1496</v>
      </c>
      <c r="E86" t="s">
        <v>1497</v>
      </c>
      <c r="F86" t="s">
        <v>1498</v>
      </c>
      <c r="G86" t="s">
        <v>1499</v>
      </c>
      <c r="H86" t="s">
        <v>970</v>
      </c>
    </row>
    <row r="87" spans="1:8" x14ac:dyDescent="0.45">
      <c r="A87" t="s">
        <v>1500</v>
      </c>
      <c r="B87" t="s">
        <v>1501</v>
      </c>
      <c r="C87" t="s">
        <v>1502</v>
      </c>
      <c r="D87" t="s">
        <v>1503</v>
      </c>
      <c r="E87" t="s">
        <v>1504</v>
      </c>
      <c r="F87" t="s">
        <v>1505</v>
      </c>
      <c r="G87" t="s">
        <v>1506</v>
      </c>
      <c r="H87" t="s">
        <v>970</v>
      </c>
    </row>
    <row r="88" spans="1:8" x14ac:dyDescent="0.45">
      <c r="A88" t="s">
        <v>1507</v>
      </c>
      <c r="B88" t="s">
        <v>1508</v>
      </c>
      <c r="C88" t="s">
        <v>1509</v>
      </c>
      <c r="D88" t="s">
        <v>1510</v>
      </c>
      <c r="E88" t="s">
        <v>1511</v>
      </c>
      <c r="F88" t="s">
        <v>1512</v>
      </c>
      <c r="G88" t="s">
        <v>1513</v>
      </c>
      <c r="H88" t="s">
        <v>970</v>
      </c>
    </row>
    <row r="89" spans="1:8" x14ac:dyDescent="0.45">
      <c r="A89" t="s">
        <v>1514</v>
      </c>
      <c r="B89" t="s">
        <v>1515</v>
      </c>
      <c r="C89" t="s">
        <v>1516</v>
      </c>
      <c r="D89" t="s">
        <v>1517</v>
      </c>
      <c r="E89" t="s">
        <v>1518</v>
      </c>
      <c r="F89" t="s">
        <v>1519</v>
      </c>
      <c r="G89" t="s">
        <v>1520</v>
      </c>
      <c r="H89" t="s">
        <v>970</v>
      </c>
    </row>
    <row r="90" spans="1:8" x14ac:dyDescent="0.45">
      <c r="A90" t="s">
        <v>1521</v>
      </c>
      <c r="B90" t="s">
        <v>1522</v>
      </c>
      <c r="C90" t="s">
        <v>1523</v>
      </c>
      <c r="D90" t="s">
        <v>1524</v>
      </c>
      <c r="E90" t="s">
        <v>1525</v>
      </c>
      <c r="G90" t="s">
        <v>1526</v>
      </c>
      <c r="H90" t="s">
        <v>970</v>
      </c>
    </row>
    <row r="91" spans="1:8" x14ac:dyDescent="0.45">
      <c r="A91" t="s">
        <v>1527</v>
      </c>
      <c r="B91" t="s">
        <v>1528</v>
      </c>
      <c r="C91" t="s">
        <v>1529</v>
      </c>
      <c r="D91" t="s">
        <v>1530</v>
      </c>
      <c r="E91" t="s">
        <v>1531</v>
      </c>
      <c r="F91" t="s">
        <v>1532</v>
      </c>
      <c r="G91" t="s">
        <v>1533</v>
      </c>
      <c r="H91" t="s">
        <v>970</v>
      </c>
    </row>
    <row r="92" spans="1:8" x14ac:dyDescent="0.45">
      <c r="A92" t="s">
        <v>1534</v>
      </c>
      <c r="B92" t="s">
        <v>1535</v>
      </c>
      <c r="C92" t="s">
        <v>173</v>
      </c>
      <c r="D92" t="s">
        <v>1536</v>
      </c>
      <c r="E92" t="s">
        <v>1537</v>
      </c>
      <c r="F92" t="s">
        <v>1538</v>
      </c>
      <c r="G92" t="s">
        <v>1539</v>
      </c>
      <c r="H92" t="s">
        <v>970</v>
      </c>
    </row>
    <row r="93" spans="1:8" x14ac:dyDescent="0.45">
      <c r="A93" t="s">
        <v>578</v>
      </c>
      <c r="B93" t="s">
        <v>579</v>
      </c>
      <c r="C93" t="s">
        <v>580</v>
      </c>
      <c r="D93" t="s">
        <v>1540</v>
      </c>
      <c r="E93" t="s">
        <v>1541</v>
      </c>
      <c r="F93" t="s">
        <v>1542</v>
      </c>
      <c r="G93" t="s">
        <v>1543</v>
      </c>
      <c r="H93" t="s">
        <v>970</v>
      </c>
    </row>
    <row r="94" spans="1:8" x14ac:dyDescent="0.45">
      <c r="A94" t="s">
        <v>1544</v>
      </c>
      <c r="B94" t="s">
        <v>1545</v>
      </c>
      <c r="C94" t="s">
        <v>1546</v>
      </c>
      <c r="D94" t="s">
        <v>1547</v>
      </c>
      <c r="E94" t="s">
        <v>1541</v>
      </c>
      <c r="F94" t="s">
        <v>1548</v>
      </c>
      <c r="G94" t="s">
        <v>1543</v>
      </c>
      <c r="H94" t="s">
        <v>970</v>
      </c>
    </row>
    <row r="95" spans="1:8" x14ac:dyDescent="0.45">
      <c r="A95" t="s">
        <v>1549</v>
      </c>
      <c r="B95" t="s">
        <v>1550</v>
      </c>
      <c r="C95" t="s">
        <v>427</v>
      </c>
      <c r="D95" t="s">
        <v>1551</v>
      </c>
      <c r="G95" t="s">
        <v>1552</v>
      </c>
      <c r="H95" t="s">
        <v>970</v>
      </c>
    </row>
    <row r="96" spans="1:8" x14ac:dyDescent="0.45">
      <c r="A96" t="s">
        <v>1553</v>
      </c>
      <c r="B96" t="s">
        <v>1554</v>
      </c>
      <c r="C96" t="s">
        <v>252</v>
      </c>
      <c r="D96" t="s">
        <v>1555</v>
      </c>
      <c r="E96" t="s">
        <v>1556</v>
      </c>
      <c r="F96" t="s">
        <v>1557</v>
      </c>
      <c r="G96" t="s">
        <v>1558</v>
      </c>
      <c r="H96" t="s">
        <v>970</v>
      </c>
    </row>
    <row r="97" spans="1:8" x14ac:dyDescent="0.45">
      <c r="A97" t="s">
        <v>1559</v>
      </c>
      <c r="B97" t="s">
        <v>1560</v>
      </c>
      <c r="C97" t="s">
        <v>1561</v>
      </c>
      <c r="D97" t="s">
        <v>1562</v>
      </c>
      <c r="G97" t="s">
        <v>1563</v>
      </c>
      <c r="H97" t="s">
        <v>970</v>
      </c>
    </row>
    <row r="98" spans="1:8" x14ac:dyDescent="0.45">
      <c r="A98" t="s">
        <v>1564</v>
      </c>
      <c r="B98" t="s">
        <v>1565</v>
      </c>
      <c r="C98" t="s">
        <v>1566</v>
      </c>
      <c r="D98" t="s">
        <v>1567</v>
      </c>
      <c r="E98" t="s">
        <v>1568</v>
      </c>
      <c r="F98" t="s">
        <v>1569</v>
      </c>
      <c r="G98" t="s">
        <v>1570</v>
      </c>
      <c r="H98" t="s">
        <v>970</v>
      </c>
    </row>
    <row r="99" spans="1:8" x14ac:dyDescent="0.45">
      <c r="A99" t="s">
        <v>1571</v>
      </c>
      <c r="B99" t="s">
        <v>1572</v>
      </c>
      <c r="C99" t="s">
        <v>1573</v>
      </c>
      <c r="D99" t="s">
        <v>1574</v>
      </c>
      <c r="E99" t="s">
        <v>1575</v>
      </c>
      <c r="F99" t="s">
        <v>1576</v>
      </c>
      <c r="G99" t="s">
        <v>1577</v>
      </c>
      <c r="H99" t="s">
        <v>970</v>
      </c>
    </row>
    <row r="100" spans="1:8" x14ac:dyDescent="0.45">
      <c r="A100" t="s">
        <v>1578</v>
      </c>
      <c r="B100" t="s">
        <v>1579</v>
      </c>
      <c r="C100" t="s">
        <v>1580</v>
      </c>
      <c r="D100" t="s">
        <v>1581</v>
      </c>
      <c r="E100" t="s">
        <v>1582</v>
      </c>
      <c r="F100" t="s">
        <v>1583</v>
      </c>
      <c r="G100" t="s">
        <v>1584</v>
      </c>
      <c r="H100" t="s">
        <v>970</v>
      </c>
    </row>
    <row r="101" spans="1:8" x14ac:dyDescent="0.45">
      <c r="A101" t="s">
        <v>1585</v>
      </c>
      <c r="B101" t="s">
        <v>1586</v>
      </c>
      <c r="C101" t="s">
        <v>79</v>
      </c>
      <c r="D101" t="s">
        <v>1587</v>
      </c>
      <c r="E101" t="s">
        <v>1588</v>
      </c>
      <c r="F101" t="s">
        <v>1589</v>
      </c>
      <c r="G101" t="s">
        <v>1590</v>
      </c>
      <c r="H101" t="s">
        <v>970</v>
      </c>
    </row>
    <row r="102" spans="1:8" x14ac:dyDescent="0.45">
      <c r="A102" t="s">
        <v>1591</v>
      </c>
      <c r="B102" t="s">
        <v>1592</v>
      </c>
      <c r="C102" t="s">
        <v>1593</v>
      </c>
      <c r="D102" t="s">
        <v>1594</v>
      </c>
      <c r="E102" t="s">
        <v>1588</v>
      </c>
      <c r="F102" t="s">
        <v>1589</v>
      </c>
      <c r="G102" t="s">
        <v>1595</v>
      </c>
      <c r="H102" t="s">
        <v>970</v>
      </c>
    </row>
    <row r="103" spans="1:8" x14ac:dyDescent="0.45">
      <c r="A103" t="s">
        <v>1596</v>
      </c>
      <c r="B103" t="s">
        <v>1597</v>
      </c>
      <c r="C103" t="s">
        <v>1598</v>
      </c>
      <c r="D103" t="s">
        <v>1599</v>
      </c>
      <c r="E103" t="s">
        <v>1600</v>
      </c>
      <c r="F103" t="s">
        <v>1601</v>
      </c>
      <c r="G103" t="s">
        <v>1602</v>
      </c>
      <c r="H103" t="s">
        <v>970</v>
      </c>
    </row>
    <row r="104" spans="1:8" x14ac:dyDescent="0.45">
      <c r="A104" t="s">
        <v>491</v>
      </c>
      <c r="B104" t="s">
        <v>492</v>
      </c>
      <c r="C104" t="s">
        <v>493</v>
      </c>
      <c r="D104" t="s">
        <v>1603</v>
      </c>
      <c r="E104" t="s">
        <v>1600</v>
      </c>
      <c r="F104" t="s">
        <v>1604</v>
      </c>
      <c r="G104" t="s">
        <v>1602</v>
      </c>
      <c r="H104" t="s">
        <v>970</v>
      </c>
    </row>
    <row r="105" spans="1:8" x14ac:dyDescent="0.45">
      <c r="A105" t="s">
        <v>1605</v>
      </c>
      <c r="B105" t="s">
        <v>1606</v>
      </c>
      <c r="C105" t="s">
        <v>1607</v>
      </c>
      <c r="D105" t="s">
        <v>1608</v>
      </c>
      <c r="E105" t="s">
        <v>1609</v>
      </c>
      <c r="F105" t="s">
        <v>1610</v>
      </c>
      <c r="G105" t="s">
        <v>1611</v>
      </c>
      <c r="H105" t="s">
        <v>970</v>
      </c>
    </row>
    <row r="106" spans="1:8" x14ac:dyDescent="0.45">
      <c r="A106" t="s">
        <v>536</v>
      </c>
      <c r="B106" t="s">
        <v>537</v>
      </c>
      <c r="C106" t="s">
        <v>538</v>
      </c>
      <c r="D106" t="s">
        <v>1612</v>
      </c>
      <c r="E106" t="s">
        <v>1613</v>
      </c>
      <c r="F106" t="s">
        <v>1614</v>
      </c>
      <c r="G106" t="s">
        <v>1615</v>
      </c>
      <c r="H106" t="s">
        <v>970</v>
      </c>
    </row>
    <row r="107" spans="1:8" x14ac:dyDescent="0.45">
      <c r="A107" t="s">
        <v>1616</v>
      </c>
      <c r="B107" t="s">
        <v>1617</v>
      </c>
      <c r="C107" t="s">
        <v>1618</v>
      </c>
      <c r="D107" t="s">
        <v>1619</v>
      </c>
      <c r="E107" t="s">
        <v>1620</v>
      </c>
      <c r="F107" t="s">
        <v>1621</v>
      </c>
      <c r="G107" t="s">
        <v>1622</v>
      </c>
      <c r="H107" t="s">
        <v>970</v>
      </c>
    </row>
    <row r="108" spans="1:8" x14ac:dyDescent="0.45">
      <c r="A108" t="s">
        <v>1623</v>
      </c>
      <c r="B108" t="s">
        <v>1624</v>
      </c>
      <c r="C108" t="s">
        <v>1625</v>
      </c>
      <c r="D108" t="s">
        <v>1626</v>
      </c>
      <c r="E108" t="s">
        <v>1627</v>
      </c>
      <c r="G108" t="s">
        <v>1628</v>
      </c>
      <c r="H108" t="s">
        <v>970</v>
      </c>
    </row>
    <row r="109" spans="1:8" x14ac:dyDescent="0.45">
      <c r="A109" t="s">
        <v>1629</v>
      </c>
      <c r="B109" t="s">
        <v>1630</v>
      </c>
      <c r="C109" t="s">
        <v>1631</v>
      </c>
      <c r="D109" t="s">
        <v>1632</v>
      </c>
      <c r="E109" t="s">
        <v>1633</v>
      </c>
      <c r="F109" t="s">
        <v>1634</v>
      </c>
      <c r="G109" t="s">
        <v>1635</v>
      </c>
      <c r="H109" t="s">
        <v>970</v>
      </c>
    </row>
    <row r="110" spans="1:8" x14ac:dyDescent="0.45">
      <c r="A110" t="s">
        <v>1636</v>
      </c>
      <c r="B110" t="s">
        <v>1637</v>
      </c>
      <c r="C110" t="s">
        <v>1638</v>
      </c>
      <c r="D110" t="s">
        <v>1639</v>
      </c>
      <c r="E110" t="s">
        <v>1640</v>
      </c>
      <c r="F110" t="s">
        <v>1641</v>
      </c>
      <c r="G110" t="s">
        <v>1642</v>
      </c>
      <c r="H110" t="s">
        <v>970</v>
      </c>
    </row>
    <row r="111" spans="1:8" x14ac:dyDescent="0.45">
      <c r="A111" t="s">
        <v>1643</v>
      </c>
      <c r="B111" t="s">
        <v>1644</v>
      </c>
      <c r="C111" t="s">
        <v>1645</v>
      </c>
      <c r="D111" t="s">
        <v>1646</v>
      </c>
      <c r="E111" t="s">
        <v>1647</v>
      </c>
      <c r="F111" t="s">
        <v>1648</v>
      </c>
      <c r="G111" t="s">
        <v>1649</v>
      </c>
      <c r="H111" t="s">
        <v>970</v>
      </c>
    </row>
    <row r="112" spans="1:8" x14ac:dyDescent="0.45">
      <c r="A112" t="s">
        <v>1650</v>
      </c>
      <c r="B112" t="s">
        <v>1651</v>
      </c>
      <c r="C112" t="s">
        <v>1652</v>
      </c>
      <c r="D112" t="s">
        <v>1653</v>
      </c>
      <c r="G112" t="s">
        <v>1654</v>
      </c>
      <c r="H112" t="s">
        <v>970</v>
      </c>
    </row>
    <row r="113" spans="1:8" x14ac:dyDescent="0.45">
      <c r="A113" t="s">
        <v>557</v>
      </c>
      <c r="B113" t="s">
        <v>558</v>
      </c>
      <c r="C113" t="s">
        <v>559</v>
      </c>
      <c r="D113" t="s">
        <v>1655</v>
      </c>
      <c r="E113" t="s">
        <v>1656</v>
      </c>
      <c r="F113" t="s">
        <v>1657</v>
      </c>
      <c r="G113" t="s">
        <v>1658</v>
      </c>
      <c r="H113" t="s">
        <v>970</v>
      </c>
    </row>
    <row r="114" spans="1:8" x14ac:dyDescent="0.45">
      <c r="A114" t="s">
        <v>1659</v>
      </c>
      <c r="B114" t="s">
        <v>1660</v>
      </c>
      <c r="C114" t="s">
        <v>1661</v>
      </c>
      <c r="D114" t="s">
        <v>1662</v>
      </c>
      <c r="E114" t="s">
        <v>1663</v>
      </c>
      <c r="F114" t="s">
        <v>1664</v>
      </c>
      <c r="G114" t="s">
        <v>1665</v>
      </c>
      <c r="H114" t="s">
        <v>970</v>
      </c>
    </row>
    <row r="115" spans="1:8" x14ac:dyDescent="0.45">
      <c r="A115" t="s">
        <v>1666</v>
      </c>
      <c r="B115" t="s">
        <v>1667</v>
      </c>
      <c r="C115" t="s">
        <v>1668</v>
      </c>
      <c r="D115" t="s">
        <v>1669</v>
      </c>
      <c r="E115" t="s">
        <v>1670</v>
      </c>
      <c r="F115" t="s">
        <v>1671</v>
      </c>
      <c r="G115" t="s">
        <v>1672</v>
      </c>
      <c r="H115" t="s">
        <v>970</v>
      </c>
    </row>
    <row r="116" spans="1:8" x14ac:dyDescent="0.45">
      <c r="A116" t="s">
        <v>1673</v>
      </c>
      <c r="B116" t="s">
        <v>1674</v>
      </c>
      <c r="C116" t="s">
        <v>385</v>
      </c>
      <c r="D116" t="s">
        <v>1675</v>
      </c>
      <c r="F116" t="s">
        <v>1676</v>
      </c>
      <c r="G116" t="s">
        <v>1677</v>
      </c>
      <c r="H116" t="s">
        <v>970</v>
      </c>
    </row>
    <row r="117" spans="1:8" x14ac:dyDescent="0.45">
      <c r="A117" t="s">
        <v>1678</v>
      </c>
      <c r="B117" t="s">
        <v>1679</v>
      </c>
      <c r="C117" t="s">
        <v>1680</v>
      </c>
      <c r="D117" t="s">
        <v>1681</v>
      </c>
      <c r="E117" t="s">
        <v>1682</v>
      </c>
      <c r="F117" t="s">
        <v>1683</v>
      </c>
      <c r="G117" t="s">
        <v>1684</v>
      </c>
      <c r="H117" t="s">
        <v>970</v>
      </c>
    </row>
    <row r="118" spans="1:8" x14ac:dyDescent="0.45">
      <c r="A118" t="s">
        <v>1685</v>
      </c>
      <c r="B118" t="s">
        <v>1686</v>
      </c>
      <c r="C118" t="s">
        <v>1687</v>
      </c>
      <c r="D118" t="s">
        <v>1688</v>
      </c>
      <c r="E118" t="s">
        <v>1689</v>
      </c>
      <c r="F118" t="s">
        <v>1690</v>
      </c>
      <c r="G118" t="s">
        <v>1691</v>
      </c>
      <c r="H118" t="s">
        <v>970</v>
      </c>
    </row>
    <row r="119" spans="1:8" x14ac:dyDescent="0.45">
      <c r="A119" t="s">
        <v>1692</v>
      </c>
      <c r="B119" t="s">
        <v>1693</v>
      </c>
      <c r="C119" t="s">
        <v>1694</v>
      </c>
      <c r="D119" t="s">
        <v>1695</v>
      </c>
      <c r="E119" t="s">
        <v>1696</v>
      </c>
      <c r="F119" t="s">
        <v>1697</v>
      </c>
      <c r="G119" t="s">
        <v>1698</v>
      </c>
      <c r="H119" t="s">
        <v>970</v>
      </c>
    </row>
    <row r="120" spans="1:8" x14ac:dyDescent="0.45">
      <c r="A120" t="s">
        <v>1699</v>
      </c>
      <c r="B120" t="s">
        <v>1700</v>
      </c>
      <c r="C120" t="s">
        <v>1701</v>
      </c>
      <c r="D120" t="s">
        <v>1702</v>
      </c>
      <c r="E120" t="s">
        <v>1703</v>
      </c>
      <c r="F120" t="s">
        <v>1704</v>
      </c>
      <c r="G120" t="s">
        <v>1705</v>
      </c>
      <c r="H120" t="s">
        <v>970</v>
      </c>
    </row>
    <row r="121" spans="1:8" x14ac:dyDescent="0.45">
      <c r="A121" t="s">
        <v>1706</v>
      </c>
      <c r="B121" t="s">
        <v>1707</v>
      </c>
      <c r="C121" t="s">
        <v>1708</v>
      </c>
      <c r="D121" t="s">
        <v>1709</v>
      </c>
      <c r="E121" t="s">
        <v>1710</v>
      </c>
      <c r="F121" t="s">
        <v>1711</v>
      </c>
      <c r="G121" t="s">
        <v>1712</v>
      </c>
      <c r="H121" t="s">
        <v>970</v>
      </c>
    </row>
    <row r="122" spans="1:8" x14ac:dyDescent="0.45">
      <c r="A122" t="s">
        <v>771</v>
      </c>
      <c r="B122" t="s">
        <v>772</v>
      </c>
      <c r="C122" t="s">
        <v>773</v>
      </c>
      <c r="D122" t="s">
        <v>1713</v>
      </c>
      <c r="E122" t="s">
        <v>1714</v>
      </c>
      <c r="F122" t="s">
        <v>1715</v>
      </c>
      <c r="G122" t="s">
        <v>1716</v>
      </c>
      <c r="H122" t="s">
        <v>970</v>
      </c>
    </row>
    <row r="123" spans="1:8" x14ac:dyDescent="0.45">
      <c r="A123" t="s">
        <v>1717</v>
      </c>
      <c r="B123" t="s">
        <v>1718</v>
      </c>
      <c r="C123" t="s">
        <v>1719</v>
      </c>
      <c r="D123" t="s">
        <v>1720</v>
      </c>
      <c r="E123" t="s">
        <v>1721</v>
      </c>
      <c r="F123" t="s">
        <v>1722</v>
      </c>
      <c r="G123" t="s">
        <v>1723</v>
      </c>
      <c r="H123" t="s">
        <v>970</v>
      </c>
    </row>
    <row r="124" spans="1:8" x14ac:dyDescent="0.45">
      <c r="A124" t="s">
        <v>1724</v>
      </c>
      <c r="B124" t="s">
        <v>1725</v>
      </c>
      <c r="C124" t="s">
        <v>1726</v>
      </c>
      <c r="D124" t="s">
        <v>1727</v>
      </c>
      <c r="E124" t="s">
        <v>1728</v>
      </c>
      <c r="F124" t="s">
        <v>1729</v>
      </c>
      <c r="G124" t="s">
        <v>1730</v>
      </c>
      <c r="H124" t="s">
        <v>970</v>
      </c>
    </row>
    <row r="125" spans="1:8" x14ac:dyDescent="0.45">
      <c r="A125" t="s">
        <v>1731</v>
      </c>
      <c r="B125" t="s">
        <v>1732</v>
      </c>
      <c r="C125" t="s">
        <v>1733</v>
      </c>
      <c r="D125" t="s">
        <v>1734</v>
      </c>
      <c r="E125" t="s">
        <v>1735</v>
      </c>
      <c r="F125" t="s">
        <v>1736</v>
      </c>
      <c r="G125" t="s">
        <v>1737</v>
      </c>
      <c r="H125" t="s">
        <v>970</v>
      </c>
    </row>
    <row r="126" spans="1:8" x14ac:dyDescent="0.45">
      <c r="A126" t="s">
        <v>1738</v>
      </c>
      <c r="B126" t="s">
        <v>1739</v>
      </c>
      <c r="C126" t="s">
        <v>1740</v>
      </c>
      <c r="D126" t="s">
        <v>1741</v>
      </c>
      <c r="E126" t="s">
        <v>1742</v>
      </c>
      <c r="F126" t="s">
        <v>1743</v>
      </c>
      <c r="G126" t="s">
        <v>1744</v>
      </c>
      <c r="H126" t="s">
        <v>970</v>
      </c>
    </row>
    <row r="127" spans="1:8" x14ac:dyDescent="0.45">
      <c r="A127" t="s">
        <v>1745</v>
      </c>
      <c r="B127" t="s">
        <v>1746</v>
      </c>
      <c r="C127" t="s">
        <v>1747</v>
      </c>
      <c r="D127" t="s">
        <v>1748</v>
      </c>
      <c r="F127" t="s">
        <v>1749</v>
      </c>
      <c r="G127" t="s">
        <v>1750</v>
      </c>
      <c r="H127" t="s">
        <v>970</v>
      </c>
    </row>
    <row r="128" spans="1:8" x14ac:dyDescent="0.45">
      <c r="A128" t="s">
        <v>1751</v>
      </c>
      <c r="B128" t="s">
        <v>1752</v>
      </c>
      <c r="C128" t="s">
        <v>1753</v>
      </c>
      <c r="D128" t="s">
        <v>1754</v>
      </c>
      <c r="E128" t="s">
        <v>1755</v>
      </c>
      <c r="F128" t="s">
        <v>1756</v>
      </c>
      <c r="G128" t="s">
        <v>1757</v>
      </c>
      <c r="H128" t="s">
        <v>970</v>
      </c>
    </row>
    <row r="129" spans="1:8" x14ac:dyDescent="0.45">
      <c r="A129" t="s">
        <v>1758</v>
      </c>
      <c r="B129" t="s">
        <v>1759</v>
      </c>
      <c r="C129" t="s">
        <v>1760</v>
      </c>
      <c r="D129" t="s">
        <v>1761</v>
      </c>
      <c r="E129" t="s">
        <v>1762</v>
      </c>
      <c r="F129" t="s">
        <v>1763</v>
      </c>
      <c r="G129" t="s">
        <v>1764</v>
      </c>
      <c r="H129" t="s">
        <v>970</v>
      </c>
    </row>
    <row r="130" spans="1:8" x14ac:dyDescent="0.45">
      <c r="A130" t="s">
        <v>1765</v>
      </c>
      <c r="B130" t="s">
        <v>1766</v>
      </c>
      <c r="C130" t="s">
        <v>1767</v>
      </c>
      <c r="D130" t="s">
        <v>1768</v>
      </c>
      <c r="F130" t="s">
        <v>1769</v>
      </c>
      <c r="G130" t="s">
        <v>1770</v>
      </c>
      <c r="H130" t="s">
        <v>970</v>
      </c>
    </row>
    <row r="131" spans="1:8" x14ac:dyDescent="0.45">
      <c r="A131" t="s">
        <v>581</v>
      </c>
      <c r="B131" t="s">
        <v>582</v>
      </c>
      <c r="C131" t="s">
        <v>583</v>
      </c>
      <c r="D131" t="s">
        <v>1771</v>
      </c>
      <c r="F131" t="s">
        <v>1772</v>
      </c>
      <c r="G131" t="s">
        <v>1773</v>
      </c>
      <c r="H131" t="s">
        <v>970</v>
      </c>
    </row>
    <row r="132" spans="1:8" x14ac:dyDescent="0.45">
      <c r="A132" t="s">
        <v>1774</v>
      </c>
      <c r="B132" t="s">
        <v>1775</v>
      </c>
      <c r="C132" t="s">
        <v>1776</v>
      </c>
      <c r="D132" t="s">
        <v>1777</v>
      </c>
      <c r="E132" t="s">
        <v>1778</v>
      </c>
      <c r="F132" t="s">
        <v>1779</v>
      </c>
      <c r="G132" t="s">
        <v>1780</v>
      </c>
      <c r="H132" t="s">
        <v>970</v>
      </c>
    </row>
    <row r="133" spans="1:8" x14ac:dyDescent="0.45">
      <c r="A133" t="s">
        <v>1781</v>
      </c>
      <c r="B133" t="s">
        <v>1782</v>
      </c>
      <c r="C133" t="s">
        <v>1783</v>
      </c>
      <c r="D133" t="s">
        <v>1784</v>
      </c>
      <c r="E133" t="s">
        <v>1785</v>
      </c>
      <c r="F133" t="s">
        <v>1786</v>
      </c>
      <c r="G133" t="s">
        <v>1787</v>
      </c>
      <c r="H133" t="s">
        <v>970</v>
      </c>
    </row>
    <row r="134" spans="1:8" x14ac:dyDescent="0.45">
      <c r="A134" t="s">
        <v>1788</v>
      </c>
      <c r="B134" t="s">
        <v>1789</v>
      </c>
      <c r="C134" t="s">
        <v>1790</v>
      </c>
      <c r="D134" t="s">
        <v>1791</v>
      </c>
      <c r="G134" t="s">
        <v>1792</v>
      </c>
      <c r="H134" t="s">
        <v>970</v>
      </c>
    </row>
    <row r="135" spans="1:8" x14ac:dyDescent="0.45">
      <c r="A135" t="s">
        <v>1793</v>
      </c>
      <c r="B135" t="s">
        <v>1794</v>
      </c>
      <c r="C135" t="s">
        <v>1795</v>
      </c>
      <c r="D135" t="s">
        <v>1796</v>
      </c>
      <c r="G135" t="s">
        <v>1797</v>
      </c>
      <c r="H135" t="s">
        <v>970</v>
      </c>
    </row>
    <row r="136" spans="1:8" x14ac:dyDescent="0.45">
      <c r="A136" t="s">
        <v>1798</v>
      </c>
      <c r="B136" t="s">
        <v>1799</v>
      </c>
      <c r="C136" t="s">
        <v>1800</v>
      </c>
      <c r="D136" t="s">
        <v>1801</v>
      </c>
      <c r="F136" t="s">
        <v>1802</v>
      </c>
      <c r="G136" t="s">
        <v>1803</v>
      </c>
      <c r="H136" t="s">
        <v>970</v>
      </c>
    </row>
    <row r="137" spans="1:8" x14ac:dyDescent="0.45">
      <c r="A137" t="s">
        <v>1804</v>
      </c>
      <c r="B137" t="s">
        <v>1805</v>
      </c>
      <c r="C137" t="s">
        <v>1806</v>
      </c>
      <c r="D137" t="s">
        <v>1807</v>
      </c>
      <c r="E137" t="s">
        <v>1808</v>
      </c>
      <c r="F137" t="s">
        <v>1809</v>
      </c>
      <c r="G137" t="s">
        <v>1810</v>
      </c>
      <c r="H137" t="s">
        <v>970</v>
      </c>
    </row>
    <row r="138" spans="1:8" x14ac:dyDescent="0.45">
      <c r="A138" t="s">
        <v>1811</v>
      </c>
      <c r="B138" t="s">
        <v>1812</v>
      </c>
      <c r="C138" t="s">
        <v>1813</v>
      </c>
      <c r="D138" t="s">
        <v>1814</v>
      </c>
      <c r="E138" t="s">
        <v>1815</v>
      </c>
      <c r="F138" t="s">
        <v>1816</v>
      </c>
      <c r="G138" t="s">
        <v>1817</v>
      </c>
      <c r="H138" t="s">
        <v>970</v>
      </c>
    </row>
    <row r="139" spans="1:8" x14ac:dyDescent="0.45">
      <c r="A139" t="s">
        <v>1818</v>
      </c>
      <c r="B139" t="s">
        <v>1819</v>
      </c>
      <c r="C139" t="s">
        <v>1820</v>
      </c>
      <c r="D139" t="s">
        <v>1821</v>
      </c>
      <c r="E139" t="s">
        <v>1815</v>
      </c>
      <c r="G139" t="s">
        <v>1817</v>
      </c>
      <c r="H139" t="s">
        <v>970</v>
      </c>
    </row>
    <row r="140" spans="1:8" x14ac:dyDescent="0.45">
      <c r="A140" t="s">
        <v>1822</v>
      </c>
      <c r="B140" t="s">
        <v>1823</v>
      </c>
      <c r="C140" t="s">
        <v>1824</v>
      </c>
      <c r="D140" t="s">
        <v>1825</v>
      </c>
      <c r="E140" t="s">
        <v>1826</v>
      </c>
      <c r="F140" t="s">
        <v>1827</v>
      </c>
      <c r="G140" t="s">
        <v>1828</v>
      </c>
      <c r="H140" t="s">
        <v>970</v>
      </c>
    </row>
    <row r="141" spans="1:8" x14ac:dyDescent="0.45">
      <c r="A141" t="s">
        <v>1829</v>
      </c>
      <c r="B141" t="s">
        <v>1830</v>
      </c>
      <c r="C141" t="s">
        <v>1831</v>
      </c>
      <c r="D141" t="s">
        <v>1832</v>
      </c>
      <c r="E141" t="s">
        <v>1833</v>
      </c>
      <c r="F141" t="s">
        <v>1834</v>
      </c>
      <c r="G141" t="s">
        <v>1835</v>
      </c>
      <c r="H141" t="s">
        <v>970</v>
      </c>
    </row>
    <row r="142" spans="1:8" x14ac:dyDescent="0.45">
      <c r="A142" t="s">
        <v>1836</v>
      </c>
      <c r="B142" t="s">
        <v>1837</v>
      </c>
      <c r="C142" t="s">
        <v>1838</v>
      </c>
      <c r="D142" t="s">
        <v>1839</v>
      </c>
      <c r="E142" t="s">
        <v>1840</v>
      </c>
      <c r="F142" t="s">
        <v>1841</v>
      </c>
      <c r="G142" t="s">
        <v>1842</v>
      </c>
      <c r="H142" t="s">
        <v>970</v>
      </c>
    </row>
    <row r="143" spans="1:8" x14ac:dyDescent="0.45">
      <c r="A143" t="s">
        <v>1843</v>
      </c>
      <c r="B143" t="s">
        <v>1844</v>
      </c>
      <c r="C143" t="s">
        <v>1845</v>
      </c>
      <c r="D143" t="s">
        <v>1846</v>
      </c>
      <c r="E143" t="s">
        <v>1847</v>
      </c>
      <c r="F143" t="s">
        <v>1848</v>
      </c>
      <c r="G143" t="s">
        <v>1849</v>
      </c>
      <c r="H143" t="s">
        <v>970</v>
      </c>
    </row>
    <row r="144" spans="1:8" x14ac:dyDescent="0.45">
      <c r="A144" t="s">
        <v>1850</v>
      </c>
      <c r="B144" t="s">
        <v>1851</v>
      </c>
      <c r="C144" t="s">
        <v>1852</v>
      </c>
      <c r="D144" t="s">
        <v>1853</v>
      </c>
      <c r="E144" t="s">
        <v>1854</v>
      </c>
      <c r="F144" t="s">
        <v>1855</v>
      </c>
      <c r="G144" t="s">
        <v>1856</v>
      </c>
      <c r="H144" t="s">
        <v>970</v>
      </c>
    </row>
    <row r="145" spans="1:8" x14ac:dyDescent="0.45">
      <c r="A145" t="s">
        <v>1857</v>
      </c>
      <c r="B145" t="s">
        <v>1858</v>
      </c>
      <c r="C145" t="s">
        <v>1859</v>
      </c>
      <c r="D145" t="s">
        <v>1860</v>
      </c>
      <c r="E145" t="s">
        <v>1861</v>
      </c>
      <c r="F145" t="s">
        <v>1862</v>
      </c>
      <c r="G145" t="s">
        <v>1863</v>
      </c>
      <c r="H145" t="s">
        <v>970</v>
      </c>
    </row>
    <row r="146" spans="1:8" x14ac:dyDescent="0.45">
      <c r="A146" t="s">
        <v>1864</v>
      </c>
      <c r="B146" t="s">
        <v>1865</v>
      </c>
      <c r="C146" t="s">
        <v>1866</v>
      </c>
      <c r="D146" t="s">
        <v>1867</v>
      </c>
      <c r="E146" t="s">
        <v>1868</v>
      </c>
      <c r="G146" t="s">
        <v>1869</v>
      </c>
      <c r="H146" t="s">
        <v>970</v>
      </c>
    </row>
    <row r="147" spans="1:8" x14ac:dyDescent="0.45">
      <c r="A147" t="s">
        <v>1870</v>
      </c>
      <c r="B147" t="s">
        <v>1871</v>
      </c>
      <c r="C147" t="s">
        <v>1872</v>
      </c>
      <c r="D147" t="s">
        <v>1873</v>
      </c>
      <c r="E147" t="s">
        <v>1874</v>
      </c>
      <c r="F147" t="s">
        <v>1875</v>
      </c>
      <c r="G147" t="s">
        <v>1876</v>
      </c>
      <c r="H147" t="s">
        <v>970</v>
      </c>
    </row>
    <row r="148" spans="1:8" x14ac:dyDescent="0.45">
      <c r="A148" t="s">
        <v>1877</v>
      </c>
      <c r="B148" t="s">
        <v>1878</v>
      </c>
      <c r="C148" t="s">
        <v>1879</v>
      </c>
      <c r="D148" t="s">
        <v>1880</v>
      </c>
      <c r="E148" t="s">
        <v>1874</v>
      </c>
      <c r="F148" t="s">
        <v>1881</v>
      </c>
      <c r="G148" t="s">
        <v>1876</v>
      </c>
      <c r="H148" t="s">
        <v>970</v>
      </c>
    </row>
    <row r="149" spans="1:8" x14ac:dyDescent="0.45">
      <c r="A149" t="s">
        <v>1882</v>
      </c>
      <c r="B149" t="s">
        <v>1883</v>
      </c>
      <c r="C149" t="s">
        <v>1884</v>
      </c>
      <c r="D149" t="s">
        <v>1885</v>
      </c>
      <c r="E149" t="s">
        <v>1874</v>
      </c>
      <c r="F149" t="s">
        <v>1875</v>
      </c>
      <c r="G149" t="s">
        <v>1886</v>
      </c>
      <c r="H149" t="s">
        <v>970</v>
      </c>
    </row>
    <row r="150" spans="1:8" x14ac:dyDescent="0.45">
      <c r="A150" t="s">
        <v>1887</v>
      </c>
      <c r="B150" t="s">
        <v>1888</v>
      </c>
      <c r="C150" t="s">
        <v>1889</v>
      </c>
      <c r="D150" t="s">
        <v>1890</v>
      </c>
      <c r="E150" t="s">
        <v>1891</v>
      </c>
      <c r="F150" t="s">
        <v>1892</v>
      </c>
      <c r="G150" t="s">
        <v>1893</v>
      </c>
      <c r="H150" t="s">
        <v>970</v>
      </c>
    </row>
    <row r="151" spans="1:8" x14ac:dyDescent="0.45">
      <c r="A151" t="s">
        <v>1894</v>
      </c>
      <c r="B151" t="s">
        <v>1895</v>
      </c>
      <c r="C151" t="s">
        <v>1896</v>
      </c>
      <c r="D151" t="s">
        <v>1897</v>
      </c>
      <c r="E151" t="s">
        <v>1898</v>
      </c>
      <c r="F151" t="s">
        <v>1899</v>
      </c>
      <c r="G151" t="s">
        <v>1900</v>
      </c>
      <c r="H151" t="s">
        <v>970</v>
      </c>
    </row>
    <row r="152" spans="1:8" x14ac:dyDescent="0.45">
      <c r="A152" t="s">
        <v>1901</v>
      </c>
      <c r="B152" t="s">
        <v>1902</v>
      </c>
      <c r="C152" t="s">
        <v>1903</v>
      </c>
      <c r="D152" t="s">
        <v>1904</v>
      </c>
      <c r="E152" t="s">
        <v>1898</v>
      </c>
      <c r="F152" t="s">
        <v>1905</v>
      </c>
      <c r="G152" t="s">
        <v>1906</v>
      </c>
      <c r="H152" t="s">
        <v>970</v>
      </c>
    </row>
    <row r="153" spans="1:8" x14ac:dyDescent="0.45">
      <c r="A153" t="s">
        <v>1907</v>
      </c>
      <c r="B153" t="s">
        <v>1908</v>
      </c>
      <c r="C153" t="s">
        <v>1909</v>
      </c>
      <c r="D153" t="s">
        <v>1910</v>
      </c>
      <c r="F153" t="s">
        <v>1911</v>
      </c>
      <c r="G153" t="s">
        <v>1912</v>
      </c>
      <c r="H153" t="s">
        <v>970</v>
      </c>
    </row>
    <row r="154" spans="1:8" x14ac:dyDescent="0.45">
      <c r="A154" t="s">
        <v>515</v>
      </c>
      <c r="B154" t="s">
        <v>516</v>
      </c>
      <c r="C154" t="s">
        <v>517</v>
      </c>
      <c r="D154" t="s">
        <v>1913</v>
      </c>
      <c r="E154" t="s">
        <v>1914</v>
      </c>
      <c r="F154" t="s">
        <v>1915</v>
      </c>
      <c r="G154" t="s">
        <v>1916</v>
      </c>
      <c r="H154" t="s">
        <v>970</v>
      </c>
    </row>
    <row r="155" spans="1:8" x14ac:dyDescent="0.45">
      <c r="A155" t="s">
        <v>1917</v>
      </c>
      <c r="B155" t="s">
        <v>1918</v>
      </c>
      <c r="C155" t="s">
        <v>421</v>
      </c>
      <c r="D155" t="s">
        <v>1919</v>
      </c>
      <c r="E155" t="s">
        <v>1920</v>
      </c>
      <c r="F155" t="s">
        <v>1921</v>
      </c>
      <c r="G155" t="s">
        <v>1922</v>
      </c>
      <c r="H155" t="s">
        <v>970</v>
      </c>
    </row>
    <row r="156" spans="1:8" x14ac:dyDescent="0.45">
      <c r="A156" t="s">
        <v>1923</v>
      </c>
      <c r="B156" t="s">
        <v>1924</v>
      </c>
      <c r="C156" t="s">
        <v>1925</v>
      </c>
      <c r="D156" t="s">
        <v>1926</v>
      </c>
      <c r="E156" t="s">
        <v>1927</v>
      </c>
      <c r="F156" t="s">
        <v>1928</v>
      </c>
      <c r="G156" t="s">
        <v>1929</v>
      </c>
      <c r="H156" t="s">
        <v>970</v>
      </c>
    </row>
    <row r="157" spans="1:8" x14ac:dyDescent="0.45">
      <c r="A157" t="s">
        <v>1930</v>
      </c>
      <c r="B157" t="s">
        <v>1931</v>
      </c>
      <c r="C157" t="s">
        <v>1932</v>
      </c>
      <c r="D157" t="s">
        <v>1933</v>
      </c>
      <c r="G157" t="s">
        <v>1934</v>
      </c>
      <c r="H157" t="s">
        <v>970</v>
      </c>
    </row>
    <row r="158" spans="1:8" x14ac:dyDescent="0.45">
      <c r="A158" t="s">
        <v>1935</v>
      </c>
      <c r="B158" t="s">
        <v>1936</v>
      </c>
      <c r="C158" t="s">
        <v>1937</v>
      </c>
      <c r="D158" t="s">
        <v>1938</v>
      </c>
      <c r="E158" t="s">
        <v>1939</v>
      </c>
      <c r="F158" t="s">
        <v>1940</v>
      </c>
      <c r="G158" t="s">
        <v>1941</v>
      </c>
      <c r="H158" t="s">
        <v>970</v>
      </c>
    </row>
    <row r="159" spans="1:8" x14ac:dyDescent="0.45">
      <c r="A159" t="s">
        <v>1942</v>
      </c>
      <c r="B159" t="s">
        <v>1943</v>
      </c>
      <c r="C159" t="s">
        <v>1944</v>
      </c>
      <c r="D159" t="s">
        <v>1945</v>
      </c>
      <c r="E159" t="s">
        <v>1946</v>
      </c>
      <c r="F159" t="s">
        <v>1947</v>
      </c>
      <c r="G159" t="s">
        <v>1948</v>
      </c>
      <c r="H159" t="s">
        <v>970</v>
      </c>
    </row>
    <row r="160" spans="1:8" x14ac:dyDescent="0.45">
      <c r="A160" t="s">
        <v>1949</v>
      </c>
      <c r="B160" t="s">
        <v>1950</v>
      </c>
      <c r="C160" t="s">
        <v>1951</v>
      </c>
      <c r="D160" t="s">
        <v>1952</v>
      </c>
      <c r="E160" t="s">
        <v>1953</v>
      </c>
      <c r="F160" t="s">
        <v>1954</v>
      </c>
      <c r="G160" t="s">
        <v>1955</v>
      </c>
      <c r="H160" t="s">
        <v>970</v>
      </c>
    </row>
    <row r="161" spans="1:8" x14ac:dyDescent="0.45">
      <c r="A161" t="s">
        <v>518</v>
      </c>
      <c r="B161" t="s">
        <v>519</v>
      </c>
      <c r="C161" t="s">
        <v>520</v>
      </c>
      <c r="D161" t="s">
        <v>1956</v>
      </c>
      <c r="F161" t="s">
        <v>1957</v>
      </c>
      <c r="G161" t="s">
        <v>1958</v>
      </c>
      <c r="H161" t="s">
        <v>970</v>
      </c>
    </row>
    <row r="162" spans="1:8" x14ac:dyDescent="0.45">
      <c r="A162" t="s">
        <v>560</v>
      </c>
      <c r="B162" t="s">
        <v>561</v>
      </c>
      <c r="C162" t="s">
        <v>562</v>
      </c>
      <c r="D162" t="s">
        <v>1959</v>
      </c>
      <c r="G162" t="s">
        <v>1960</v>
      </c>
      <c r="H162" t="s">
        <v>970</v>
      </c>
    </row>
    <row r="163" spans="1:8" x14ac:dyDescent="0.45">
      <c r="A163" t="s">
        <v>512</v>
      </c>
      <c r="B163" t="s">
        <v>513</v>
      </c>
      <c r="C163" t="s">
        <v>514</v>
      </c>
      <c r="D163" t="s">
        <v>1961</v>
      </c>
      <c r="E163" t="s">
        <v>1962</v>
      </c>
      <c r="F163" t="s">
        <v>1963</v>
      </c>
      <c r="G163" t="s">
        <v>1964</v>
      </c>
      <c r="H163" t="s">
        <v>970</v>
      </c>
    </row>
    <row r="164" spans="1:8" x14ac:dyDescent="0.45">
      <c r="A164" t="s">
        <v>1965</v>
      </c>
      <c r="B164" t="s">
        <v>1966</v>
      </c>
      <c r="C164" t="s">
        <v>1967</v>
      </c>
      <c r="D164" t="s">
        <v>1968</v>
      </c>
      <c r="F164" t="s">
        <v>1969</v>
      </c>
      <c r="G164" t="s">
        <v>1970</v>
      </c>
      <c r="H164" t="s">
        <v>970</v>
      </c>
    </row>
    <row r="165" spans="1:8" x14ac:dyDescent="0.45">
      <c r="A165" t="s">
        <v>485</v>
      </c>
      <c r="B165" t="s">
        <v>486</v>
      </c>
      <c r="C165" t="s">
        <v>487</v>
      </c>
      <c r="D165" t="s">
        <v>1971</v>
      </c>
      <c r="E165" t="s">
        <v>1972</v>
      </c>
      <c r="F165" t="s">
        <v>1973</v>
      </c>
      <c r="G165" t="s">
        <v>1974</v>
      </c>
      <c r="H165" t="s">
        <v>970</v>
      </c>
    </row>
    <row r="166" spans="1:8" x14ac:dyDescent="0.45">
      <c r="A166" t="s">
        <v>1975</v>
      </c>
      <c r="B166" t="s">
        <v>1976</v>
      </c>
      <c r="C166" t="s">
        <v>1977</v>
      </c>
      <c r="D166" t="s">
        <v>1978</v>
      </c>
      <c r="E166" t="s">
        <v>1979</v>
      </c>
      <c r="F166" t="s">
        <v>1980</v>
      </c>
      <c r="G166" t="s">
        <v>1981</v>
      </c>
      <c r="H166" t="s">
        <v>970</v>
      </c>
    </row>
    <row r="167" spans="1:8" x14ac:dyDescent="0.45">
      <c r="A167" t="s">
        <v>1982</v>
      </c>
      <c r="B167" t="s">
        <v>1983</v>
      </c>
      <c r="C167" t="s">
        <v>1984</v>
      </c>
      <c r="D167" t="s">
        <v>1985</v>
      </c>
      <c r="E167" t="s">
        <v>1979</v>
      </c>
      <c r="F167" t="s">
        <v>1980</v>
      </c>
      <c r="G167" t="s">
        <v>1981</v>
      </c>
      <c r="H167" t="s">
        <v>970</v>
      </c>
    </row>
    <row r="168" spans="1:8" x14ac:dyDescent="0.45">
      <c r="A168" t="s">
        <v>1986</v>
      </c>
      <c r="B168" t="s">
        <v>1987</v>
      </c>
      <c r="C168" t="s">
        <v>1988</v>
      </c>
      <c r="D168" t="s">
        <v>1989</v>
      </c>
      <c r="E168" t="s">
        <v>1979</v>
      </c>
      <c r="F168" t="s">
        <v>1980</v>
      </c>
      <c r="G168" t="s">
        <v>1990</v>
      </c>
      <c r="H168" t="s">
        <v>970</v>
      </c>
    </row>
    <row r="169" spans="1:8" x14ac:dyDescent="0.45">
      <c r="A169" t="s">
        <v>1991</v>
      </c>
      <c r="B169" t="s">
        <v>1992</v>
      </c>
      <c r="C169" t="s">
        <v>1993</v>
      </c>
      <c r="D169" t="s">
        <v>1994</v>
      </c>
      <c r="E169" t="s">
        <v>1995</v>
      </c>
      <c r="F169" t="s">
        <v>1996</v>
      </c>
      <c r="G169" t="s">
        <v>1997</v>
      </c>
      <c r="H169" t="s">
        <v>970</v>
      </c>
    </row>
    <row r="170" spans="1:8" x14ac:dyDescent="0.45">
      <c r="A170" t="s">
        <v>1998</v>
      </c>
      <c r="B170" t="s">
        <v>1999</v>
      </c>
      <c r="C170" t="s">
        <v>2000</v>
      </c>
      <c r="D170" t="s">
        <v>2001</v>
      </c>
      <c r="E170" t="s">
        <v>2002</v>
      </c>
      <c r="F170" t="s">
        <v>2003</v>
      </c>
      <c r="G170" t="s">
        <v>2004</v>
      </c>
      <c r="H170" t="s">
        <v>970</v>
      </c>
    </row>
    <row r="171" spans="1:8" x14ac:dyDescent="0.45">
      <c r="A171" t="s">
        <v>2005</v>
      </c>
      <c r="B171" t="s">
        <v>2006</v>
      </c>
      <c r="C171" t="s">
        <v>2007</v>
      </c>
      <c r="D171" t="s">
        <v>2008</v>
      </c>
      <c r="E171" t="s">
        <v>2009</v>
      </c>
      <c r="F171" t="s">
        <v>2010</v>
      </c>
      <c r="G171" t="s">
        <v>2011</v>
      </c>
      <c r="H171" t="s">
        <v>970</v>
      </c>
    </row>
    <row r="172" spans="1:8" x14ac:dyDescent="0.45">
      <c r="A172" t="s">
        <v>539</v>
      </c>
      <c r="B172" t="s">
        <v>540</v>
      </c>
      <c r="C172" t="s">
        <v>541</v>
      </c>
      <c r="D172" t="s">
        <v>2012</v>
      </c>
      <c r="E172" t="s">
        <v>2013</v>
      </c>
      <c r="F172" t="s">
        <v>2014</v>
      </c>
      <c r="G172" t="s">
        <v>2015</v>
      </c>
      <c r="H172" t="s">
        <v>970</v>
      </c>
    </row>
    <row r="173" spans="1:8" x14ac:dyDescent="0.45">
      <c r="A173" t="s">
        <v>2016</v>
      </c>
      <c r="B173" t="s">
        <v>2017</v>
      </c>
      <c r="C173" t="s">
        <v>2018</v>
      </c>
      <c r="D173" t="s">
        <v>2019</v>
      </c>
      <c r="G173" t="s">
        <v>2020</v>
      </c>
      <c r="H173" t="s">
        <v>970</v>
      </c>
    </row>
    <row r="174" spans="1:8" x14ac:dyDescent="0.45">
      <c r="A174" t="s">
        <v>2021</v>
      </c>
      <c r="B174" t="s">
        <v>2022</v>
      </c>
      <c r="C174" t="s">
        <v>2023</v>
      </c>
      <c r="D174" t="s">
        <v>2024</v>
      </c>
      <c r="E174" t="s">
        <v>2025</v>
      </c>
      <c r="F174" t="s">
        <v>2026</v>
      </c>
      <c r="G174" t="s">
        <v>2027</v>
      </c>
      <c r="H174" t="s">
        <v>970</v>
      </c>
    </row>
    <row r="175" spans="1:8" x14ac:dyDescent="0.45">
      <c r="A175" t="s">
        <v>2028</v>
      </c>
      <c r="B175" t="s">
        <v>2029</v>
      </c>
      <c r="C175" t="s">
        <v>2030</v>
      </c>
      <c r="D175" t="s">
        <v>2031</v>
      </c>
      <c r="E175" t="s">
        <v>2032</v>
      </c>
      <c r="F175" t="s">
        <v>2033</v>
      </c>
      <c r="G175" t="s">
        <v>2034</v>
      </c>
      <c r="H175" t="s">
        <v>970</v>
      </c>
    </row>
    <row r="176" spans="1:8" x14ac:dyDescent="0.45">
      <c r="A176" t="s">
        <v>566</v>
      </c>
      <c r="B176" t="s">
        <v>567</v>
      </c>
      <c r="C176" t="s">
        <v>568</v>
      </c>
      <c r="D176" t="s">
        <v>2035</v>
      </c>
      <c r="E176" t="s">
        <v>2036</v>
      </c>
      <c r="F176" t="s">
        <v>2037</v>
      </c>
      <c r="G176" t="s">
        <v>2038</v>
      </c>
      <c r="H176" t="s">
        <v>970</v>
      </c>
    </row>
    <row r="177" spans="1:8" x14ac:dyDescent="0.45">
      <c r="A177" t="s">
        <v>2039</v>
      </c>
      <c r="B177" t="s">
        <v>2040</v>
      </c>
      <c r="C177" t="s">
        <v>2041</v>
      </c>
      <c r="D177" t="s">
        <v>2042</v>
      </c>
      <c r="G177" t="s">
        <v>2043</v>
      </c>
      <c r="H177" t="s">
        <v>970</v>
      </c>
    </row>
    <row r="178" spans="1:8" x14ac:dyDescent="0.45">
      <c r="A178" t="s">
        <v>2044</v>
      </c>
      <c r="B178" t="s">
        <v>2045</v>
      </c>
      <c r="C178" t="s">
        <v>2046</v>
      </c>
      <c r="D178" t="s">
        <v>2047</v>
      </c>
      <c r="F178" t="s">
        <v>2048</v>
      </c>
      <c r="G178" t="s">
        <v>2049</v>
      </c>
      <c r="H178" t="s">
        <v>970</v>
      </c>
    </row>
    <row r="179" spans="1:8" x14ac:dyDescent="0.45">
      <c r="A179" t="s">
        <v>2050</v>
      </c>
      <c r="B179" t="s">
        <v>2051</v>
      </c>
      <c r="C179" t="s">
        <v>2052</v>
      </c>
      <c r="D179" t="s">
        <v>2053</v>
      </c>
      <c r="E179" t="s">
        <v>2054</v>
      </c>
      <c r="F179" t="s">
        <v>2055</v>
      </c>
      <c r="G179" t="s">
        <v>2056</v>
      </c>
      <c r="H179" t="s">
        <v>970</v>
      </c>
    </row>
    <row r="180" spans="1:8" x14ac:dyDescent="0.45">
      <c r="A180" t="s">
        <v>542</v>
      </c>
      <c r="B180" t="s">
        <v>543</v>
      </c>
      <c r="C180" t="s">
        <v>544</v>
      </c>
      <c r="D180" t="s">
        <v>2057</v>
      </c>
      <c r="F180" t="s">
        <v>2058</v>
      </c>
      <c r="G180" t="s">
        <v>2059</v>
      </c>
      <c r="H180" t="s">
        <v>970</v>
      </c>
    </row>
    <row r="181" spans="1:8" x14ac:dyDescent="0.45">
      <c r="A181" t="s">
        <v>2060</v>
      </c>
      <c r="B181" t="s">
        <v>2061</v>
      </c>
      <c r="C181" t="s">
        <v>2062</v>
      </c>
      <c r="D181" t="s">
        <v>2063</v>
      </c>
      <c r="E181" t="s">
        <v>2064</v>
      </c>
      <c r="F181" t="s">
        <v>2065</v>
      </c>
      <c r="G181" t="s">
        <v>2066</v>
      </c>
      <c r="H181" t="s">
        <v>970</v>
      </c>
    </row>
    <row r="182" spans="1:8" x14ac:dyDescent="0.45">
      <c r="A182" t="s">
        <v>500</v>
      </c>
      <c r="B182" t="s">
        <v>501</v>
      </c>
      <c r="C182" t="s">
        <v>502</v>
      </c>
      <c r="D182" t="s">
        <v>2067</v>
      </c>
      <c r="E182" t="s">
        <v>2068</v>
      </c>
      <c r="G182" t="s">
        <v>2069</v>
      </c>
      <c r="H182" t="s">
        <v>970</v>
      </c>
    </row>
    <row r="183" spans="1:8" x14ac:dyDescent="0.45">
      <c r="A183" t="s">
        <v>524</v>
      </c>
      <c r="B183" t="s">
        <v>525</v>
      </c>
      <c r="C183" t="s">
        <v>526</v>
      </c>
      <c r="D183" t="s">
        <v>2070</v>
      </c>
      <c r="G183" t="s">
        <v>2071</v>
      </c>
      <c r="H183" t="s">
        <v>970</v>
      </c>
    </row>
    <row r="184" spans="1:8" x14ac:dyDescent="0.45">
      <c r="A184" t="s">
        <v>2072</v>
      </c>
      <c r="B184" t="s">
        <v>2073</v>
      </c>
      <c r="C184" t="s">
        <v>2074</v>
      </c>
      <c r="D184" t="s">
        <v>2075</v>
      </c>
      <c r="E184" t="s">
        <v>2076</v>
      </c>
      <c r="F184" t="s">
        <v>2077</v>
      </c>
      <c r="G184" t="s">
        <v>2078</v>
      </c>
      <c r="H184" t="s">
        <v>970</v>
      </c>
    </row>
    <row r="185" spans="1:8" x14ac:dyDescent="0.45">
      <c r="A185" t="s">
        <v>2079</v>
      </c>
      <c r="B185" t="s">
        <v>2080</v>
      </c>
      <c r="C185" t="s">
        <v>2081</v>
      </c>
      <c r="D185" t="s">
        <v>2082</v>
      </c>
      <c r="E185" t="s">
        <v>2076</v>
      </c>
      <c r="F185" t="s">
        <v>2077</v>
      </c>
      <c r="G185" t="s">
        <v>2078</v>
      </c>
      <c r="H185" t="s">
        <v>970</v>
      </c>
    </row>
    <row r="186" spans="1:8" x14ac:dyDescent="0.45">
      <c r="A186" t="s">
        <v>2083</v>
      </c>
      <c r="B186" t="s">
        <v>2084</v>
      </c>
      <c r="C186" t="s">
        <v>2085</v>
      </c>
      <c r="D186" t="s">
        <v>2086</v>
      </c>
      <c r="E186" t="s">
        <v>2087</v>
      </c>
      <c r="F186" t="s">
        <v>2088</v>
      </c>
      <c r="G186" t="s">
        <v>2089</v>
      </c>
      <c r="H186" t="s">
        <v>2090</v>
      </c>
    </row>
    <row r="187" spans="1:8" x14ac:dyDescent="0.45">
      <c r="A187" t="s">
        <v>2091</v>
      </c>
      <c r="B187" t="s">
        <v>2092</v>
      </c>
      <c r="C187" t="s">
        <v>2093</v>
      </c>
      <c r="D187" t="s">
        <v>2094</v>
      </c>
      <c r="E187" t="s">
        <v>2095</v>
      </c>
      <c r="F187" t="s">
        <v>2096</v>
      </c>
      <c r="G187" t="s">
        <v>2097</v>
      </c>
      <c r="H187" t="s">
        <v>2090</v>
      </c>
    </row>
    <row r="188" spans="1:8" x14ac:dyDescent="0.45">
      <c r="A188" t="s">
        <v>2098</v>
      </c>
      <c r="B188" t="s">
        <v>2099</v>
      </c>
      <c r="C188" t="s">
        <v>2100</v>
      </c>
      <c r="D188" t="s">
        <v>2101</v>
      </c>
      <c r="E188" t="s">
        <v>2102</v>
      </c>
      <c r="F188" t="s">
        <v>2103</v>
      </c>
      <c r="G188" t="s">
        <v>2104</v>
      </c>
      <c r="H188" t="s">
        <v>2090</v>
      </c>
    </row>
    <row r="189" spans="1:8" x14ac:dyDescent="0.45">
      <c r="A189" t="s">
        <v>2105</v>
      </c>
      <c r="B189" t="s">
        <v>390</v>
      </c>
      <c r="C189" t="s">
        <v>391</v>
      </c>
      <c r="D189" t="s">
        <v>2106</v>
      </c>
      <c r="E189" t="s">
        <v>2107</v>
      </c>
      <c r="F189" t="s">
        <v>2108</v>
      </c>
      <c r="G189" t="s">
        <v>2109</v>
      </c>
      <c r="H189" t="s">
        <v>2090</v>
      </c>
    </row>
    <row r="190" spans="1:8" x14ac:dyDescent="0.45">
      <c r="A190" t="s">
        <v>2110</v>
      </c>
      <c r="B190" t="s">
        <v>2111</v>
      </c>
      <c r="C190" t="s">
        <v>2112</v>
      </c>
      <c r="D190" t="s">
        <v>2113</v>
      </c>
      <c r="E190" t="s">
        <v>2114</v>
      </c>
      <c r="F190" t="s">
        <v>2115</v>
      </c>
      <c r="G190" t="s">
        <v>2116</v>
      </c>
      <c r="H190" t="s">
        <v>2090</v>
      </c>
    </row>
    <row r="191" spans="1:8" x14ac:dyDescent="0.45">
      <c r="A191" t="s">
        <v>2117</v>
      </c>
      <c r="B191" t="s">
        <v>2118</v>
      </c>
      <c r="C191" t="s">
        <v>167</v>
      </c>
      <c r="D191" t="s">
        <v>2119</v>
      </c>
      <c r="E191" t="s">
        <v>2120</v>
      </c>
      <c r="F191" t="s">
        <v>2121</v>
      </c>
      <c r="G191" t="s">
        <v>2122</v>
      </c>
      <c r="H191" t="s">
        <v>2090</v>
      </c>
    </row>
    <row r="192" spans="1:8" x14ac:dyDescent="0.45">
      <c r="A192" t="s">
        <v>2123</v>
      </c>
      <c r="B192" t="s">
        <v>2124</v>
      </c>
      <c r="C192" t="s">
        <v>2125</v>
      </c>
      <c r="D192" t="s">
        <v>2126</v>
      </c>
      <c r="E192" t="s">
        <v>2127</v>
      </c>
      <c r="F192" t="s">
        <v>2128</v>
      </c>
      <c r="G192" t="s">
        <v>2129</v>
      </c>
      <c r="H192" t="s">
        <v>2090</v>
      </c>
    </row>
    <row r="193" spans="1:8" x14ac:dyDescent="0.45">
      <c r="A193" t="s">
        <v>2130</v>
      </c>
      <c r="B193" t="s">
        <v>2131</v>
      </c>
      <c r="C193" t="s">
        <v>2132</v>
      </c>
      <c r="D193" t="s">
        <v>2133</v>
      </c>
      <c r="E193" t="s">
        <v>2134</v>
      </c>
      <c r="F193" t="s">
        <v>2135</v>
      </c>
      <c r="G193" t="s">
        <v>2136</v>
      </c>
      <c r="H193" t="s">
        <v>2090</v>
      </c>
    </row>
    <row r="194" spans="1:8" x14ac:dyDescent="0.45">
      <c r="A194" t="s">
        <v>2137</v>
      </c>
      <c r="B194" t="s">
        <v>2138</v>
      </c>
      <c r="C194" t="s">
        <v>2139</v>
      </c>
      <c r="D194" t="s">
        <v>2140</v>
      </c>
      <c r="E194" t="s">
        <v>2141</v>
      </c>
      <c r="F194" t="s">
        <v>2142</v>
      </c>
      <c r="G194" t="s">
        <v>2143</v>
      </c>
      <c r="H194" t="s">
        <v>2090</v>
      </c>
    </row>
    <row r="195" spans="1:8" x14ac:dyDescent="0.45">
      <c r="A195" t="s">
        <v>2144</v>
      </c>
      <c r="B195" t="s">
        <v>2145</v>
      </c>
      <c r="C195" t="s">
        <v>2146</v>
      </c>
      <c r="D195" t="s">
        <v>2147</v>
      </c>
      <c r="E195" t="s">
        <v>2148</v>
      </c>
      <c r="F195" t="s">
        <v>2149</v>
      </c>
      <c r="G195" t="s">
        <v>2150</v>
      </c>
      <c r="H195" t="s">
        <v>2090</v>
      </c>
    </row>
    <row r="196" spans="1:8" x14ac:dyDescent="0.45">
      <c r="A196" t="s">
        <v>2151</v>
      </c>
      <c r="B196" t="s">
        <v>2152</v>
      </c>
      <c r="C196" t="s">
        <v>2153</v>
      </c>
      <c r="D196" t="s">
        <v>2154</v>
      </c>
      <c r="E196" t="s">
        <v>2155</v>
      </c>
      <c r="F196" t="s">
        <v>2156</v>
      </c>
      <c r="G196" t="s">
        <v>2157</v>
      </c>
      <c r="H196" t="s">
        <v>2090</v>
      </c>
    </row>
    <row r="197" spans="1:8" x14ac:dyDescent="0.45">
      <c r="A197" t="s">
        <v>2158</v>
      </c>
      <c r="B197" t="s">
        <v>2159</v>
      </c>
      <c r="C197" t="s">
        <v>2160</v>
      </c>
      <c r="D197" t="s">
        <v>2161</v>
      </c>
      <c r="E197" t="s">
        <v>2162</v>
      </c>
      <c r="F197" t="s">
        <v>2163</v>
      </c>
      <c r="G197" t="s">
        <v>2164</v>
      </c>
      <c r="H197" t="s">
        <v>2090</v>
      </c>
    </row>
    <row r="198" spans="1:8" x14ac:dyDescent="0.45">
      <c r="A198" t="s">
        <v>2165</v>
      </c>
      <c r="B198" t="s">
        <v>2166</v>
      </c>
      <c r="C198" t="s">
        <v>2167</v>
      </c>
      <c r="D198" t="s">
        <v>2168</v>
      </c>
      <c r="E198" t="s">
        <v>2169</v>
      </c>
      <c r="F198" t="s">
        <v>2170</v>
      </c>
      <c r="G198" t="s">
        <v>2171</v>
      </c>
      <c r="H198" t="s">
        <v>2090</v>
      </c>
    </row>
    <row r="199" spans="1:8" x14ac:dyDescent="0.45">
      <c r="A199" t="s">
        <v>2172</v>
      </c>
      <c r="B199" t="s">
        <v>2173</v>
      </c>
      <c r="C199" t="s">
        <v>2174</v>
      </c>
      <c r="D199" t="s">
        <v>2175</v>
      </c>
      <c r="E199" t="s">
        <v>2176</v>
      </c>
      <c r="F199" t="s">
        <v>2177</v>
      </c>
      <c r="G199" t="s">
        <v>2178</v>
      </c>
      <c r="H199" t="s">
        <v>2090</v>
      </c>
    </row>
    <row r="200" spans="1:8" x14ac:dyDescent="0.45">
      <c r="A200" t="s">
        <v>2179</v>
      </c>
      <c r="B200" t="s">
        <v>2180</v>
      </c>
      <c r="C200" t="s">
        <v>373</v>
      </c>
      <c r="D200" t="s">
        <v>2181</v>
      </c>
      <c r="E200" t="s">
        <v>2182</v>
      </c>
      <c r="F200" t="s">
        <v>2183</v>
      </c>
      <c r="G200" t="s">
        <v>2184</v>
      </c>
      <c r="H200" t="s">
        <v>2090</v>
      </c>
    </row>
    <row r="201" spans="1:8" x14ac:dyDescent="0.45">
      <c r="A201" t="s">
        <v>2185</v>
      </c>
      <c r="B201" t="s">
        <v>2186</v>
      </c>
      <c r="C201" t="s">
        <v>412</v>
      </c>
      <c r="D201" t="s">
        <v>2187</v>
      </c>
      <c r="E201" t="s">
        <v>2188</v>
      </c>
      <c r="F201" t="s">
        <v>2189</v>
      </c>
      <c r="G201" t="s">
        <v>2190</v>
      </c>
      <c r="H201" t="s">
        <v>2090</v>
      </c>
    </row>
    <row r="202" spans="1:8" x14ac:dyDescent="0.45">
      <c r="A202" t="s">
        <v>2191</v>
      </c>
      <c r="B202" t="s">
        <v>2192</v>
      </c>
      <c r="C202" t="s">
        <v>2193</v>
      </c>
      <c r="D202" t="s">
        <v>2194</v>
      </c>
      <c r="E202" t="s">
        <v>2195</v>
      </c>
      <c r="F202" t="s">
        <v>2196</v>
      </c>
      <c r="G202" t="s">
        <v>2197</v>
      </c>
      <c r="H202" t="s">
        <v>2090</v>
      </c>
    </row>
    <row r="203" spans="1:8" x14ac:dyDescent="0.45">
      <c r="A203" t="s">
        <v>2198</v>
      </c>
      <c r="B203" t="s">
        <v>2199</v>
      </c>
      <c r="C203" t="s">
        <v>2200</v>
      </c>
      <c r="D203" t="s">
        <v>2201</v>
      </c>
      <c r="E203" t="s">
        <v>2202</v>
      </c>
      <c r="F203" t="s">
        <v>2203</v>
      </c>
      <c r="G203" t="s">
        <v>2204</v>
      </c>
      <c r="H203" t="s">
        <v>2090</v>
      </c>
    </row>
    <row r="204" spans="1:8" x14ac:dyDescent="0.45">
      <c r="A204" t="s">
        <v>2205</v>
      </c>
      <c r="B204" t="s">
        <v>2206</v>
      </c>
      <c r="C204" t="s">
        <v>2207</v>
      </c>
      <c r="D204" t="s">
        <v>2208</v>
      </c>
      <c r="F204" t="s">
        <v>2209</v>
      </c>
      <c r="G204" t="s">
        <v>2210</v>
      </c>
      <c r="H204" t="s">
        <v>2090</v>
      </c>
    </row>
    <row r="205" spans="1:8" x14ac:dyDescent="0.45">
      <c r="A205" t="s">
        <v>2211</v>
      </c>
      <c r="B205" t="s">
        <v>2212</v>
      </c>
      <c r="C205" t="s">
        <v>2213</v>
      </c>
      <c r="D205" t="s">
        <v>2214</v>
      </c>
      <c r="E205" t="s">
        <v>2215</v>
      </c>
      <c r="F205" t="s">
        <v>2216</v>
      </c>
      <c r="G205" t="s">
        <v>2217</v>
      </c>
      <c r="H205" t="s">
        <v>2090</v>
      </c>
    </row>
    <row r="206" spans="1:8" x14ac:dyDescent="0.45">
      <c r="A206" t="s">
        <v>2218</v>
      </c>
      <c r="B206" t="s">
        <v>2219</v>
      </c>
      <c r="C206" t="s">
        <v>2220</v>
      </c>
      <c r="D206" t="s">
        <v>2221</v>
      </c>
      <c r="E206" t="s">
        <v>2222</v>
      </c>
      <c r="F206" t="s">
        <v>2223</v>
      </c>
      <c r="G206" t="s">
        <v>2224</v>
      </c>
      <c r="H206" t="s">
        <v>2090</v>
      </c>
    </row>
    <row r="207" spans="1:8" x14ac:dyDescent="0.45">
      <c r="A207" t="s">
        <v>2225</v>
      </c>
      <c r="B207" t="s">
        <v>2226</v>
      </c>
      <c r="C207" t="s">
        <v>415</v>
      </c>
      <c r="D207" t="s">
        <v>2227</v>
      </c>
      <c r="E207" t="s">
        <v>2228</v>
      </c>
      <c r="F207" t="s">
        <v>2229</v>
      </c>
      <c r="G207" t="s">
        <v>2230</v>
      </c>
      <c r="H207" t="s">
        <v>2090</v>
      </c>
    </row>
    <row r="208" spans="1:8" x14ac:dyDescent="0.45">
      <c r="A208" t="s">
        <v>2231</v>
      </c>
      <c r="B208" t="s">
        <v>2232</v>
      </c>
      <c r="C208" t="s">
        <v>2233</v>
      </c>
      <c r="D208" t="s">
        <v>2234</v>
      </c>
      <c r="E208" t="s">
        <v>2235</v>
      </c>
      <c r="F208" t="s">
        <v>2236</v>
      </c>
      <c r="G208" t="s">
        <v>2237</v>
      </c>
      <c r="H208" t="s">
        <v>2090</v>
      </c>
    </row>
    <row r="209" spans="1:8" x14ac:dyDescent="0.45">
      <c r="A209" t="s">
        <v>2238</v>
      </c>
      <c r="B209" t="s">
        <v>2239</v>
      </c>
      <c r="C209" t="s">
        <v>2240</v>
      </c>
      <c r="D209" t="s">
        <v>2241</v>
      </c>
      <c r="E209" t="s">
        <v>2242</v>
      </c>
      <c r="F209" t="s">
        <v>2243</v>
      </c>
      <c r="G209" t="s">
        <v>2244</v>
      </c>
      <c r="H209" t="s">
        <v>2090</v>
      </c>
    </row>
    <row r="210" spans="1:8" x14ac:dyDescent="0.45">
      <c r="A210" t="s">
        <v>2245</v>
      </c>
      <c r="B210" t="s">
        <v>2246</v>
      </c>
      <c r="C210" t="s">
        <v>2247</v>
      </c>
      <c r="D210" t="s">
        <v>2248</v>
      </c>
      <c r="E210" t="s">
        <v>2249</v>
      </c>
      <c r="F210" t="s">
        <v>2223</v>
      </c>
      <c r="G210" t="s">
        <v>2250</v>
      </c>
      <c r="H210" t="s">
        <v>2090</v>
      </c>
    </row>
    <row r="211" spans="1:8" x14ac:dyDescent="0.45">
      <c r="A211" t="s">
        <v>2251</v>
      </c>
      <c r="B211" t="s">
        <v>2252</v>
      </c>
      <c r="C211" t="s">
        <v>2253</v>
      </c>
      <c r="D211" t="s">
        <v>2254</v>
      </c>
      <c r="E211" t="s">
        <v>2255</v>
      </c>
      <c r="F211" t="s">
        <v>2256</v>
      </c>
      <c r="G211" t="s">
        <v>2257</v>
      </c>
      <c r="H211" t="s">
        <v>2090</v>
      </c>
    </row>
    <row r="212" spans="1:8" x14ac:dyDescent="0.45">
      <c r="A212" t="s">
        <v>2258</v>
      </c>
      <c r="B212" t="s">
        <v>2259</v>
      </c>
      <c r="C212" t="s">
        <v>2260</v>
      </c>
      <c r="D212" t="s">
        <v>2261</v>
      </c>
      <c r="E212" t="s">
        <v>2262</v>
      </c>
      <c r="F212" t="s">
        <v>2263</v>
      </c>
      <c r="G212" t="s">
        <v>2264</v>
      </c>
      <c r="H212" t="s">
        <v>2090</v>
      </c>
    </row>
    <row r="213" spans="1:8" x14ac:dyDescent="0.45">
      <c r="A213" t="s">
        <v>473</v>
      </c>
      <c r="B213" t="s">
        <v>474</v>
      </c>
      <c r="C213" t="s">
        <v>475</v>
      </c>
      <c r="D213" t="s">
        <v>2265</v>
      </c>
      <c r="E213" t="s">
        <v>2266</v>
      </c>
      <c r="F213" t="s">
        <v>2267</v>
      </c>
      <c r="G213" t="s">
        <v>2268</v>
      </c>
      <c r="H213" t="s">
        <v>2090</v>
      </c>
    </row>
    <row r="214" spans="1:8" x14ac:dyDescent="0.45">
      <c r="A214" t="s">
        <v>2269</v>
      </c>
      <c r="B214" t="s">
        <v>2270</v>
      </c>
      <c r="C214" t="s">
        <v>222</v>
      </c>
      <c r="D214" t="s">
        <v>2271</v>
      </c>
      <c r="E214" t="s">
        <v>2272</v>
      </c>
      <c r="F214" t="s">
        <v>2273</v>
      </c>
      <c r="G214" t="s">
        <v>2274</v>
      </c>
      <c r="H214" t="s">
        <v>2090</v>
      </c>
    </row>
    <row r="215" spans="1:8" x14ac:dyDescent="0.45">
      <c r="A215" t="s">
        <v>2275</v>
      </c>
      <c r="B215" t="s">
        <v>2276</v>
      </c>
      <c r="C215" t="s">
        <v>2277</v>
      </c>
      <c r="D215" t="s">
        <v>2278</v>
      </c>
      <c r="E215" t="s">
        <v>2279</v>
      </c>
      <c r="F215" t="s">
        <v>2280</v>
      </c>
      <c r="G215" t="s">
        <v>2281</v>
      </c>
      <c r="H215" t="s">
        <v>2090</v>
      </c>
    </row>
    <row r="216" spans="1:8" x14ac:dyDescent="0.45">
      <c r="A216" t="s">
        <v>2282</v>
      </c>
      <c r="B216" t="s">
        <v>2283</v>
      </c>
      <c r="C216" t="s">
        <v>2284</v>
      </c>
      <c r="D216" t="s">
        <v>2285</v>
      </c>
      <c r="E216" t="s">
        <v>2286</v>
      </c>
      <c r="F216" t="s">
        <v>2287</v>
      </c>
      <c r="G216" t="s">
        <v>2288</v>
      </c>
      <c r="H216" t="s">
        <v>2090</v>
      </c>
    </row>
    <row r="217" spans="1:8" x14ac:dyDescent="0.45">
      <c r="A217" t="s">
        <v>494</v>
      </c>
      <c r="B217" t="s">
        <v>495</v>
      </c>
      <c r="C217" t="s">
        <v>496</v>
      </c>
      <c r="D217" t="s">
        <v>2289</v>
      </c>
      <c r="E217" t="s">
        <v>2290</v>
      </c>
      <c r="F217" t="s">
        <v>2291</v>
      </c>
      <c r="G217" t="s">
        <v>2292</v>
      </c>
      <c r="H217" t="s">
        <v>2090</v>
      </c>
    </row>
    <row r="218" spans="1:8" x14ac:dyDescent="0.45">
      <c r="A218" t="s">
        <v>2293</v>
      </c>
      <c r="B218" t="s">
        <v>2294</v>
      </c>
      <c r="C218" t="s">
        <v>2295</v>
      </c>
      <c r="D218" t="s">
        <v>2296</v>
      </c>
      <c r="F218" t="s">
        <v>2297</v>
      </c>
      <c r="G218" t="s">
        <v>2298</v>
      </c>
      <c r="H218" t="s">
        <v>2090</v>
      </c>
    </row>
    <row r="219" spans="1:8" x14ac:dyDescent="0.45">
      <c r="A219" t="s">
        <v>2299</v>
      </c>
      <c r="B219" t="s">
        <v>2300</v>
      </c>
      <c r="C219" t="s">
        <v>272</v>
      </c>
      <c r="D219" t="s">
        <v>2301</v>
      </c>
      <c r="E219" t="s">
        <v>2302</v>
      </c>
      <c r="F219" t="s">
        <v>2303</v>
      </c>
      <c r="G219" t="s">
        <v>2304</v>
      </c>
      <c r="H219" t="s">
        <v>2090</v>
      </c>
    </row>
    <row r="220" spans="1:8" x14ac:dyDescent="0.45">
      <c r="A220" t="s">
        <v>2305</v>
      </c>
      <c r="B220" t="s">
        <v>2306</v>
      </c>
      <c r="C220" t="s">
        <v>2306</v>
      </c>
      <c r="D220" t="s">
        <v>2307</v>
      </c>
      <c r="E220" t="s">
        <v>2308</v>
      </c>
      <c r="F220" t="s">
        <v>2309</v>
      </c>
      <c r="G220" t="s">
        <v>2310</v>
      </c>
      <c r="H220" t="s">
        <v>2090</v>
      </c>
    </row>
    <row r="221" spans="1:8" x14ac:dyDescent="0.45">
      <c r="A221" t="s">
        <v>533</v>
      </c>
      <c r="B221" t="s">
        <v>534</v>
      </c>
      <c r="C221" t="s">
        <v>535</v>
      </c>
      <c r="D221" t="s">
        <v>2311</v>
      </c>
      <c r="E221" t="s">
        <v>2312</v>
      </c>
      <c r="F221" t="s">
        <v>2313</v>
      </c>
      <c r="G221" t="s">
        <v>2314</v>
      </c>
      <c r="H221" t="s">
        <v>2090</v>
      </c>
    </row>
    <row r="222" spans="1:8" x14ac:dyDescent="0.45">
      <c r="A222" t="s">
        <v>2315</v>
      </c>
      <c r="B222" t="s">
        <v>2316</v>
      </c>
      <c r="C222" t="s">
        <v>2317</v>
      </c>
      <c r="D222" t="s">
        <v>2318</v>
      </c>
      <c r="E222" t="s">
        <v>2319</v>
      </c>
      <c r="F222" t="s">
        <v>2320</v>
      </c>
      <c r="G222" t="s">
        <v>2321</v>
      </c>
      <c r="H222" t="s">
        <v>2090</v>
      </c>
    </row>
    <row r="223" spans="1:8" x14ac:dyDescent="0.45">
      <c r="A223" t="s">
        <v>2322</v>
      </c>
      <c r="B223" t="s">
        <v>2323</v>
      </c>
      <c r="C223" t="s">
        <v>2324</v>
      </c>
      <c r="D223" t="s">
        <v>2325</v>
      </c>
      <c r="E223" t="s">
        <v>2326</v>
      </c>
      <c r="F223" t="s">
        <v>2327</v>
      </c>
      <c r="G223" t="s">
        <v>2328</v>
      </c>
      <c r="H223" t="s">
        <v>2090</v>
      </c>
    </row>
    <row r="224" spans="1:8" x14ac:dyDescent="0.45">
      <c r="A224" t="s">
        <v>2329</v>
      </c>
      <c r="B224" t="s">
        <v>2330</v>
      </c>
      <c r="C224" t="s">
        <v>228</v>
      </c>
      <c r="D224" t="s">
        <v>2331</v>
      </c>
      <c r="E224" t="s">
        <v>2332</v>
      </c>
      <c r="F224" t="s">
        <v>2333</v>
      </c>
      <c r="G224" t="s">
        <v>2334</v>
      </c>
      <c r="H224" t="s">
        <v>2090</v>
      </c>
    </row>
    <row r="225" spans="1:8" x14ac:dyDescent="0.45">
      <c r="A225" t="s">
        <v>2335</v>
      </c>
      <c r="B225" t="s">
        <v>2336</v>
      </c>
      <c r="C225" t="s">
        <v>2337</v>
      </c>
      <c r="D225" t="s">
        <v>2338</v>
      </c>
      <c r="E225" t="s">
        <v>2339</v>
      </c>
      <c r="F225" t="s">
        <v>2340</v>
      </c>
      <c r="G225" t="s">
        <v>2341</v>
      </c>
      <c r="H225" t="s">
        <v>2090</v>
      </c>
    </row>
    <row r="226" spans="1:8" x14ac:dyDescent="0.45">
      <c r="A226" t="s">
        <v>2342</v>
      </c>
      <c r="B226" t="s">
        <v>2343</v>
      </c>
      <c r="C226" t="s">
        <v>2344</v>
      </c>
      <c r="D226" t="s">
        <v>2345</v>
      </c>
      <c r="E226" t="s">
        <v>2346</v>
      </c>
      <c r="F226" t="s">
        <v>2347</v>
      </c>
      <c r="G226" t="s">
        <v>2348</v>
      </c>
      <c r="H226" t="s">
        <v>2090</v>
      </c>
    </row>
    <row r="227" spans="1:8" x14ac:dyDescent="0.45">
      <c r="A227" t="s">
        <v>2349</v>
      </c>
      <c r="B227" t="s">
        <v>2350</v>
      </c>
      <c r="C227" t="s">
        <v>2351</v>
      </c>
      <c r="D227" t="s">
        <v>2352</v>
      </c>
      <c r="E227" t="s">
        <v>2353</v>
      </c>
      <c r="F227" t="s">
        <v>2354</v>
      </c>
      <c r="G227" t="s">
        <v>2355</v>
      </c>
      <c r="H227" t="s">
        <v>2090</v>
      </c>
    </row>
    <row r="228" spans="1:8" x14ac:dyDescent="0.45">
      <c r="A228" t="s">
        <v>2356</v>
      </c>
      <c r="B228" t="s">
        <v>2357</v>
      </c>
      <c r="C228" t="s">
        <v>2358</v>
      </c>
      <c r="D228" t="s">
        <v>2359</v>
      </c>
      <c r="E228" t="s">
        <v>2360</v>
      </c>
      <c r="F228" t="s">
        <v>2361</v>
      </c>
      <c r="G228" t="s">
        <v>2362</v>
      </c>
      <c r="H228" t="s">
        <v>2090</v>
      </c>
    </row>
    <row r="229" spans="1:8" x14ac:dyDescent="0.45">
      <c r="A229" t="s">
        <v>2363</v>
      </c>
      <c r="B229" t="s">
        <v>2364</v>
      </c>
      <c r="C229" t="s">
        <v>2365</v>
      </c>
      <c r="D229" t="s">
        <v>2366</v>
      </c>
      <c r="E229" t="s">
        <v>2367</v>
      </c>
      <c r="F229" t="s">
        <v>2368</v>
      </c>
      <c r="G229" t="s">
        <v>2369</v>
      </c>
      <c r="H229" t="s">
        <v>2090</v>
      </c>
    </row>
    <row r="230" spans="1:8" x14ac:dyDescent="0.45">
      <c r="A230" t="s">
        <v>2370</v>
      </c>
      <c r="B230" t="s">
        <v>2371</v>
      </c>
      <c r="C230" t="s">
        <v>2372</v>
      </c>
      <c r="D230" t="s">
        <v>2373</v>
      </c>
      <c r="E230" t="s">
        <v>2374</v>
      </c>
      <c r="F230" t="s">
        <v>2375</v>
      </c>
      <c r="G230" t="s">
        <v>2376</v>
      </c>
      <c r="H230" t="s">
        <v>2090</v>
      </c>
    </row>
    <row r="231" spans="1:8" x14ac:dyDescent="0.45">
      <c r="A231" t="s">
        <v>2377</v>
      </c>
      <c r="B231" t="s">
        <v>2378</v>
      </c>
      <c r="C231" t="s">
        <v>2379</v>
      </c>
      <c r="D231" t="s">
        <v>2380</v>
      </c>
      <c r="F231" t="s">
        <v>2381</v>
      </c>
      <c r="G231" t="s">
        <v>2382</v>
      </c>
      <c r="H231" t="s">
        <v>2090</v>
      </c>
    </row>
    <row r="232" spans="1:8" x14ac:dyDescent="0.45">
      <c r="A232" t="s">
        <v>2383</v>
      </c>
      <c r="B232" t="s">
        <v>2384</v>
      </c>
      <c r="C232" t="s">
        <v>213</v>
      </c>
      <c r="D232" t="s">
        <v>2385</v>
      </c>
      <c r="E232" t="s">
        <v>2386</v>
      </c>
      <c r="F232" t="s">
        <v>2387</v>
      </c>
      <c r="G232" t="s">
        <v>2388</v>
      </c>
      <c r="H232" t="s">
        <v>2090</v>
      </c>
    </row>
    <row r="233" spans="1:8" x14ac:dyDescent="0.45">
      <c r="A233" t="s">
        <v>2389</v>
      </c>
      <c r="B233" t="s">
        <v>2390</v>
      </c>
      <c r="C233" t="s">
        <v>2391</v>
      </c>
      <c r="D233" t="s">
        <v>2392</v>
      </c>
      <c r="E233" t="s">
        <v>2393</v>
      </c>
      <c r="F233" t="s">
        <v>2394</v>
      </c>
      <c r="G233" t="s">
        <v>2395</v>
      </c>
      <c r="H233" t="s">
        <v>2090</v>
      </c>
    </row>
    <row r="234" spans="1:8" x14ac:dyDescent="0.45">
      <c r="A234" t="s">
        <v>2396</v>
      </c>
      <c r="B234" t="s">
        <v>2397</v>
      </c>
      <c r="C234" t="s">
        <v>2398</v>
      </c>
      <c r="D234" t="s">
        <v>2399</v>
      </c>
      <c r="E234" t="s">
        <v>2400</v>
      </c>
      <c r="F234" t="s">
        <v>2401</v>
      </c>
      <c r="G234" t="s">
        <v>2402</v>
      </c>
      <c r="H234" t="s">
        <v>2090</v>
      </c>
    </row>
    <row r="235" spans="1:8" x14ac:dyDescent="0.45">
      <c r="A235" t="s">
        <v>2403</v>
      </c>
      <c r="B235" t="s">
        <v>2404</v>
      </c>
      <c r="C235" t="s">
        <v>234</v>
      </c>
      <c r="D235" t="s">
        <v>2405</v>
      </c>
      <c r="E235" t="s">
        <v>2406</v>
      </c>
      <c r="F235" t="s">
        <v>2407</v>
      </c>
      <c r="G235" t="s">
        <v>2408</v>
      </c>
      <c r="H235" t="s">
        <v>2090</v>
      </c>
    </row>
    <row r="236" spans="1:8" x14ac:dyDescent="0.45">
      <c r="A236" t="s">
        <v>2409</v>
      </c>
      <c r="B236" t="s">
        <v>2410</v>
      </c>
      <c r="C236" t="s">
        <v>2411</v>
      </c>
      <c r="D236" t="s">
        <v>2412</v>
      </c>
      <c r="E236" t="s">
        <v>2413</v>
      </c>
      <c r="F236" t="s">
        <v>2414</v>
      </c>
      <c r="G236" t="s">
        <v>2415</v>
      </c>
      <c r="H236" t="s">
        <v>2090</v>
      </c>
    </row>
    <row r="237" spans="1:8" x14ac:dyDescent="0.45">
      <c r="A237" t="s">
        <v>2416</v>
      </c>
      <c r="B237" t="s">
        <v>2417</v>
      </c>
      <c r="C237" t="s">
        <v>2418</v>
      </c>
      <c r="D237" t="s">
        <v>2419</v>
      </c>
      <c r="E237" t="s">
        <v>2420</v>
      </c>
      <c r="F237" t="s">
        <v>2421</v>
      </c>
      <c r="G237" t="s">
        <v>2422</v>
      </c>
      <c r="H237" t="s">
        <v>2090</v>
      </c>
    </row>
    <row r="238" spans="1:8" x14ac:dyDescent="0.45">
      <c r="A238" t="s">
        <v>2423</v>
      </c>
      <c r="B238" t="s">
        <v>2424</v>
      </c>
      <c r="C238" t="s">
        <v>2425</v>
      </c>
      <c r="D238" t="s">
        <v>2426</v>
      </c>
      <c r="E238" t="s">
        <v>2427</v>
      </c>
      <c r="F238" t="s">
        <v>2428</v>
      </c>
      <c r="G238" t="s">
        <v>2429</v>
      </c>
      <c r="H238" t="s">
        <v>2090</v>
      </c>
    </row>
    <row r="239" spans="1:8" x14ac:dyDescent="0.45">
      <c r="A239" t="s">
        <v>2430</v>
      </c>
      <c r="B239" t="s">
        <v>2431</v>
      </c>
      <c r="C239" t="s">
        <v>2432</v>
      </c>
      <c r="D239" t="s">
        <v>2433</v>
      </c>
      <c r="E239" t="s">
        <v>2434</v>
      </c>
      <c r="F239" t="s">
        <v>2435</v>
      </c>
      <c r="G239" t="s">
        <v>2436</v>
      </c>
      <c r="H239" t="s">
        <v>2090</v>
      </c>
    </row>
    <row r="240" spans="1:8" x14ac:dyDescent="0.45">
      <c r="A240" t="s">
        <v>2437</v>
      </c>
      <c r="B240" t="s">
        <v>2438</v>
      </c>
      <c r="C240" t="s">
        <v>2439</v>
      </c>
      <c r="D240" t="s">
        <v>2440</v>
      </c>
      <c r="F240" t="s">
        <v>2441</v>
      </c>
      <c r="G240" t="s">
        <v>2442</v>
      </c>
      <c r="H240" t="s">
        <v>2090</v>
      </c>
    </row>
    <row r="241" spans="1:8" x14ac:dyDescent="0.45">
      <c r="A241" t="s">
        <v>2443</v>
      </c>
      <c r="B241" t="s">
        <v>51</v>
      </c>
      <c r="C241" t="s">
        <v>52</v>
      </c>
      <c r="D241" t="s">
        <v>2444</v>
      </c>
      <c r="E241" t="s">
        <v>2445</v>
      </c>
      <c r="F241" t="s">
        <v>2446</v>
      </c>
      <c r="G241" t="s">
        <v>2447</v>
      </c>
      <c r="H241" t="s">
        <v>2090</v>
      </c>
    </row>
    <row r="242" spans="1:8" x14ac:dyDescent="0.45">
      <c r="A242" t="s">
        <v>2448</v>
      </c>
      <c r="B242" t="s">
        <v>387</v>
      </c>
      <c r="C242" t="s">
        <v>388</v>
      </c>
      <c r="D242" t="s">
        <v>2449</v>
      </c>
      <c r="E242" t="s">
        <v>2450</v>
      </c>
      <c r="F242" t="s">
        <v>2451</v>
      </c>
      <c r="G242" t="s">
        <v>2452</v>
      </c>
      <c r="H242" t="s">
        <v>2090</v>
      </c>
    </row>
    <row r="243" spans="1:8" x14ac:dyDescent="0.45">
      <c r="A243" t="s">
        <v>2453</v>
      </c>
      <c r="B243" t="s">
        <v>2454</v>
      </c>
      <c r="C243" t="s">
        <v>2455</v>
      </c>
      <c r="D243" t="s">
        <v>2456</v>
      </c>
      <c r="E243" t="s">
        <v>2457</v>
      </c>
      <c r="F243" t="s">
        <v>2458</v>
      </c>
      <c r="G243" t="s">
        <v>2459</v>
      </c>
      <c r="H243" t="s">
        <v>2090</v>
      </c>
    </row>
    <row r="244" spans="1:8" x14ac:dyDescent="0.45">
      <c r="A244" t="s">
        <v>2460</v>
      </c>
      <c r="B244" t="s">
        <v>2461</v>
      </c>
      <c r="C244" t="s">
        <v>2462</v>
      </c>
      <c r="D244" t="s">
        <v>2463</v>
      </c>
      <c r="E244" t="s">
        <v>2464</v>
      </c>
      <c r="F244" t="s">
        <v>2465</v>
      </c>
      <c r="G244" t="s">
        <v>2466</v>
      </c>
      <c r="H244" t="s">
        <v>2090</v>
      </c>
    </row>
    <row r="245" spans="1:8" x14ac:dyDescent="0.45">
      <c r="A245" t="s">
        <v>2467</v>
      </c>
      <c r="B245" t="s">
        <v>2468</v>
      </c>
      <c r="C245" t="s">
        <v>2469</v>
      </c>
      <c r="D245" t="s">
        <v>2470</v>
      </c>
      <c r="E245" t="s">
        <v>2471</v>
      </c>
      <c r="F245" t="s">
        <v>2472</v>
      </c>
      <c r="G245" t="s">
        <v>2473</v>
      </c>
      <c r="H245" t="s">
        <v>2090</v>
      </c>
    </row>
    <row r="246" spans="1:8" x14ac:dyDescent="0.45">
      <c r="A246" t="s">
        <v>488</v>
      </c>
      <c r="B246" t="s">
        <v>489</v>
      </c>
      <c r="C246" t="s">
        <v>490</v>
      </c>
      <c r="D246" t="s">
        <v>2474</v>
      </c>
      <c r="E246" t="s">
        <v>2475</v>
      </c>
      <c r="F246" t="s">
        <v>2476</v>
      </c>
      <c r="G246" t="s">
        <v>2477</v>
      </c>
      <c r="H246" t="s">
        <v>2090</v>
      </c>
    </row>
    <row r="247" spans="1:8" x14ac:dyDescent="0.45">
      <c r="A247" t="s">
        <v>2478</v>
      </c>
      <c r="B247" t="s">
        <v>2479</v>
      </c>
      <c r="C247" t="s">
        <v>2480</v>
      </c>
      <c r="D247" t="s">
        <v>2481</v>
      </c>
      <c r="E247" t="s">
        <v>2482</v>
      </c>
      <c r="F247" t="s">
        <v>2483</v>
      </c>
      <c r="G247" t="s">
        <v>2484</v>
      </c>
      <c r="H247" t="s">
        <v>2090</v>
      </c>
    </row>
    <row r="248" spans="1:8" x14ac:dyDescent="0.45">
      <c r="A248" t="s">
        <v>2485</v>
      </c>
      <c r="B248" t="s">
        <v>2486</v>
      </c>
      <c r="C248" t="s">
        <v>2487</v>
      </c>
      <c r="D248" t="s">
        <v>2488</v>
      </c>
      <c r="E248" t="s">
        <v>2489</v>
      </c>
      <c r="F248" t="s">
        <v>2490</v>
      </c>
      <c r="G248" t="s">
        <v>2491</v>
      </c>
      <c r="H248" t="s">
        <v>2090</v>
      </c>
    </row>
    <row r="249" spans="1:8" x14ac:dyDescent="0.45">
      <c r="A249" t="s">
        <v>2492</v>
      </c>
      <c r="B249" t="s">
        <v>2493</v>
      </c>
      <c r="C249" t="s">
        <v>2494</v>
      </c>
      <c r="D249" t="s">
        <v>2495</v>
      </c>
      <c r="E249" t="s">
        <v>2496</v>
      </c>
      <c r="F249" t="s">
        <v>2497</v>
      </c>
      <c r="G249" t="s">
        <v>2498</v>
      </c>
      <c r="H249" t="s">
        <v>2090</v>
      </c>
    </row>
    <row r="250" spans="1:8" x14ac:dyDescent="0.45">
      <c r="A250" t="s">
        <v>2499</v>
      </c>
      <c r="B250" t="s">
        <v>2500</v>
      </c>
      <c r="C250" t="s">
        <v>2501</v>
      </c>
      <c r="D250" t="s">
        <v>2502</v>
      </c>
      <c r="E250" t="s">
        <v>2503</v>
      </c>
      <c r="F250" t="s">
        <v>2504</v>
      </c>
      <c r="G250" t="s">
        <v>2505</v>
      </c>
      <c r="H250" t="s">
        <v>2090</v>
      </c>
    </row>
    <row r="251" spans="1:8" x14ac:dyDescent="0.45">
      <c r="A251" t="s">
        <v>527</v>
      </c>
      <c r="B251" t="s">
        <v>528</v>
      </c>
      <c r="C251" t="s">
        <v>529</v>
      </c>
      <c r="D251" t="s">
        <v>2506</v>
      </c>
      <c r="E251" t="s">
        <v>2507</v>
      </c>
      <c r="F251" t="s">
        <v>2508</v>
      </c>
      <c r="G251" t="s">
        <v>2509</v>
      </c>
      <c r="H251" t="s">
        <v>2090</v>
      </c>
    </row>
    <row r="252" spans="1:8" x14ac:dyDescent="0.45">
      <c r="A252" t="s">
        <v>2510</v>
      </c>
      <c r="B252" t="s">
        <v>2511</v>
      </c>
      <c r="C252" t="s">
        <v>2512</v>
      </c>
      <c r="D252" t="s">
        <v>2513</v>
      </c>
      <c r="E252" t="s">
        <v>2514</v>
      </c>
      <c r="F252" t="s">
        <v>2515</v>
      </c>
      <c r="G252" t="s">
        <v>2516</v>
      </c>
      <c r="H252" t="s">
        <v>2090</v>
      </c>
    </row>
    <row r="253" spans="1:8" x14ac:dyDescent="0.45">
      <c r="A253" t="s">
        <v>2517</v>
      </c>
      <c r="B253" t="s">
        <v>2518</v>
      </c>
      <c r="C253" t="s">
        <v>2519</v>
      </c>
      <c r="D253" t="s">
        <v>2520</v>
      </c>
      <c r="E253" t="s">
        <v>2521</v>
      </c>
      <c r="F253" t="s">
        <v>2522</v>
      </c>
      <c r="G253" t="s">
        <v>2523</v>
      </c>
      <c r="H253" t="s">
        <v>2090</v>
      </c>
    </row>
    <row r="254" spans="1:8" x14ac:dyDescent="0.45">
      <c r="A254" t="s">
        <v>2524</v>
      </c>
      <c r="B254" t="s">
        <v>2525</v>
      </c>
      <c r="C254" t="s">
        <v>2526</v>
      </c>
      <c r="D254" t="s">
        <v>2527</v>
      </c>
      <c r="E254" t="s">
        <v>2528</v>
      </c>
      <c r="F254" t="s">
        <v>2529</v>
      </c>
      <c r="G254" t="s">
        <v>2530</v>
      </c>
      <c r="H254" t="s">
        <v>2090</v>
      </c>
    </row>
    <row r="255" spans="1:8" x14ac:dyDescent="0.45">
      <c r="A255" t="s">
        <v>2531</v>
      </c>
      <c r="B255" t="s">
        <v>2532</v>
      </c>
      <c r="C255" t="s">
        <v>2533</v>
      </c>
      <c r="D255" t="s">
        <v>2534</v>
      </c>
      <c r="E255" t="s">
        <v>2535</v>
      </c>
      <c r="F255" t="s">
        <v>2536</v>
      </c>
      <c r="G255" t="s">
        <v>2537</v>
      </c>
      <c r="H255" t="s">
        <v>2090</v>
      </c>
    </row>
    <row r="256" spans="1:8" x14ac:dyDescent="0.45">
      <c r="A256" t="s">
        <v>2538</v>
      </c>
      <c r="B256" t="s">
        <v>2539</v>
      </c>
      <c r="C256" t="s">
        <v>2540</v>
      </c>
      <c r="D256" t="s">
        <v>2541</v>
      </c>
      <c r="E256" t="s">
        <v>2542</v>
      </c>
      <c r="F256" t="s">
        <v>2543</v>
      </c>
      <c r="G256" t="s">
        <v>2544</v>
      </c>
      <c r="H256" t="s">
        <v>2090</v>
      </c>
    </row>
    <row r="257" spans="1:8" x14ac:dyDescent="0.45">
      <c r="A257" t="s">
        <v>2545</v>
      </c>
      <c r="B257" t="s">
        <v>2546</v>
      </c>
      <c r="C257" t="s">
        <v>2547</v>
      </c>
      <c r="D257" t="s">
        <v>2548</v>
      </c>
      <c r="E257" t="s">
        <v>2549</v>
      </c>
      <c r="F257" t="s">
        <v>2550</v>
      </c>
      <c r="G257" t="s">
        <v>2551</v>
      </c>
      <c r="H257" t="s">
        <v>2090</v>
      </c>
    </row>
    <row r="258" spans="1:8" x14ac:dyDescent="0.45">
      <c r="A258" t="s">
        <v>2552</v>
      </c>
      <c r="B258" t="s">
        <v>2553</v>
      </c>
      <c r="C258" t="s">
        <v>2554</v>
      </c>
      <c r="D258" t="s">
        <v>2555</v>
      </c>
      <c r="E258" t="s">
        <v>2556</v>
      </c>
      <c r="F258" t="s">
        <v>2557</v>
      </c>
      <c r="G258" t="s">
        <v>2558</v>
      </c>
      <c r="H258" t="s">
        <v>2090</v>
      </c>
    </row>
    <row r="259" spans="1:8" x14ac:dyDescent="0.45">
      <c r="A259" t="s">
        <v>2559</v>
      </c>
      <c r="B259" t="s">
        <v>2560</v>
      </c>
      <c r="C259" t="s">
        <v>2561</v>
      </c>
      <c r="D259" t="s">
        <v>2562</v>
      </c>
      <c r="E259" t="s">
        <v>2563</v>
      </c>
      <c r="F259" t="s">
        <v>2564</v>
      </c>
      <c r="G259" t="s">
        <v>2565</v>
      </c>
      <c r="H259" t="s">
        <v>2090</v>
      </c>
    </row>
    <row r="260" spans="1:8" x14ac:dyDescent="0.45">
      <c r="A260" t="s">
        <v>2566</v>
      </c>
      <c r="B260" t="s">
        <v>2567</v>
      </c>
      <c r="C260" t="s">
        <v>2568</v>
      </c>
      <c r="D260" t="s">
        <v>2569</v>
      </c>
      <c r="E260" t="s">
        <v>2570</v>
      </c>
      <c r="F260" t="s">
        <v>2571</v>
      </c>
      <c r="G260" t="s">
        <v>2572</v>
      </c>
      <c r="H260" t="s">
        <v>2090</v>
      </c>
    </row>
    <row r="261" spans="1:8" x14ac:dyDescent="0.45">
      <c r="A261" t="s">
        <v>2573</v>
      </c>
      <c r="B261" t="s">
        <v>2574</v>
      </c>
      <c r="C261" t="s">
        <v>67</v>
      </c>
      <c r="D261" t="s">
        <v>2575</v>
      </c>
      <c r="E261" t="s">
        <v>2576</v>
      </c>
      <c r="F261" t="s">
        <v>2577</v>
      </c>
      <c r="G261" t="s">
        <v>2578</v>
      </c>
      <c r="H261" t="s">
        <v>2090</v>
      </c>
    </row>
    <row r="262" spans="1:8" x14ac:dyDescent="0.45">
      <c r="A262" t="s">
        <v>2579</v>
      </c>
      <c r="B262" t="s">
        <v>2580</v>
      </c>
      <c r="C262" t="s">
        <v>2581</v>
      </c>
      <c r="D262" t="s">
        <v>2582</v>
      </c>
      <c r="E262" t="s">
        <v>2583</v>
      </c>
      <c r="F262" t="s">
        <v>2584</v>
      </c>
      <c r="G262" t="s">
        <v>2585</v>
      </c>
      <c r="H262" t="s">
        <v>2090</v>
      </c>
    </row>
    <row r="263" spans="1:8" x14ac:dyDescent="0.45">
      <c r="A263" t="s">
        <v>2586</v>
      </c>
      <c r="B263" t="s">
        <v>2587</v>
      </c>
      <c r="C263" t="s">
        <v>2588</v>
      </c>
      <c r="D263" t="s">
        <v>2589</v>
      </c>
      <c r="E263" t="s">
        <v>2590</v>
      </c>
      <c r="F263" t="s">
        <v>2591</v>
      </c>
      <c r="G263" t="s">
        <v>2592</v>
      </c>
      <c r="H263" t="s">
        <v>2090</v>
      </c>
    </row>
    <row r="264" spans="1:8" x14ac:dyDescent="0.45">
      <c r="A264" t="s">
        <v>2593</v>
      </c>
      <c r="B264" t="s">
        <v>2594</v>
      </c>
      <c r="C264" t="s">
        <v>2595</v>
      </c>
      <c r="D264" t="s">
        <v>2596</v>
      </c>
      <c r="E264" t="s">
        <v>2597</v>
      </c>
      <c r="F264" t="s">
        <v>2598</v>
      </c>
      <c r="G264" t="s">
        <v>2599</v>
      </c>
      <c r="H264" t="s">
        <v>2090</v>
      </c>
    </row>
    <row r="265" spans="1:8" x14ac:dyDescent="0.45">
      <c r="A265" t="s">
        <v>554</v>
      </c>
      <c r="B265" t="s">
        <v>555</v>
      </c>
      <c r="C265" t="s">
        <v>556</v>
      </c>
      <c r="D265" t="s">
        <v>2600</v>
      </c>
      <c r="E265" t="s">
        <v>2601</v>
      </c>
      <c r="F265" t="s">
        <v>2602</v>
      </c>
      <c r="G265" t="s">
        <v>2603</v>
      </c>
      <c r="H265" t="s">
        <v>2090</v>
      </c>
    </row>
    <row r="266" spans="1:8" x14ac:dyDescent="0.45">
      <c r="A266" t="s">
        <v>2604</v>
      </c>
      <c r="B266" t="s">
        <v>2605</v>
      </c>
      <c r="C266" t="s">
        <v>2606</v>
      </c>
      <c r="D266" t="s">
        <v>2607</v>
      </c>
      <c r="E266" t="s">
        <v>2608</v>
      </c>
      <c r="F266" t="s">
        <v>2609</v>
      </c>
      <c r="G266" t="s">
        <v>2610</v>
      </c>
      <c r="H266" t="s">
        <v>2090</v>
      </c>
    </row>
    <row r="267" spans="1:8" x14ac:dyDescent="0.45">
      <c r="A267" t="s">
        <v>2611</v>
      </c>
      <c r="B267" t="s">
        <v>2612</v>
      </c>
      <c r="C267" t="s">
        <v>2613</v>
      </c>
      <c r="D267" t="s">
        <v>2614</v>
      </c>
      <c r="E267" t="s">
        <v>2615</v>
      </c>
      <c r="F267" t="s">
        <v>2616</v>
      </c>
      <c r="G267" t="s">
        <v>2617</v>
      </c>
      <c r="H267" t="s">
        <v>2090</v>
      </c>
    </row>
    <row r="268" spans="1:8" x14ac:dyDescent="0.45">
      <c r="A268" t="s">
        <v>479</v>
      </c>
      <c r="B268" t="s">
        <v>480</v>
      </c>
      <c r="C268" t="s">
        <v>481</v>
      </c>
      <c r="D268" t="s">
        <v>2618</v>
      </c>
      <c r="F268" t="s">
        <v>2619</v>
      </c>
      <c r="G268" t="s">
        <v>2620</v>
      </c>
      <c r="H268" t="s">
        <v>2090</v>
      </c>
    </row>
    <row r="269" spans="1:8" x14ac:dyDescent="0.45">
      <c r="A269" t="s">
        <v>2621</v>
      </c>
      <c r="B269" t="s">
        <v>2622</v>
      </c>
      <c r="C269" t="s">
        <v>2623</v>
      </c>
      <c r="D269" t="s">
        <v>2624</v>
      </c>
      <c r="E269" t="s">
        <v>2625</v>
      </c>
      <c r="F269" t="s">
        <v>2626</v>
      </c>
      <c r="G269" t="s">
        <v>2627</v>
      </c>
      <c r="H269" t="s">
        <v>2090</v>
      </c>
    </row>
    <row r="270" spans="1:8" x14ac:dyDescent="0.45">
      <c r="A270" t="s">
        <v>2628</v>
      </c>
      <c r="B270" t="s">
        <v>2629</v>
      </c>
      <c r="C270" t="s">
        <v>2630</v>
      </c>
      <c r="D270" t="s">
        <v>2631</v>
      </c>
      <c r="E270" t="s">
        <v>2632</v>
      </c>
      <c r="F270" t="s">
        <v>2633</v>
      </c>
      <c r="G270" t="s">
        <v>2634</v>
      </c>
      <c r="H270" t="s">
        <v>2090</v>
      </c>
    </row>
    <row r="271" spans="1:8" x14ac:dyDescent="0.45">
      <c r="A271" t="s">
        <v>2635</v>
      </c>
      <c r="B271" t="s">
        <v>2636</v>
      </c>
      <c r="C271" t="s">
        <v>379</v>
      </c>
      <c r="D271" t="s">
        <v>2637</v>
      </c>
      <c r="E271" t="s">
        <v>2638</v>
      </c>
      <c r="F271" t="s">
        <v>2639</v>
      </c>
      <c r="G271" t="s">
        <v>2640</v>
      </c>
      <c r="H271" t="s">
        <v>2090</v>
      </c>
    </row>
    <row r="272" spans="1:8" x14ac:dyDescent="0.45">
      <c r="A272" t="s">
        <v>2641</v>
      </c>
      <c r="B272" t="s">
        <v>2642</v>
      </c>
      <c r="C272" t="s">
        <v>2643</v>
      </c>
      <c r="D272" t="s">
        <v>2644</v>
      </c>
      <c r="E272" t="s">
        <v>2645</v>
      </c>
      <c r="F272" t="s">
        <v>2646</v>
      </c>
      <c r="G272" t="s">
        <v>2647</v>
      </c>
      <c r="H272" t="s">
        <v>2090</v>
      </c>
    </row>
    <row r="273" spans="1:8" x14ac:dyDescent="0.45">
      <c r="A273" t="s">
        <v>2648</v>
      </c>
      <c r="B273" t="s">
        <v>2649</v>
      </c>
      <c r="C273" t="s">
        <v>2650</v>
      </c>
      <c r="D273" t="s">
        <v>2651</v>
      </c>
      <c r="E273" t="s">
        <v>2652</v>
      </c>
      <c r="F273" t="s">
        <v>2653</v>
      </c>
      <c r="G273" t="s">
        <v>2654</v>
      </c>
      <c r="H273" t="s">
        <v>2090</v>
      </c>
    </row>
    <row r="274" spans="1:8" x14ac:dyDescent="0.45">
      <c r="A274" t="s">
        <v>2655</v>
      </c>
      <c r="B274" t="s">
        <v>2656</v>
      </c>
      <c r="C274" t="s">
        <v>2657</v>
      </c>
      <c r="D274" t="s">
        <v>2658</v>
      </c>
      <c r="E274" t="s">
        <v>2659</v>
      </c>
      <c r="F274" t="s">
        <v>2660</v>
      </c>
      <c r="G274" t="s">
        <v>2661</v>
      </c>
      <c r="H274" t="s">
        <v>2090</v>
      </c>
    </row>
    <row r="275" spans="1:8" x14ac:dyDescent="0.45">
      <c r="A275" t="s">
        <v>2662</v>
      </c>
      <c r="B275" t="s">
        <v>2663</v>
      </c>
      <c r="C275" t="s">
        <v>2664</v>
      </c>
      <c r="D275" t="s">
        <v>2665</v>
      </c>
      <c r="E275" t="s">
        <v>2666</v>
      </c>
      <c r="F275" t="s">
        <v>2667</v>
      </c>
      <c r="G275" t="s">
        <v>2668</v>
      </c>
      <c r="H275" t="s">
        <v>2090</v>
      </c>
    </row>
    <row r="276" spans="1:8" x14ac:dyDescent="0.45">
      <c r="A276" t="s">
        <v>2669</v>
      </c>
      <c r="B276" t="s">
        <v>2670</v>
      </c>
      <c r="C276" t="s">
        <v>2671</v>
      </c>
      <c r="D276" t="s">
        <v>2672</v>
      </c>
      <c r="E276" t="s">
        <v>2673</v>
      </c>
      <c r="F276" t="s">
        <v>2674</v>
      </c>
      <c r="G276" t="s">
        <v>2675</v>
      </c>
      <c r="H276" t="s">
        <v>2090</v>
      </c>
    </row>
    <row r="277" spans="1:8" x14ac:dyDescent="0.45">
      <c r="A277" t="s">
        <v>2676</v>
      </c>
      <c r="B277" t="s">
        <v>2677</v>
      </c>
      <c r="C277" t="s">
        <v>2678</v>
      </c>
      <c r="D277" t="s">
        <v>2679</v>
      </c>
      <c r="E277" t="s">
        <v>2680</v>
      </c>
      <c r="F277" t="s">
        <v>2681</v>
      </c>
      <c r="G277" t="s">
        <v>2682</v>
      </c>
      <c r="H277" t="s">
        <v>2090</v>
      </c>
    </row>
    <row r="278" spans="1:8" x14ac:dyDescent="0.45">
      <c r="A278" t="s">
        <v>2683</v>
      </c>
      <c r="B278" t="s">
        <v>2684</v>
      </c>
      <c r="C278" t="s">
        <v>2685</v>
      </c>
      <c r="D278" t="s">
        <v>2686</v>
      </c>
      <c r="E278" t="s">
        <v>2687</v>
      </c>
      <c r="F278" t="s">
        <v>2688</v>
      </c>
      <c r="G278" t="s">
        <v>2689</v>
      </c>
      <c r="H278" t="s">
        <v>2090</v>
      </c>
    </row>
    <row r="279" spans="1:8" x14ac:dyDescent="0.45">
      <c r="A279" t="s">
        <v>2690</v>
      </c>
      <c r="B279" t="s">
        <v>2691</v>
      </c>
      <c r="C279" t="s">
        <v>2692</v>
      </c>
      <c r="D279" t="s">
        <v>2693</v>
      </c>
      <c r="E279" t="s">
        <v>2694</v>
      </c>
      <c r="F279" t="s">
        <v>2695</v>
      </c>
      <c r="G279" t="s">
        <v>2696</v>
      </c>
      <c r="H279" t="s">
        <v>2090</v>
      </c>
    </row>
    <row r="280" spans="1:8" x14ac:dyDescent="0.45">
      <c r="A280" t="s">
        <v>2697</v>
      </c>
      <c r="B280" t="s">
        <v>2698</v>
      </c>
      <c r="C280" t="s">
        <v>2699</v>
      </c>
      <c r="D280" t="s">
        <v>2700</v>
      </c>
      <c r="E280" t="s">
        <v>2701</v>
      </c>
      <c r="F280" t="s">
        <v>2702</v>
      </c>
      <c r="G280" t="s">
        <v>2703</v>
      </c>
      <c r="H280" t="s">
        <v>2090</v>
      </c>
    </row>
    <row r="281" spans="1:8" x14ac:dyDescent="0.45">
      <c r="A281" t="s">
        <v>572</v>
      </c>
      <c r="B281" t="s">
        <v>573</v>
      </c>
      <c r="C281" t="s">
        <v>574</v>
      </c>
      <c r="D281" t="s">
        <v>2704</v>
      </c>
      <c r="E281" t="s">
        <v>2705</v>
      </c>
      <c r="F281" t="s">
        <v>2706</v>
      </c>
      <c r="G281" t="s">
        <v>2707</v>
      </c>
      <c r="H281" t="s">
        <v>2090</v>
      </c>
    </row>
    <row r="282" spans="1:8" x14ac:dyDescent="0.45">
      <c r="A282" t="s">
        <v>2708</v>
      </c>
      <c r="B282" t="s">
        <v>2709</v>
      </c>
      <c r="C282" t="s">
        <v>2710</v>
      </c>
      <c r="D282" t="s">
        <v>2711</v>
      </c>
      <c r="E282" t="s">
        <v>2712</v>
      </c>
      <c r="F282" t="s">
        <v>2713</v>
      </c>
      <c r="G282" t="s">
        <v>2714</v>
      </c>
      <c r="H282" t="s">
        <v>2715</v>
      </c>
    </row>
    <row r="283" spans="1:8" x14ac:dyDescent="0.45">
      <c r="A283" t="s">
        <v>2716</v>
      </c>
      <c r="B283" t="s">
        <v>2717</v>
      </c>
      <c r="C283" t="s">
        <v>2718</v>
      </c>
      <c r="D283" t="s">
        <v>2719</v>
      </c>
      <c r="E283" t="s">
        <v>2720</v>
      </c>
      <c r="F283" t="s">
        <v>2721</v>
      </c>
      <c r="G283" t="s">
        <v>2722</v>
      </c>
      <c r="H283" t="s">
        <v>2715</v>
      </c>
    </row>
    <row r="284" spans="1:8" x14ac:dyDescent="0.45">
      <c r="A284" t="s">
        <v>2723</v>
      </c>
      <c r="B284" t="s">
        <v>2724</v>
      </c>
      <c r="C284" t="s">
        <v>2725</v>
      </c>
      <c r="D284" t="s">
        <v>2726</v>
      </c>
      <c r="E284" t="s">
        <v>2727</v>
      </c>
      <c r="F284" t="s">
        <v>2728</v>
      </c>
      <c r="G284" t="s">
        <v>2729</v>
      </c>
      <c r="H284" t="s">
        <v>2715</v>
      </c>
    </row>
    <row r="285" spans="1:8" x14ac:dyDescent="0.45">
      <c r="A285" t="s">
        <v>2730</v>
      </c>
      <c r="B285" t="s">
        <v>2731</v>
      </c>
      <c r="C285" t="s">
        <v>2732</v>
      </c>
      <c r="D285" t="s">
        <v>2733</v>
      </c>
      <c r="E285" t="s">
        <v>2734</v>
      </c>
      <c r="F285" t="s">
        <v>2735</v>
      </c>
      <c r="G285" t="s">
        <v>2736</v>
      </c>
      <c r="H285" t="s">
        <v>2715</v>
      </c>
    </row>
    <row r="286" spans="1:8" x14ac:dyDescent="0.45">
      <c r="A286" t="s">
        <v>2737</v>
      </c>
      <c r="B286" t="s">
        <v>2738</v>
      </c>
      <c r="C286" t="s">
        <v>346</v>
      </c>
      <c r="D286" t="s">
        <v>2739</v>
      </c>
      <c r="E286" t="s">
        <v>2740</v>
      </c>
      <c r="F286" t="s">
        <v>2741</v>
      </c>
      <c r="G286" t="s">
        <v>2742</v>
      </c>
      <c r="H286" t="s">
        <v>2715</v>
      </c>
    </row>
    <row r="287" spans="1:8" x14ac:dyDescent="0.45">
      <c r="A287" t="s">
        <v>2743</v>
      </c>
      <c r="B287" t="s">
        <v>2744</v>
      </c>
      <c r="C287" t="s">
        <v>2745</v>
      </c>
      <c r="D287" t="s">
        <v>2746</v>
      </c>
      <c r="E287" t="s">
        <v>2747</v>
      </c>
      <c r="F287" t="s">
        <v>2748</v>
      </c>
      <c r="G287" t="s">
        <v>2749</v>
      </c>
      <c r="H287" t="s">
        <v>2715</v>
      </c>
    </row>
    <row r="288" spans="1:8" x14ac:dyDescent="0.45">
      <c r="A288" t="s">
        <v>2750</v>
      </c>
      <c r="B288" t="s">
        <v>2751</v>
      </c>
      <c r="C288" t="s">
        <v>2752</v>
      </c>
      <c r="D288" t="s">
        <v>2753</v>
      </c>
      <c r="E288" t="s">
        <v>2754</v>
      </c>
      <c r="F288" t="s">
        <v>2755</v>
      </c>
      <c r="G288" t="s">
        <v>2756</v>
      </c>
      <c r="H288" t="s">
        <v>2715</v>
      </c>
    </row>
    <row r="289" spans="1:8" x14ac:dyDescent="0.45">
      <c r="A289" t="s">
        <v>2757</v>
      </c>
      <c r="B289" t="s">
        <v>2758</v>
      </c>
      <c r="C289" t="s">
        <v>364</v>
      </c>
      <c r="D289" t="s">
        <v>2759</v>
      </c>
      <c r="E289" t="s">
        <v>2760</v>
      </c>
      <c r="F289" t="s">
        <v>2761</v>
      </c>
      <c r="G289" t="s">
        <v>2762</v>
      </c>
      <c r="H289" t="s">
        <v>2715</v>
      </c>
    </row>
    <row r="290" spans="1:8" x14ac:dyDescent="0.45">
      <c r="A290" t="s">
        <v>521</v>
      </c>
      <c r="B290" t="s">
        <v>522</v>
      </c>
      <c r="C290" t="s">
        <v>523</v>
      </c>
      <c r="D290" t="s">
        <v>2763</v>
      </c>
      <c r="E290" t="s">
        <v>2764</v>
      </c>
      <c r="F290" t="s">
        <v>2223</v>
      </c>
      <c r="G290" t="s">
        <v>2765</v>
      </c>
      <c r="H290" t="s">
        <v>2715</v>
      </c>
    </row>
    <row r="291" spans="1:8" x14ac:dyDescent="0.45">
      <c r="A291" t="s">
        <v>2766</v>
      </c>
      <c r="B291" t="s">
        <v>2767</v>
      </c>
      <c r="C291" t="s">
        <v>2768</v>
      </c>
      <c r="D291" t="s">
        <v>2769</v>
      </c>
      <c r="E291" t="s">
        <v>2770</v>
      </c>
      <c r="F291" t="s">
        <v>2771</v>
      </c>
      <c r="G291" t="s">
        <v>2772</v>
      </c>
      <c r="H291" t="s">
        <v>2715</v>
      </c>
    </row>
    <row r="292" spans="1:8" x14ac:dyDescent="0.45">
      <c r="A292" t="s">
        <v>2773</v>
      </c>
      <c r="B292" t="s">
        <v>2774</v>
      </c>
      <c r="C292" t="s">
        <v>349</v>
      </c>
      <c r="D292" t="s">
        <v>2775</v>
      </c>
      <c r="E292" t="s">
        <v>2776</v>
      </c>
      <c r="F292" t="s">
        <v>1848</v>
      </c>
      <c r="G292" t="s">
        <v>1849</v>
      </c>
      <c r="H292" t="s">
        <v>2715</v>
      </c>
    </row>
    <row r="293" spans="1:8" x14ac:dyDescent="0.45">
      <c r="A293" t="s">
        <v>2777</v>
      </c>
      <c r="B293" t="s">
        <v>2778</v>
      </c>
      <c r="C293" t="s">
        <v>2779</v>
      </c>
      <c r="D293" t="s">
        <v>2780</v>
      </c>
      <c r="F293" t="s">
        <v>2781</v>
      </c>
      <c r="G293" t="s">
        <v>2782</v>
      </c>
      <c r="H293" t="s">
        <v>2715</v>
      </c>
    </row>
    <row r="294" spans="1:8" x14ac:dyDescent="0.45">
      <c r="A294" t="s">
        <v>2783</v>
      </c>
      <c r="B294" t="s">
        <v>2784</v>
      </c>
      <c r="C294" t="s">
        <v>2785</v>
      </c>
      <c r="D294" t="s">
        <v>2786</v>
      </c>
      <c r="F294" t="s">
        <v>2787</v>
      </c>
      <c r="G294" t="s">
        <v>2782</v>
      </c>
      <c r="H294" t="s">
        <v>2715</v>
      </c>
    </row>
    <row r="295" spans="1:8" x14ac:dyDescent="0.45">
      <c r="A295" t="s">
        <v>2788</v>
      </c>
      <c r="B295" t="s">
        <v>2789</v>
      </c>
      <c r="C295" t="s">
        <v>2790</v>
      </c>
      <c r="D295" t="s">
        <v>2791</v>
      </c>
      <c r="E295" t="s">
        <v>2792</v>
      </c>
      <c r="F295" t="s">
        <v>2793</v>
      </c>
      <c r="G295" t="s">
        <v>2794</v>
      </c>
      <c r="H295" t="s">
        <v>2715</v>
      </c>
    </row>
    <row r="296" spans="1:8" x14ac:dyDescent="0.45">
      <c r="A296" t="s">
        <v>2795</v>
      </c>
      <c r="B296" t="s">
        <v>2796</v>
      </c>
      <c r="C296" t="s">
        <v>2797</v>
      </c>
      <c r="D296" t="s">
        <v>2798</v>
      </c>
      <c r="E296" t="s">
        <v>2799</v>
      </c>
      <c r="F296" t="s">
        <v>2800</v>
      </c>
      <c r="G296" t="s">
        <v>2801</v>
      </c>
      <c r="H296" t="s">
        <v>2715</v>
      </c>
    </row>
    <row r="297" spans="1:8" x14ac:dyDescent="0.45">
      <c r="A297" t="s">
        <v>2802</v>
      </c>
      <c r="B297" t="s">
        <v>2803</v>
      </c>
      <c r="C297" t="s">
        <v>370</v>
      </c>
      <c r="D297" t="s">
        <v>2804</v>
      </c>
      <c r="E297" t="s">
        <v>2805</v>
      </c>
      <c r="G297" t="s">
        <v>2806</v>
      </c>
      <c r="H297" t="s">
        <v>2090</v>
      </c>
    </row>
    <row r="298" spans="1:8" x14ac:dyDescent="0.45">
      <c r="A298" t="s">
        <v>2807</v>
      </c>
      <c r="B298" t="s">
        <v>2808</v>
      </c>
      <c r="C298" t="s">
        <v>2809</v>
      </c>
      <c r="D298" t="s">
        <v>2810</v>
      </c>
      <c r="E298" t="s">
        <v>2811</v>
      </c>
      <c r="G298" t="s">
        <v>2812</v>
      </c>
      <c r="H298" t="s">
        <v>2090</v>
      </c>
    </row>
    <row r="299" spans="1:8" x14ac:dyDescent="0.45">
      <c r="A299" t="s">
        <v>2813</v>
      </c>
      <c r="B299" t="s">
        <v>2814</v>
      </c>
      <c r="C299" t="s">
        <v>2815</v>
      </c>
      <c r="D299" t="s">
        <v>2816</v>
      </c>
      <c r="G299" t="s">
        <v>2817</v>
      </c>
      <c r="H299" t="s">
        <v>2090</v>
      </c>
    </row>
    <row r="300" spans="1:8" x14ac:dyDescent="0.45">
      <c r="A300" t="s">
        <v>2818</v>
      </c>
      <c r="B300" t="s">
        <v>2819</v>
      </c>
      <c r="C300" t="s">
        <v>2820</v>
      </c>
      <c r="D300" t="s">
        <v>2821</v>
      </c>
      <c r="H300" t="s">
        <v>2090</v>
      </c>
    </row>
    <row r="301" spans="1:8" x14ac:dyDescent="0.45">
      <c r="A301" t="s">
        <v>2822</v>
      </c>
      <c r="B301" t="s">
        <v>2823</v>
      </c>
      <c r="C301" t="s">
        <v>2824</v>
      </c>
      <c r="D301" t="s">
        <v>2825</v>
      </c>
      <c r="G301" t="s">
        <v>2817</v>
      </c>
      <c r="H301" t="s">
        <v>2090</v>
      </c>
    </row>
    <row r="302" spans="1:8" x14ac:dyDescent="0.45">
      <c r="A302" t="s">
        <v>2826</v>
      </c>
      <c r="B302" t="s">
        <v>2827</v>
      </c>
      <c r="C302" t="s">
        <v>2828</v>
      </c>
      <c r="D302" t="s">
        <v>2829</v>
      </c>
      <c r="H302" t="s">
        <v>2090</v>
      </c>
    </row>
    <row r="303" spans="1:8" x14ac:dyDescent="0.45">
      <c r="A303" t="s">
        <v>2830</v>
      </c>
      <c r="B303" t="s">
        <v>2831</v>
      </c>
      <c r="C303" t="s">
        <v>2832</v>
      </c>
      <c r="D303" t="s">
        <v>2833</v>
      </c>
      <c r="H303" t="s">
        <v>2090</v>
      </c>
    </row>
    <row r="304" spans="1:8" x14ac:dyDescent="0.45">
      <c r="A304" t="s">
        <v>2834</v>
      </c>
      <c r="B304" t="s">
        <v>2835</v>
      </c>
      <c r="C304" t="s">
        <v>409</v>
      </c>
      <c r="D304" t="s">
        <v>2836</v>
      </c>
      <c r="G304" t="s">
        <v>2837</v>
      </c>
      <c r="H304" t="s">
        <v>2090</v>
      </c>
    </row>
    <row r="305" spans="1:8" x14ac:dyDescent="0.45">
      <c r="A305" t="s">
        <v>2838</v>
      </c>
      <c r="B305" t="s">
        <v>2839</v>
      </c>
      <c r="C305" t="s">
        <v>2840</v>
      </c>
      <c r="D305" t="s">
        <v>2841</v>
      </c>
      <c r="G305" t="s">
        <v>2842</v>
      </c>
      <c r="H305" t="s">
        <v>2090</v>
      </c>
    </row>
    <row r="306" spans="1:8" x14ac:dyDescent="0.45">
      <c r="A306" t="s">
        <v>2843</v>
      </c>
      <c r="B306" t="s">
        <v>2844</v>
      </c>
      <c r="C306" t="s">
        <v>2845</v>
      </c>
      <c r="D306" t="s">
        <v>2846</v>
      </c>
      <c r="E306" t="s">
        <v>2847</v>
      </c>
      <c r="G306" t="s">
        <v>2848</v>
      </c>
      <c r="H306" t="s">
        <v>2090</v>
      </c>
    </row>
    <row r="307" spans="1:8" x14ac:dyDescent="0.45">
      <c r="A307" t="s">
        <v>2849</v>
      </c>
      <c r="B307" t="s">
        <v>2850</v>
      </c>
      <c r="C307" t="s">
        <v>2851</v>
      </c>
      <c r="D307" t="s">
        <v>2852</v>
      </c>
      <c r="G307" t="s">
        <v>2853</v>
      </c>
      <c r="H307" t="s">
        <v>2090</v>
      </c>
    </row>
    <row r="308" spans="1:8" x14ac:dyDescent="0.45">
      <c r="A308" t="s">
        <v>2854</v>
      </c>
      <c r="B308" t="s">
        <v>2855</v>
      </c>
      <c r="C308" t="s">
        <v>2856</v>
      </c>
      <c r="D308" t="s">
        <v>2857</v>
      </c>
      <c r="E308" t="s">
        <v>2858</v>
      </c>
      <c r="G308" t="s">
        <v>2859</v>
      </c>
      <c r="H308" t="s">
        <v>2090</v>
      </c>
    </row>
    <row r="309" spans="1:8" x14ac:dyDescent="0.45">
      <c r="A309" t="s">
        <v>2860</v>
      </c>
      <c r="B309" t="s">
        <v>2861</v>
      </c>
      <c r="C309" t="s">
        <v>2862</v>
      </c>
      <c r="D309" t="s">
        <v>2863</v>
      </c>
      <c r="E309" t="s">
        <v>2864</v>
      </c>
      <c r="G309" t="s">
        <v>2865</v>
      </c>
      <c r="H309" t="s">
        <v>2090</v>
      </c>
    </row>
    <row r="310" spans="1:8" x14ac:dyDescent="0.45">
      <c r="A310" t="s">
        <v>2866</v>
      </c>
      <c r="B310" t="s">
        <v>2867</v>
      </c>
      <c r="C310" t="s">
        <v>2868</v>
      </c>
      <c r="D310" t="s">
        <v>2869</v>
      </c>
      <c r="E310" t="s">
        <v>2870</v>
      </c>
      <c r="G310" t="s">
        <v>2871</v>
      </c>
      <c r="H310" t="s">
        <v>2090</v>
      </c>
    </row>
    <row r="311" spans="1:8" x14ac:dyDescent="0.45">
      <c r="A311" t="s">
        <v>2872</v>
      </c>
      <c r="B311" t="s">
        <v>2873</v>
      </c>
      <c r="C311" t="s">
        <v>2874</v>
      </c>
      <c r="D311" t="s">
        <v>2875</v>
      </c>
      <c r="G311" t="s">
        <v>2876</v>
      </c>
      <c r="H311" t="s">
        <v>2715</v>
      </c>
    </row>
    <row r="312" spans="1:8" x14ac:dyDescent="0.45">
      <c r="A312" t="s">
        <v>2877</v>
      </c>
      <c r="B312" t="s">
        <v>2878</v>
      </c>
      <c r="C312" t="s">
        <v>2879</v>
      </c>
      <c r="D312" t="s">
        <v>2880</v>
      </c>
      <c r="E312" t="s">
        <v>2881</v>
      </c>
      <c r="G312" t="s">
        <v>2882</v>
      </c>
      <c r="H312" t="s">
        <v>2715</v>
      </c>
    </row>
    <row r="313" spans="1:8" x14ac:dyDescent="0.45">
      <c r="A313" t="s">
        <v>2883</v>
      </c>
      <c r="B313" t="s">
        <v>2884</v>
      </c>
      <c r="C313" t="s">
        <v>2885</v>
      </c>
      <c r="D313" t="s">
        <v>2886</v>
      </c>
      <c r="G313" t="s">
        <v>2887</v>
      </c>
      <c r="H313" t="s">
        <v>2715</v>
      </c>
    </row>
    <row r="314" spans="1:8" x14ac:dyDescent="0.45">
      <c r="A314" t="s">
        <v>467</v>
      </c>
      <c r="B314" t="s">
        <v>468</v>
      </c>
      <c r="C314" t="s">
        <v>469</v>
      </c>
      <c r="D314" t="s">
        <v>2888</v>
      </c>
      <c r="E314" t="s">
        <v>2889</v>
      </c>
      <c r="G314" t="s">
        <v>2890</v>
      </c>
      <c r="H314" t="s">
        <v>2715</v>
      </c>
    </row>
    <row r="315" spans="1:8" x14ac:dyDescent="0.45">
      <c r="A315" t="s">
        <v>509</v>
      </c>
      <c r="B315" t="s">
        <v>510</v>
      </c>
      <c r="C315" t="s">
        <v>511</v>
      </c>
      <c r="D315" t="s">
        <v>2891</v>
      </c>
      <c r="G315" t="s">
        <v>2892</v>
      </c>
      <c r="H315" t="s">
        <v>2715</v>
      </c>
    </row>
    <row r="316" spans="1:8" x14ac:dyDescent="0.45">
      <c r="A316" t="s">
        <v>2893</v>
      </c>
      <c r="B316" t="s">
        <v>2894</v>
      </c>
      <c r="C316" t="s">
        <v>2895</v>
      </c>
      <c r="D316" t="s">
        <v>2896</v>
      </c>
      <c r="E316" t="s">
        <v>2897</v>
      </c>
      <c r="G316" t="s">
        <v>2898</v>
      </c>
      <c r="H316" t="s">
        <v>2715</v>
      </c>
    </row>
    <row r="317" spans="1:8" x14ac:dyDescent="0.45">
      <c r="A317" t="s">
        <v>2899</v>
      </c>
      <c r="B317" t="s">
        <v>2900</v>
      </c>
      <c r="C317" t="s">
        <v>2901</v>
      </c>
      <c r="D317" t="s">
        <v>2902</v>
      </c>
      <c r="G317" t="s">
        <v>2903</v>
      </c>
      <c r="H317" t="s">
        <v>2715</v>
      </c>
    </row>
    <row r="318" spans="1:8" x14ac:dyDescent="0.45">
      <c r="A318" t="s">
        <v>2904</v>
      </c>
      <c r="B318" t="s">
        <v>2905</v>
      </c>
      <c r="C318" t="s">
        <v>2906</v>
      </c>
      <c r="D318" t="s">
        <v>2907</v>
      </c>
      <c r="E318" t="s">
        <v>2908</v>
      </c>
      <c r="G318" t="s">
        <v>2909</v>
      </c>
      <c r="H318" t="s">
        <v>2715</v>
      </c>
    </row>
    <row r="319" spans="1:8" x14ac:dyDescent="0.45">
      <c r="A319" t="s">
        <v>2910</v>
      </c>
      <c r="B319" t="s">
        <v>2911</v>
      </c>
      <c r="C319" t="s">
        <v>2912</v>
      </c>
      <c r="D319" t="s">
        <v>2913</v>
      </c>
      <c r="E319" t="s">
        <v>2908</v>
      </c>
      <c r="G319" t="s">
        <v>2914</v>
      </c>
      <c r="H319" t="s">
        <v>2715</v>
      </c>
    </row>
    <row r="320" spans="1:8" x14ac:dyDescent="0.45">
      <c r="A320" t="s">
        <v>2915</v>
      </c>
      <c r="B320" t="s">
        <v>2916</v>
      </c>
      <c r="C320" t="s">
        <v>2917</v>
      </c>
      <c r="D320" t="s">
        <v>2918</v>
      </c>
      <c r="E320" t="s">
        <v>2919</v>
      </c>
      <c r="F320" t="s">
        <v>2920</v>
      </c>
      <c r="G320" t="s">
        <v>2921</v>
      </c>
      <c r="H320" t="s">
        <v>2922</v>
      </c>
    </row>
    <row r="321" spans="1:8" x14ac:dyDescent="0.45">
      <c r="A321" t="s">
        <v>2923</v>
      </c>
      <c r="B321" t="s">
        <v>2924</v>
      </c>
      <c r="C321" t="s">
        <v>2925</v>
      </c>
      <c r="D321" t="s">
        <v>2926</v>
      </c>
      <c r="E321" t="s">
        <v>2927</v>
      </c>
      <c r="F321" t="s">
        <v>2928</v>
      </c>
      <c r="G321" t="s">
        <v>2929</v>
      </c>
      <c r="H321" t="s">
        <v>2922</v>
      </c>
    </row>
    <row r="322" spans="1:8" x14ac:dyDescent="0.45">
      <c r="A322" t="s">
        <v>2930</v>
      </c>
      <c r="B322" t="s">
        <v>2931</v>
      </c>
      <c r="C322" t="s">
        <v>2932</v>
      </c>
      <c r="D322" t="s">
        <v>2933</v>
      </c>
      <c r="E322" t="s">
        <v>2934</v>
      </c>
      <c r="F322" t="s">
        <v>2935</v>
      </c>
      <c r="G322" t="s">
        <v>2936</v>
      </c>
      <c r="H322" t="s">
        <v>2922</v>
      </c>
    </row>
    <row r="323" spans="1:8" x14ac:dyDescent="0.45">
      <c r="A323" t="s">
        <v>2937</v>
      </c>
      <c r="B323" t="s">
        <v>2938</v>
      </c>
      <c r="C323" t="s">
        <v>2939</v>
      </c>
      <c r="D323" t="s">
        <v>2940</v>
      </c>
      <c r="E323" t="s">
        <v>2941</v>
      </c>
      <c r="F323" t="s">
        <v>2942</v>
      </c>
      <c r="G323" t="s">
        <v>2943</v>
      </c>
      <c r="H323" t="s">
        <v>2922</v>
      </c>
    </row>
    <row r="324" spans="1:8" x14ac:dyDescent="0.45">
      <c r="A324" t="s">
        <v>2944</v>
      </c>
      <c r="B324" t="s">
        <v>2945</v>
      </c>
      <c r="C324" t="s">
        <v>2946</v>
      </c>
      <c r="D324" t="s">
        <v>2947</v>
      </c>
      <c r="E324" t="s">
        <v>2948</v>
      </c>
      <c r="F324" t="s">
        <v>2949</v>
      </c>
      <c r="G324" t="s">
        <v>2950</v>
      </c>
      <c r="H324" t="s">
        <v>2922</v>
      </c>
    </row>
    <row r="325" spans="1:8" x14ac:dyDescent="0.45">
      <c r="A325" t="s">
        <v>304</v>
      </c>
      <c r="B325" t="s">
        <v>305</v>
      </c>
      <c r="C325" t="s">
        <v>306</v>
      </c>
      <c r="D325" t="s">
        <v>2951</v>
      </c>
      <c r="H325" t="s">
        <v>2922</v>
      </c>
    </row>
    <row r="326" spans="1:8" x14ac:dyDescent="0.45">
      <c r="A326" t="s">
        <v>2952</v>
      </c>
      <c r="B326" t="s">
        <v>2953</v>
      </c>
      <c r="C326" t="s">
        <v>2954</v>
      </c>
      <c r="D326" t="s">
        <v>2955</v>
      </c>
      <c r="E326" t="s">
        <v>2956</v>
      </c>
      <c r="F326" t="s">
        <v>2957</v>
      </c>
      <c r="G326" t="s">
        <v>2958</v>
      </c>
      <c r="H326" t="s">
        <v>2922</v>
      </c>
    </row>
    <row r="327" spans="1:8" x14ac:dyDescent="0.45">
      <c r="A327" t="s">
        <v>2959</v>
      </c>
      <c r="B327" t="s">
        <v>2960</v>
      </c>
      <c r="C327" t="s">
        <v>2961</v>
      </c>
      <c r="D327" t="s">
        <v>2962</v>
      </c>
      <c r="E327" t="s">
        <v>2963</v>
      </c>
      <c r="F327" t="s">
        <v>2964</v>
      </c>
      <c r="G327" t="s">
        <v>2965</v>
      </c>
      <c r="H327" t="s">
        <v>2922</v>
      </c>
    </row>
    <row r="328" spans="1:8" x14ac:dyDescent="0.45">
      <c r="A328" t="s">
        <v>2966</v>
      </c>
      <c r="B328" t="s">
        <v>2967</v>
      </c>
      <c r="C328" t="s">
        <v>2968</v>
      </c>
      <c r="D328" t="s">
        <v>2969</v>
      </c>
      <c r="F328" t="s">
        <v>2970</v>
      </c>
      <c r="G328" t="s">
        <v>2971</v>
      </c>
      <c r="H328" t="s">
        <v>2922</v>
      </c>
    </row>
    <row r="329" spans="1:8" x14ac:dyDescent="0.45">
      <c r="A329" t="s">
        <v>2972</v>
      </c>
      <c r="B329" t="s">
        <v>2973</v>
      </c>
      <c r="C329" t="s">
        <v>2974</v>
      </c>
      <c r="D329" t="s">
        <v>2975</v>
      </c>
      <c r="E329" t="s">
        <v>2976</v>
      </c>
      <c r="F329" t="s">
        <v>2977</v>
      </c>
      <c r="G329" t="s">
        <v>2978</v>
      </c>
      <c r="H329" t="s">
        <v>2922</v>
      </c>
    </row>
    <row r="330" spans="1:8" x14ac:dyDescent="0.45">
      <c r="A330" t="s">
        <v>2979</v>
      </c>
      <c r="B330" t="s">
        <v>2980</v>
      </c>
      <c r="C330" t="s">
        <v>2981</v>
      </c>
      <c r="D330" t="s">
        <v>2982</v>
      </c>
      <c r="E330" t="s">
        <v>2983</v>
      </c>
      <c r="F330" t="s">
        <v>2984</v>
      </c>
      <c r="G330" t="s">
        <v>2985</v>
      </c>
      <c r="H330" t="s">
        <v>2922</v>
      </c>
    </row>
    <row r="331" spans="1:8" x14ac:dyDescent="0.45">
      <c r="A331" t="s">
        <v>2986</v>
      </c>
      <c r="B331" t="s">
        <v>2987</v>
      </c>
      <c r="C331" t="s">
        <v>2988</v>
      </c>
      <c r="D331" t="s">
        <v>2989</v>
      </c>
      <c r="E331" t="s">
        <v>2990</v>
      </c>
      <c r="F331" t="s">
        <v>2991</v>
      </c>
      <c r="G331" t="s">
        <v>2992</v>
      </c>
      <c r="H331" t="s">
        <v>2922</v>
      </c>
    </row>
    <row r="332" spans="1:8" x14ac:dyDescent="0.45">
      <c r="A332" t="s">
        <v>2993</v>
      </c>
      <c r="B332" t="s">
        <v>2994</v>
      </c>
      <c r="C332" t="s">
        <v>2995</v>
      </c>
      <c r="D332" t="s">
        <v>2996</v>
      </c>
      <c r="F332" t="s">
        <v>2997</v>
      </c>
      <c r="G332" t="s">
        <v>2998</v>
      </c>
      <c r="H332" t="s">
        <v>2922</v>
      </c>
    </row>
    <row r="333" spans="1:8" x14ac:dyDescent="0.45">
      <c r="A333" t="s">
        <v>2999</v>
      </c>
      <c r="B333" t="s">
        <v>3000</v>
      </c>
      <c r="C333" t="s">
        <v>3001</v>
      </c>
      <c r="D333" t="s">
        <v>3002</v>
      </c>
      <c r="E333" t="s">
        <v>3003</v>
      </c>
      <c r="F333" t="s">
        <v>3004</v>
      </c>
      <c r="G333" t="s">
        <v>3005</v>
      </c>
      <c r="H333" t="s">
        <v>2922</v>
      </c>
    </row>
    <row r="334" spans="1:8" x14ac:dyDescent="0.45">
      <c r="A334" t="s">
        <v>3006</v>
      </c>
      <c r="B334" t="s">
        <v>3007</v>
      </c>
      <c r="C334" t="s">
        <v>3008</v>
      </c>
      <c r="D334" t="s">
        <v>3009</v>
      </c>
      <c r="E334" t="s">
        <v>3003</v>
      </c>
      <c r="F334" t="s">
        <v>3004</v>
      </c>
      <c r="G334" t="s">
        <v>3005</v>
      </c>
      <c r="H334" t="s">
        <v>2922</v>
      </c>
    </row>
    <row r="335" spans="1:8" x14ac:dyDescent="0.45">
      <c r="A335" t="s">
        <v>3010</v>
      </c>
      <c r="B335" t="s">
        <v>3011</v>
      </c>
      <c r="C335" t="s">
        <v>3012</v>
      </c>
      <c r="D335" t="s">
        <v>3013</v>
      </c>
      <c r="E335" t="s">
        <v>3014</v>
      </c>
      <c r="F335" t="s">
        <v>3015</v>
      </c>
      <c r="H335" t="s">
        <v>2922</v>
      </c>
    </row>
    <row r="336" spans="1:8" x14ac:dyDescent="0.45">
      <c r="A336" t="s">
        <v>3016</v>
      </c>
      <c r="B336" t="s">
        <v>3017</v>
      </c>
      <c r="C336" t="s">
        <v>3018</v>
      </c>
      <c r="D336" t="s">
        <v>3019</v>
      </c>
      <c r="E336" t="s">
        <v>3020</v>
      </c>
      <c r="F336" t="s">
        <v>3021</v>
      </c>
      <c r="G336" t="s">
        <v>3022</v>
      </c>
      <c r="H336" t="s">
        <v>2922</v>
      </c>
    </row>
    <row r="337" spans="1:8" x14ac:dyDescent="0.45">
      <c r="A337" t="s">
        <v>3023</v>
      </c>
      <c r="B337" t="s">
        <v>3024</v>
      </c>
      <c r="C337" t="s">
        <v>3025</v>
      </c>
      <c r="D337" t="s">
        <v>3026</v>
      </c>
      <c r="H337" t="s">
        <v>2922</v>
      </c>
    </row>
    <row r="338" spans="1:8" x14ac:dyDescent="0.45">
      <c r="A338" t="s">
        <v>3027</v>
      </c>
      <c r="B338" t="s">
        <v>3028</v>
      </c>
      <c r="C338" t="s">
        <v>3029</v>
      </c>
      <c r="D338" t="s">
        <v>3030</v>
      </c>
      <c r="E338" t="s">
        <v>3031</v>
      </c>
      <c r="F338" t="s">
        <v>3032</v>
      </c>
      <c r="G338" t="s">
        <v>3033</v>
      </c>
      <c r="H338" t="s">
        <v>2922</v>
      </c>
    </row>
    <row r="339" spans="1:8" x14ac:dyDescent="0.45">
      <c r="A339" t="s">
        <v>3034</v>
      </c>
      <c r="B339" t="s">
        <v>3035</v>
      </c>
      <c r="C339" t="s">
        <v>3036</v>
      </c>
      <c r="D339" t="s">
        <v>3037</v>
      </c>
      <c r="E339" t="s">
        <v>3038</v>
      </c>
      <c r="F339" t="s">
        <v>3039</v>
      </c>
      <c r="G339" t="s">
        <v>3040</v>
      </c>
      <c r="H339" t="s">
        <v>2922</v>
      </c>
    </row>
    <row r="340" spans="1:8" x14ac:dyDescent="0.45">
      <c r="A340" t="s">
        <v>3041</v>
      </c>
      <c r="B340" t="s">
        <v>3042</v>
      </c>
      <c r="C340" t="s">
        <v>3043</v>
      </c>
      <c r="D340" t="s">
        <v>3044</v>
      </c>
      <c r="E340" t="s">
        <v>3045</v>
      </c>
      <c r="F340" t="s">
        <v>3046</v>
      </c>
      <c r="H340" t="s">
        <v>2922</v>
      </c>
    </row>
    <row r="341" spans="1:8" x14ac:dyDescent="0.45">
      <c r="A341" t="s">
        <v>551</v>
      </c>
      <c r="B341" t="s">
        <v>552</v>
      </c>
      <c r="C341" t="s">
        <v>553</v>
      </c>
      <c r="D341" t="s">
        <v>3047</v>
      </c>
      <c r="E341" t="s">
        <v>3048</v>
      </c>
      <c r="F341" t="s">
        <v>3049</v>
      </c>
      <c r="G341" t="s">
        <v>3050</v>
      </c>
      <c r="H341" t="s">
        <v>2922</v>
      </c>
    </row>
    <row r="342" spans="1:8" x14ac:dyDescent="0.45">
      <c r="A342" t="s">
        <v>3051</v>
      </c>
      <c r="B342" t="s">
        <v>3052</v>
      </c>
      <c r="C342" t="s">
        <v>430</v>
      </c>
      <c r="D342" t="s">
        <v>3053</v>
      </c>
      <c r="G342" t="s">
        <v>3054</v>
      </c>
      <c r="H342" t="s">
        <v>2922</v>
      </c>
    </row>
    <row r="343" spans="1:8" x14ac:dyDescent="0.45">
      <c r="A343" t="s">
        <v>3055</v>
      </c>
      <c r="B343" t="s">
        <v>3056</v>
      </c>
      <c r="C343" t="s">
        <v>3057</v>
      </c>
      <c r="D343" t="s">
        <v>3058</v>
      </c>
      <c r="E343" t="s">
        <v>2956</v>
      </c>
      <c r="F343" t="s">
        <v>3059</v>
      </c>
      <c r="G343" t="s">
        <v>3060</v>
      </c>
      <c r="H343" t="s">
        <v>2922</v>
      </c>
    </row>
    <row r="344" spans="1:8" x14ac:dyDescent="0.45">
      <c r="A344" t="s">
        <v>3061</v>
      </c>
      <c r="B344" t="s">
        <v>3062</v>
      </c>
      <c r="C344" t="s">
        <v>3063</v>
      </c>
      <c r="D344" t="s">
        <v>3064</v>
      </c>
      <c r="E344" t="s">
        <v>3065</v>
      </c>
      <c r="F344" t="s">
        <v>3066</v>
      </c>
      <c r="G344" t="s">
        <v>3067</v>
      </c>
      <c r="H344" t="s">
        <v>2922</v>
      </c>
    </row>
    <row r="345" spans="1:8" x14ac:dyDescent="0.45">
      <c r="A345" t="s">
        <v>3068</v>
      </c>
      <c r="B345" t="s">
        <v>3069</v>
      </c>
      <c r="C345" t="s">
        <v>3070</v>
      </c>
      <c r="D345" t="s">
        <v>3071</v>
      </c>
      <c r="F345" t="s">
        <v>3072</v>
      </c>
      <c r="G345" t="s">
        <v>3073</v>
      </c>
      <c r="H345" t="s">
        <v>2922</v>
      </c>
    </row>
    <row r="346" spans="1:8" x14ac:dyDescent="0.45">
      <c r="A346" t="s">
        <v>3074</v>
      </c>
      <c r="B346" t="s">
        <v>3075</v>
      </c>
      <c r="C346" t="s">
        <v>3076</v>
      </c>
      <c r="D346" t="s">
        <v>3077</v>
      </c>
      <c r="E346" t="s">
        <v>3078</v>
      </c>
      <c r="F346" t="s">
        <v>3079</v>
      </c>
      <c r="G346" t="s">
        <v>3080</v>
      </c>
      <c r="H346" t="s">
        <v>2922</v>
      </c>
    </row>
    <row r="347" spans="1:8" x14ac:dyDescent="0.45">
      <c r="A347" t="s">
        <v>3081</v>
      </c>
      <c r="B347" t="s">
        <v>3082</v>
      </c>
      <c r="C347" t="s">
        <v>3083</v>
      </c>
      <c r="D347" t="s">
        <v>3084</v>
      </c>
      <c r="E347" t="s">
        <v>3085</v>
      </c>
      <c r="G347" t="s">
        <v>3086</v>
      </c>
      <c r="H347" t="s">
        <v>2922</v>
      </c>
    </row>
    <row r="348" spans="1:8" x14ac:dyDescent="0.45">
      <c r="A348" t="s">
        <v>3087</v>
      </c>
      <c r="B348" t="s">
        <v>3088</v>
      </c>
      <c r="C348" t="s">
        <v>3089</v>
      </c>
      <c r="D348" t="s">
        <v>3090</v>
      </c>
      <c r="E348" t="s">
        <v>3091</v>
      </c>
      <c r="F348" t="s">
        <v>3092</v>
      </c>
      <c r="G348" t="s">
        <v>3093</v>
      </c>
      <c r="H348" t="s">
        <v>2922</v>
      </c>
    </row>
    <row r="349" spans="1:8" x14ac:dyDescent="0.45">
      <c r="A349" t="s">
        <v>3094</v>
      </c>
      <c r="B349" t="s">
        <v>3095</v>
      </c>
      <c r="C349" t="s">
        <v>3096</v>
      </c>
      <c r="D349" t="s">
        <v>3097</v>
      </c>
      <c r="H349" t="s">
        <v>2922</v>
      </c>
    </row>
    <row r="350" spans="1:8" x14ac:dyDescent="0.45">
      <c r="A350" t="s">
        <v>3098</v>
      </c>
      <c r="B350" t="s">
        <v>3099</v>
      </c>
      <c r="C350" t="s">
        <v>3100</v>
      </c>
      <c r="D350" t="s">
        <v>3101</v>
      </c>
      <c r="E350" t="s">
        <v>3102</v>
      </c>
      <c r="F350" t="s">
        <v>3103</v>
      </c>
      <c r="G350" t="s">
        <v>3104</v>
      </c>
      <c r="H350" t="s">
        <v>2922</v>
      </c>
    </row>
    <row r="351" spans="1:8" x14ac:dyDescent="0.45">
      <c r="A351" t="s">
        <v>3105</v>
      </c>
      <c r="B351" t="s">
        <v>3106</v>
      </c>
      <c r="C351" t="s">
        <v>3107</v>
      </c>
      <c r="D351" t="s">
        <v>3108</v>
      </c>
      <c r="E351" t="s">
        <v>3109</v>
      </c>
      <c r="F351" t="s">
        <v>3110</v>
      </c>
      <c r="G351" t="s">
        <v>3111</v>
      </c>
      <c r="H351" t="s">
        <v>2922</v>
      </c>
    </row>
    <row r="352" spans="1:8" x14ac:dyDescent="0.45">
      <c r="A352" t="s">
        <v>3112</v>
      </c>
      <c r="B352" t="s">
        <v>3113</v>
      </c>
      <c r="C352" t="s">
        <v>3114</v>
      </c>
      <c r="D352" t="s">
        <v>3115</v>
      </c>
      <c r="E352" t="s">
        <v>3116</v>
      </c>
      <c r="F352" t="s">
        <v>3117</v>
      </c>
      <c r="G352" t="s">
        <v>3118</v>
      </c>
      <c r="H352" t="s">
        <v>2922</v>
      </c>
    </row>
    <row r="353" spans="1:8" x14ac:dyDescent="0.45">
      <c r="A353" t="s">
        <v>3119</v>
      </c>
      <c r="B353" t="s">
        <v>3120</v>
      </c>
      <c r="C353" t="s">
        <v>3121</v>
      </c>
      <c r="D353" t="s">
        <v>3122</v>
      </c>
      <c r="E353" t="s">
        <v>3123</v>
      </c>
      <c r="F353" t="s">
        <v>3124</v>
      </c>
      <c r="G353" t="s">
        <v>3125</v>
      </c>
      <c r="H353" t="s">
        <v>2922</v>
      </c>
    </row>
    <row r="354" spans="1:8" x14ac:dyDescent="0.45">
      <c r="A354" t="s">
        <v>3126</v>
      </c>
      <c r="B354" t="s">
        <v>3127</v>
      </c>
      <c r="C354" t="s">
        <v>3128</v>
      </c>
      <c r="D354" t="s">
        <v>3129</v>
      </c>
      <c r="E354" t="s">
        <v>3130</v>
      </c>
      <c r="F354" t="s">
        <v>3131</v>
      </c>
      <c r="G354" t="s">
        <v>3132</v>
      </c>
      <c r="H354" t="s">
        <v>2922</v>
      </c>
    </row>
    <row r="355" spans="1:8" x14ac:dyDescent="0.45">
      <c r="A355" t="s">
        <v>3133</v>
      </c>
      <c r="B355" t="s">
        <v>3134</v>
      </c>
      <c r="C355" t="s">
        <v>3135</v>
      </c>
      <c r="D355" t="s">
        <v>3136</v>
      </c>
      <c r="E355" t="s">
        <v>3137</v>
      </c>
      <c r="F355" t="s">
        <v>3138</v>
      </c>
      <c r="G355" t="s">
        <v>3139</v>
      </c>
      <c r="H355" t="s">
        <v>2922</v>
      </c>
    </row>
    <row r="356" spans="1:8" x14ac:dyDescent="0.45">
      <c r="A356" t="s">
        <v>3140</v>
      </c>
      <c r="B356" t="s">
        <v>3141</v>
      </c>
      <c r="C356" t="s">
        <v>3142</v>
      </c>
      <c r="D356" t="s">
        <v>3143</v>
      </c>
      <c r="E356" t="s">
        <v>3144</v>
      </c>
      <c r="G356" t="s">
        <v>3145</v>
      </c>
      <c r="H356" t="s">
        <v>2922</v>
      </c>
    </row>
    <row r="357" spans="1:8" x14ac:dyDescent="0.45">
      <c r="A357" t="s">
        <v>3146</v>
      </c>
      <c r="B357" t="s">
        <v>3147</v>
      </c>
      <c r="C357" t="s">
        <v>3148</v>
      </c>
      <c r="D357" t="s">
        <v>3149</v>
      </c>
      <c r="E357" t="s">
        <v>3150</v>
      </c>
      <c r="F357" t="s">
        <v>3151</v>
      </c>
      <c r="G357" t="s">
        <v>3152</v>
      </c>
      <c r="H357" t="s">
        <v>2922</v>
      </c>
    </row>
    <row r="358" spans="1:8" x14ac:dyDescent="0.45">
      <c r="A358" t="s">
        <v>3153</v>
      </c>
      <c r="B358" t="s">
        <v>3154</v>
      </c>
      <c r="C358" t="s">
        <v>3155</v>
      </c>
      <c r="D358" t="s">
        <v>3156</v>
      </c>
      <c r="F358" t="s">
        <v>3157</v>
      </c>
      <c r="G358" t="s">
        <v>3158</v>
      </c>
      <c r="H358" t="s">
        <v>2922</v>
      </c>
    </row>
    <row r="359" spans="1:8" x14ac:dyDescent="0.45">
      <c r="A359" t="s">
        <v>3159</v>
      </c>
      <c r="B359" t="s">
        <v>3160</v>
      </c>
      <c r="C359" t="s">
        <v>3161</v>
      </c>
      <c r="D359" t="s">
        <v>3162</v>
      </c>
      <c r="E359" t="s">
        <v>3163</v>
      </c>
      <c r="F359" t="s">
        <v>3164</v>
      </c>
      <c r="G359" t="s">
        <v>3165</v>
      </c>
      <c r="H359" t="s">
        <v>2922</v>
      </c>
    </row>
    <row r="360" spans="1:8" x14ac:dyDescent="0.45">
      <c r="A360" t="s">
        <v>3166</v>
      </c>
      <c r="B360" t="s">
        <v>3167</v>
      </c>
      <c r="C360" t="s">
        <v>3168</v>
      </c>
      <c r="D360" t="s">
        <v>3169</v>
      </c>
      <c r="E360" t="s">
        <v>3170</v>
      </c>
      <c r="F360" t="s">
        <v>3171</v>
      </c>
      <c r="G360" t="s">
        <v>3172</v>
      </c>
      <c r="H360" t="s">
        <v>2922</v>
      </c>
    </row>
    <row r="361" spans="1:8" x14ac:dyDescent="0.45">
      <c r="A361" t="s">
        <v>3173</v>
      </c>
      <c r="B361" t="s">
        <v>3174</v>
      </c>
      <c r="C361" t="s">
        <v>3175</v>
      </c>
      <c r="D361" t="s">
        <v>3176</v>
      </c>
      <c r="E361" t="s">
        <v>3177</v>
      </c>
      <c r="F361" t="s">
        <v>3178</v>
      </c>
      <c r="G361" t="s">
        <v>3179</v>
      </c>
      <c r="H361" t="s">
        <v>2922</v>
      </c>
    </row>
    <row r="362" spans="1:8" x14ac:dyDescent="0.45">
      <c r="A362" t="s">
        <v>3180</v>
      </c>
      <c r="B362" t="s">
        <v>3181</v>
      </c>
      <c r="C362" t="s">
        <v>3182</v>
      </c>
      <c r="D362" t="s">
        <v>3183</v>
      </c>
      <c r="E362" t="s">
        <v>3184</v>
      </c>
      <c r="F362" t="s">
        <v>3185</v>
      </c>
      <c r="H362" t="s">
        <v>2922</v>
      </c>
    </row>
    <row r="363" spans="1:8" x14ac:dyDescent="0.45">
      <c r="A363" t="s">
        <v>3186</v>
      </c>
      <c r="B363" t="s">
        <v>3187</v>
      </c>
      <c r="C363" t="s">
        <v>3188</v>
      </c>
      <c r="D363" t="s">
        <v>3189</v>
      </c>
      <c r="E363" t="s">
        <v>3190</v>
      </c>
      <c r="F363" t="s">
        <v>3191</v>
      </c>
      <c r="G363" t="s">
        <v>3192</v>
      </c>
      <c r="H363" t="s">
        <v>2922</v>
      </c>
    </row>
    <row r="364" spans="1:8" x14ac:dyDescent="0.45">
      <c r="A364" t="s">
        <v>3193</v>
      </c>
      <c r="B364" t="s">
        <v>3194</v>
      </c>
      <c r="C364" t="s">
        <v>3195</v>
      </c>
      <c r="D364" t="s">
        <v>3196</v>
      </c>
      <c r="F364" t="s">
        <v>3197</v>
      </c>
      <c r="G364" t="s">
        <v>3198</v>
      </c>
      <c r="H364" t="s">
        <v>2922</v>
      </c>
    </row>
    <row r="365" spans="1:8" x14ac:dyDescent="0.45">
      <c r="A365" t="s">
        <v>3199</v>
      </c>
      <c r="B365" t="s">
        <v>3200</v>
      </c>
      <c r="C365" t="s">
        <v>3201</v>
      </c>
      <c r="D365" t="s">
        <v>3202</v>
      </c>
      <c r="E365" t="s">
        <v>3203</v>
      </c>
      <c r="F365" t="s">
        <v>3204</v>
      </c>
      <c r="G365" t="s">
        <v>3205</v>
      </c>
      <c r="H365" t="s">
        <v>2922</v>
      </c>
    </row>
    <row r="366" spans="1:8" x14ac:dyDescent="0.45">
      <c r="A366" t="s">
        <v>584</v>
      </c>
      <c r="B366" t="s">
        <v>585</v>
      </c>
      <c r="C366" t="s">
        <v>586</v>
      </c>
      <c r="D366" t="s">
        <v>3206</v>
      </c>
      <c r="E366" t="s">
        <v>3207</v>
      </c>
      <c r="F366" t="s">
        <v>3208</v>
      </c>
      <c r="G366" t="s">
        <v>3209</v>
      </c>
      <c r="H366" t="s">
        <v>2922</v>
      </c>
    </row>
    <row r="367" spans="1:8" x14ac:dyDescent="0.45">
      <c r="A367" t="s">
        <v>3210</v>
      </c>
      <c r="B367" t="s">
        <v>3211</v>
      </c>
      <c r="C367" t="s">
        <v>3212</v>
      </c>
      <c r="D367" t="s">
        <v>3213</v>
      </c>
      <c r="E367" t="s">
        <v>3214</v>
      </c>
      <c r="F367" t="s">
        <v>3215</v>
      </c>
      <c r="G367" t="s">
        <v>3216</v>
      </c>
      <c r="H367" t="s">
        <v>2922</v>
      </c>
    </row>
    <row r="368" spans="1:8" x14ac:dyDescent="0.45">
      <c r="A368" t="s">
        <v>3217</v>
      </c>
      <c r="B368" t="s">
        <v>3218</v>
      </c>
      <c r="C368" t="s">
        <v>3219</v>
      </c>
      <c r="D368" t="s">
        <v>3220</v>
      </c>
      <c r="E368" t="s">
        <v>3221</v>
      </c>
      <c r="F368" t="s">
        <v>3222</v>
      </c>
      <c r="G368" t="s">
        <v>3223</v>
      </c>
      <c r="H368" t="s">
        <v>2922</v>
      </c>
    </row>
    <row r="369" spans="1:8" x14ac:dyDescent="0.45">
      <c r="A369" t="s">
        <v>3224</v>
      </c>
      <c r="B369" t="s">
        <v>3225</v>
      </c>
      <c r="C369" t="s">
        <v>3226</v>
      </c>
      <c r="D369" t="s">
        <v>3227</v>
      </c>
      <c r="E369" t="s">
        <v>3228</v>
      </c>
      <c r="F369" t="s">
        <v>3229</v>
      </c>
      <c r="G369" t="s">
        <v>3230</v>
      </c>
      <c r="H369" t="s">
        <v>2922</v>
      </c>
    </row>
    <row r="370" spans="1:8" x14ac:dyDescent="0.45">
      <c r="A370" t="s">
        <v>3231</v>
      </c>
      <c r="B370" t="s">
        <v>3232</v>
      </c>
      <c r="C370" t="s">
        <v>3233</v>
      </c>
      <c r="D370" t="s">
        <v>3234</v>
      </c>
      <c r="E370" t="s">
        <v>3235</v>
      </c>
      <c r="F370" t="s">
        <v>3236</v>
      </c>
      <c r="G370" t="s">
        <v>3237</v>
      </c>
      <c r="H370" t="s">
        <v>2922</v>
      </c>
    </row>
    <row r="371" spans="1:8" x14ac:dyDescent="0.45">
      <c r="A371" t="s">
        <v>3238</v>
      </c>
      <c r="B371" t="s">
        <v>3239</v>
      </c>
      <c r="C371" t="s">
        <v>3240</v>
      </c>
      <c r="D371" t="s">
        <v>3241</v>
      </c>
      <c r="H371" t="s">
        <v>2922</v>
      </c>
    </row>
    <row r="372" spans="1:8" x14ac:dyDescent="0.45">
      <c r="A372" t="s">
        <v>3242</v>
      </c>
      <c r="B372" t="s">
        <v>3243</v>
      </c>
      <c r="C372" t="s">
        <v>3244</v>
      </c>
      <c r="D372" t="s">
        <v>3245</v>
      </c>
      <c r="E372" t="s">
        <v>3246</v>
      </c>
      <c r="G372" t="s">
        <v>3247</v>
      </c>
      <c r="H372" t="s">
        <v>2922</v>
      </c>
    </row>
    <row r="373" spans="1:8" x14ac:dyDescent="0.45">
      <c r="A373" t="s">
        <v>3248</v>
      </c>
      <c r="B373" t="s">
        <v>3249</v>
      </c>
      <c r="C373" t="s">
        <v>3250</v>
      </c>
      <c r="D373" t="s">
        <v>3251</v>
      </c>
      <c r="E373" t="s">
        <v>3252</v>
      </c>
      <c r="F373" t="s">
        <v>3253</v>
      </c>
      <c r="G373" t="s">
        <v>3254</v>
      </c>
      <c r="H373" t="s">
        <v>2922</v>
      </c>
    </row>
    <row r="374" spans="1:8" x14ac:dyDescent="0.45">
      <c r="A374" t="s">
        <v>476</v>
      </c>
      <c r="B374" t="s">
        <v>477</v>
      </c>
      <c r="C374" t="s">
        <v>478</v>
      </c>
      <c r="D374" t="s">
        <v>3255</v>
      </c>
      <c r="E374" t="s">
        <v>3256</v>
      </c>
      <c r="G374" t="s">
        <v>3257</v>
      </c>
      <c r="H374" t="s">
        <v>2922</v>
      </c>
    </row>
    <row r="375" spans="1:8" x14ac:dyDescent="0.45">
      <c r="A375" t="s">
        <v>3258</v>
      </c>
      <c r="B375" t="s">
        <v>3259</v>
      </c>
      <c r="C375" t="s">
        <v>3260</v>
      </c>
      <c r="D375" t="s">
        <v>3261</v>
      </c>
      <c r="E375" t="s">
        <v>3262</v>
      </c>
      <c r="F375" t="s">
        <v>3263</v>
      </c>
      <c r="G375" t="s">
        <v>3264</v>
      </c>
      <c r="H375" t="s">
        <v>2922</v>
      </c>
    </row>
    <row r="376" spans="1:8" x14ac:dyDescent="0.45">
      <c r="A376" t="s">
        <v>3265</v>
      </c>
      <c r="B376" t="s">
        <v>3266</v>
      </c>
      <c r="C376" t="s">
        <v>3267</v>
      </c>
      <c r="D376" t="s">
        <v>3268</v>
      </c>
      <c r="E376" t="s">
        <v>3269</v>
      </c>
      <c r="G376" t="s">
        <v>3270</v>
      </c>
      <c r="H376" t="s">
        <v>2922</v>
      </c>
    </row>
    <row r="377" spans="1:8" x14ac:dyDescent="0.45">
      <c r="A377" t="s">
        <v>3271</v>
      </c>
      <c r="B377" t="s">
        <v>3272</v>
      </c>
      <c r="C377" t="s">
        <v>3273</v>
      </c>
      <c r="D377" t="s">
        <v>3274</v>
      </c>
      <c r="H377" t="s">
        <v>2922</v>
      </c>
    </row>
    <row r="378" spans="1:8" x14ac:dyDescent="0.45">
      <c r="A378" t="s">
        <v>3275</v>
      </c>
      <c r="B378" t="s">
        <v>3276</v>
      </c>
      <c r="C378" t="s">
        <v>3277</v>
      </c>
      <c r="D378" t="s">
        <v>3278</v>
      </c>
      <c r="E378" t="s">
        <v>3279</v>
      </c>
      <c r="F378" t="s">
        <v>3280</v>
      </c>
      <c r="G378" t="s">
        <v>3281</v>
      </c>
      <c r="H378" t="s">
        <v>2922</v>
      </c>
    </row>
    <row r="379" spans="1:8" x14ac:dyDescent="0.45">
      <c r="A379" t="s">
        <v>3282</v>
      </c>
      <c r="B379" t="s">
        <v>3283</v>
      </c>
      <c r="C379" t="s">
        <v>3284</v>
      </c>
      <c r="D379" t="s">
        <v>3285</v>
      </c>
      <c r="E379" t="s">
        <v>3286</v>
      </c>
      <c r="F379" t="s">
        <v>3287</v>
      </c>
      <c r="G379" t="s">
        <v>3288</v>
      </c>
      <c r="H379" t="s">
        <v>2922</v>
      </c>
    </row>
    <row r="380" spans="1:8" x14ac:dyDescent="0.45">
      <c r="A380" t="s">
        <v>503</v>
      </c>
      <c r="B380" t="s">
        <v>504</v>
      </c>
      <c r="C380" t="s">
        <v>505</v>
      </c>
      <c r="D380" t="s">
        <v>3289</v>
      </c>
      <c r="E380" t="s">
        <v>3290</v>
      </c>
      <c r="F380" t="s">
        <v>3291</v>
      </c>
      <c r="G380" t="s">
        <v>3292</v>
      </c>
      <c r="H380" t="s">
        <v>2922</v>
      </c>
    </row>
    <row r="381" spans="1:8" x14ac:dyDescent="0.45">
      <c r="A381" t="s">
        <v>115</v>
      </c>
      <c r="B381" t="s">
        <v>116</v>
      </c>
      <c r="C381" t="s">
        <v>117</v>
      </c>
      <c r="D381" t="s">
        <v>3293</v>
      </c>
      <c r="H381" t="s">
        <v>2922</v>
      </c>
    </row>
    <row r="382" spans="1:8" x14ac:dyDescent="0.45">
      <c r="A382" t="s">
        <v>3294</v>
      </c>
      <c r="B382" t="s">
        <v>3295</v>
      </c>
      <c r="C382" t="s">
        <v>3296</v>
      </c>
      <c r="D382" t="s">
        <v>3297</v>
      </c>
      <c r="E382" t="s">
        <v>3298</v>
      </c>
      <c r="F382" t="s">
        <v>3299</v>
      </c>
      <c r="G382" t="s">
        <v>3300</v>
      </c>
      <c r="H382" t="s">
        <v>2922</v>
      </c>
    </row>
    <row r="383" spans="1:8" x14ac:dyDescent="0.45">
      <c r="A383" t="s">
        <v>3301</v>
      </c>
      <c r="B383" t="s">
        <v>3302</v>
      </c>
      <c r="C383" t="s">
        <v>3303</v>
      </c>
      <c r="D383" t="s">
        <v>3304</v>
      </c>
      <c r="F383" t="s">
        <v>3305</v>
      </c>
      <c r="G383" t="s">
        <v>3306</v>
      </c>
      <c r="H383" t="s">
        <v>2922</v>
      </c>
    </row>
    <row r="384" spans="1:8" x14ac:dyDescent="0.45">
      <c r="A384" t="s">
        <v>3307</v>
      </c>
      <c r="B384" t="s">
        <v>3308</v>
      </c>
      <c r="C384" t="s">
        <v>3309</v>
      </c>
      <c r="D384" t="s">
        <v>3310</v>
      </c>
      <c r="E384" t="s">
        <v>3311</v>
      </c>
      <c r="F384" t="s">
        <v>3312</v>
      </c>
      <c r="G384" t="s">
        <v>3313</v>
      </c>
      <c r="H384" t="s">
        <v>2922</v>
      </c>
    </row>
    <row r="385" spans="1:8" x14ac:dyDescent="0.45">
      <c r="A385" t="s">
        <v>3314</v>
      </c>
      <c r="B385" t="s">
        <v>3315</v>
      </c>
      <c r="C385" t="s">
        <v>3316</v>
      </c>
      <c r="D385" t="s">
        <v>3317</v>
      </c>
      <c r="E385" t="s">
        <v>3318</v>
      </c>
      <c r="F385" t="s">
        <v>3319</v>
      </c>
      <c r="G385" t="s">
        <v>3320</v>
      </c>
      <c r="H385" t="s">
        <v>2922</v>
      </c>
    </row>
    <row r="386" spans="1:8" x14ac:dyDescent="0.45">
      <c r="A386" t="s">
        <v>3321</v>
      </c>
      <c r="B386" t="s">
        <v>3322</v>
      </c>
      <c r="C386" t="s">
        <v>3323</v>
      </c>
      <c r="D386" t="s">
        <v>3324</v>
      </c>
      <c r="E386" t="s">
        <v>3325</v>
      </c>
      <c r="F386" t="s">
        <v>3326</v>
      </c>
      <c r="G386" t="s">
        <v>3327</v>
      </c>
      <c r="H386" t="s">
        <v>2922</v>
      </c>
    </row>
    <row r="387" spans="1:8" x14ac:dyDescent="0.45">
      <c r="A387" t="s">
        <v>3328</v>
      </c>
      <c r="B387" t="s">
        <v>3329</v>
      </c>
      <c r="C387" t="s">
        <v>3330</v>
      </c>
      <c r="D387" t="s">
        <v>3331</v>
      </c>
      <c r="E387" t="s">
        <v>3332</v>
      </c>
      <c r="F387" t="s">
        <v>3333</v>
      </c>
      <c r="G387" t="s">
        <v>3334</v>
      </c>
      <c r="H387" t="s">
        <v>2922</v>
      </c>
    </row>
    <row r="388" spans="1:8" x14ac:dyDescent="0.45">
      <c r="A388" t="s">
        <v>3335</v>
      </c>
      <c r="B388" t="s">
        <v>3336</v>
      </c>
      <c r="C388" t="s">
        <v>3337</v>
      </c>
      <c r="D388" t="s">
        <v>3338</v>
      </c>
      <c r="E388" t="s">
        <v>3339</v>
      </c>
      <c r="F388" t="s">
        <v>3340</v>
      </c>
      <c r="G388" t="s">
        <v>3341</v>
      </c>
      <c r="H388" t="s">
        <v>2922</v>
      </c>
    </row>
    <row r="389" spans="1:8" x14ac:dyDescent="0.45">
      <c r="A389" t="s">
        <v>3342</v>
      </c>
      <c r="B389" t="s">
        <v>3343</v>
      </c>
      <c r="C389" t="s">
        <v>3344</v>
      </c>
      <c r="D389" t="s">
        <v>3345</v>
      </c>
      <c r="E389" t="s">
        <v>3346</v>
      </c>
      <c r="F389" t="s">
        <v>3347</v>
      </c>
      <c r="G389" t="s">
        <v>3348</v>
      </c>
      <c r="H389" t="s">
        <v>2922</v>
      </c>
    </row>
    <row r="390" spans="1:8" x14ac:dyDescent="0.45">
      <c r="A390" t="s">
        <v>3349</v>
      </c>
      <c r="B390" t="s">
        <v>3350</v>
      </c>
      <c r="C390" t="s">
        <v>3351</v>
      </c>
      <c r="D390" t="s">
        <v>3352</v>
      </c>
      <c r="E390" t="s">
        <v>3353</v>
      </c>
      <c r="G390" t="s">
        <v>3354</v>
      </c>
      <c r="H390" t="s">
        <v>2922</v>
      </c>
    </row>
    <row r="391" spans="1:8" x14ac:dyDescent="0.45">
      <c r="A391" t="s">
        <v>3355</v>
      </c>
      <c r="B391" t="s">
        <v>3356</v>
      </c>
      <c r="C391" t="s">
        <v>3357</v>
      </c>
      <c r="D391" t="s">
        <v>3358</v>
      </c>
      <c r="E391" t="s">
        <v>3359</v>
      </c>
      <c r="F391" t="s">
        <v>3360</v>
      </c>
      <c r="G391" t="s">
        <v>3361</v>
      </c>
      <c r="H391" t="s">
        <v>2922</v>
      </c>
    </row>
    <row r="392" spans="1:8" x14ac:dyDescent="0.45">
      <c r="A392" t="s">
        <v>3362</v>
      </c>
      <c r="B392" t="s">
        <v>3363</v>
      </c>
      <c r="C392" t="s">
        <v>3364</v>
      </c>
      <c r="D392" t="s">
        <v>3365</v>
      </c>
      <c r="E392" t="s">
        <v>3366</v>
      </c>
      <c r="F392" t="s">
        <v>3367</v>
      </c>
      <c r="G392" t="s">
        <v>3368</v>
      </c>
      <c r="H392" t="s">
        <v>2922</v>
      </c>
    </row>
    <row r="393" spans="1:8" x14ac:dyDescent="0.45">
      <c r="A393" t="s">
        <v>3369</v>
      </c>
      <c r="B393" t="s">
        <v>3370</v>
      </c>
      <c r="C393" t="s">
        <v>3371</v>
      </c>
      <c r="D393" t="s">
        <v>3372</v>
      </c>
      <c r="E393" t="s">
        <v>3373</v>
      </c>
      <c r="G393" t="s">
        <v>3374</v>
      </c>
      <c r="H393" t="s">
        <v>2922</v>
      </c>
    </row>
    <row r="394" spans="1:8" x14ac:dyDescent="0.45">
      <c r="A394" t="s">
        <v>3375</v>
      </c>
      <c r="B394" t="s">
        <v>3376</v>
      </c>
      <c r="C394" t="s">
        <v>3377</v>
      </c>
      <c r="D394" t="s">
        <v>3378</v>
      </c>
      <c r="E394" t="s">
        <v>3379</v>
      </c>
      <c r="F394" t="s">
        <v>3380</v>
      </c>
      <c r="G394" t="s">
        <v>3381</v>
      </c>
      <c r="H394" t="s">
        <v>2922</v>
      </c>
    </row>
    <row r="395" spans="1:8" x14ac:dyDescent="0.45">
      <c r="A395" t="s">
        <v>3382</v>
      </c>
      <c r="B395" t="s">
        <v>3383</v>
      </c>
      <c r="C395" t="s">
        <v>3384</v>
      </c>
      <c r="D395" t="s">
        <v>3385</v>
      </c>
      <c r="G395" t="s">
        <v>3386</v>
      </c>
      <c r="H395" t="s">
        <v>2922</v>
      </c>
    </row>
    <row r="396" spans="1:8" x14ac:dyDescent="0.45">
      <c r="A396" t="s">
        <v>3387</v>
      </c>
      <c r="B396" t="s">
        <v>3388</v>
      </c>
      <c r="C396" t="s">
        <v>3389</v>
      </c>
      <c r="D396" t="s">
        <v>3390</v>
      </c>
      <c r="E396" t="s">
        <v>3391</v>
      </c>
      <c r="G396" t="s">
        <v>3392</v>
      </c>
      <c r="H396" t="s">
        <v>2922</v>
      </c>
    </row>
    <row r="397" spans="1:8" x14ac:dyDescent="0.45">
      <c r="A397" t="s">
        <v>3393</v>
      </c>
      <c r="B397" t="s">
        <v>3394</v>
      </c>
      <c r="C397" t="s">
        <v>3395</v>
      </c>
      <c r="D397" t="s">
        <v>3396</v>
      </c>
      <c r="H397" t="s">
        <v>2922</v>
      </c>
    </row>
    <row r="398" spans="1:8" x14ac:dyDescent="0.45">
      <c r="A398" t="s">
        <v>3397</v>
      </c>
      <c r="B398" t="s">
        <v>3398</v>
      </c>
      <c r="C398" t="s">
        <v>3399</v>
      </c>
      <c r="D398" t="s">
        <v>3400</v>
      </c>
      <c r="E398" t="s">
        <v>3401</v>
      </c>
      <c r="F398" t="s">
        <v>3402</v>
      </c>
      <c r="G398" t="s">
        <v>3403</v>
      </c>
      <c r="H398" t="s">
        <v>2922</v>
      </c>
    </row>
    <row r="399" spans="1:8" x14ac:dyDescent="0.45">
      <c r="A399" t="s">
        <v>3404</v>
      </c>
      <c r="B399" t="s">
        <v>3405</v>
      </c>
      <c r="C399" t="s">
        <v>3406</v>
      </c>
      <c r="D399" t="s">
        <v>3407</v>
      </c>
      <c r="G399" t="s">
        <v>3408</v>
      </c>
      <c r="H399" t="s">
        <v>2922</v>
      </c>
    </row>
    <row r="400" spans="1:8" x14ac:dyDescent="0.45">
      <c r="A400" t="s">
        <v>3409</v>
      </c>
      <c r="B400" t="s">
        <v>3410</v>
      </c>
      <c r="C400" t="s">
        <v>3411</v>
      </c>
      <c r="D400" t="s">
        <v>3412</v>
      </c>
      <c r="F400" t="s">
        <v>3413</v>
      </c>
      <c r="G400" t="s">
        <v>3414</v>
      </c>
      <c r="H400" t="s">
        <v>2922</v>
      </c>
    </row>
    <row r="401" spans="1:8" x14ac:dyDescent="0.45">
      <c r="A401" t="s">
        <v>3415</v>
      </c>
      <c r="B401" t="s">
        <v>3416</v>
      </c>
      <c r="C401" t="s">
        <v>3417</v>
      </c>
      <c r="D401" t="s">
        <v>3418</v>
      </c>
      <c r="E401" t="s">
        <v>3419</v>
      </c>
      <c r="F401" t="s">
        <v>3420</v>
      </c>
      <c r="G401" t="s">
        <v>3421</v>
      </c>
      <c r="H401" t="s">
        <v>2922</v>
      </c>
    </row>
    <row r="402" spans="1:8" x14ac:dyDescent="0.45">
      <c r="A402" t="s">
        <v>3422</v>
      </c>
      <c r="B402" t="s">
        <v>3423</v>
      </c>
      <c r="C402" t="s">
        <v>3424</v>
      </c>
      <c r="D402" t="s">
        <v>3425</v>
      </c>
      <c r="E402" t="s">
        <v>3426</v>
      </c>
      <c r="G402" t="s">
        <v>3427</v>
      </c>
      <c r="H402" t="s">
        <v>2922</v>
      </c>
    </row>
    <row r="403" spans="1:8" x14ac:dyDescent="0.45">
      <c r="A403" t="s">
        <v>3428</v>
      </c>
      <c r="B403" t="s">
        <v>3429</v>
      </c>
      <c r="C403" t="s">
        <v>358</v>
      </c>
      <c r="D403" t="s">
        <v>3430</v>
      </c>
      <c r="E403" t="s">
        <v>3431</v>
      </c>
      <c r="F403" t="s">
        <v>3432</v>
      </c>
      <c r="G403" t="s">
        <v>3433</v>
      </c>
      <c r="H403" t="s">
        <v>2922</v>
      </c>
    </row>
    <row r="404" spans="1:8" x14ac:dyDescent="0.45">
      <c r="A404" t="s">
        <v>3434</v>
      </c>
      <c r="B404" t="s">
        <v>3435</v>
      </c>
      <c r="C404" t="s">
        <v>3436</v>
      </c>
      <c r="D404" t="s">
        <v>3437</v>
      </c>
      <c r="E404" t="s">
        <v>3438</v>
      </c>
      <c r="F404" t="s">
        <v>3439</v>
      </c>
      <c r="G404" t="s">
        <v>3440</v>
      </c>
      <c r="H404" t="s">
        <v>2922</v>
      </c>
    </row>
    <row r="405" spans="1:8" x14ac:dyDescent="0.45">
      <c r="A405" t="s">
        <v>3441</v>
      </c>
      <c r="B405" t="s">
        <v>3442</v>
      </c>
      <c r="C405" t="s">
        <v>3443</v>
      </c>
      <c r="D405" t="s">
        <v>3444</v>
      </c>
      <c r="E405" t="s">
        <v>3445</v>
      </c>
      <c r="F405" t="s">
        <v>3446</v>
      </c>
      <c r="G405" t="s">
        <v>3447</v>
      </c>
      <c r="H405" t="s">
        <v>2922</v>
      </c>
    </row>
    <row r="406" spans="1:8" x14ac:dyDescent="0.45">
      <c r="A406" t="s">
        <v>3448</v>
      </c>
      <c r="B406" t="s">
        <v>3449</v>
      </c>
      <c r="C406" t="s">
        <v>3450</v>
      </c>
      <c r="D406" t="s">
        <v>3451</v>
      </c>
      <c r="E406" t="s">
        <v>3452</v>
      </c>
      <c r="F406" t="s">
        <v>3453</v>
      </c>
      <c r="G406" t="s">
        <v>3454</v>
      </c>
      <c r="H406" t="s">
        <v>2922</v>
      </c>
    </row>
    <row r="407" spans="1:8" x14ac:dyDescent="0.45">
      <c r="A407" t="s">
        <v>3455</v>
      </c>
      <c r="B407" t="s">
        <v>3456</v>
      </c>
      <c r="C407" t="s">
        <v>3457</v>
      </c>
      <c r="D407" t="s">
        <v>3458</v>
      </c>
      <c r="F407" t="s">
        <v>3459</v>
      </c>
      <c r="G407" t="s">
        <v>3460</v>
      </c>
      <c r="H407" t="s">
        <v>2922</v>
      </c>
    </row>
    <row r="408" spans="1:8" x14ac:dyDescent="0.45">
      <c r="A408" t="s">
        <v>3461</v>
      </c>
      <c r="B408" t="s">
        <v>3462</v>
      </c>
      <c r="C408" t="s">
        <v>3463</v>
      </c>
      <c r="D408" t="s">
        <v>3464</v>
      </c>
      <c r="E408" t="s">
        <v>3465</v>
      </c>
      <c r="F408" t="s">
        <v>3466</v>
      </c>
      <c r="G408" t="s">
        <v>3467</v>
      </c>
      <c r="H408" t="s">
        <v>2922</v>
      </c>
    </row>
    <row r="409" spans="1:8" x14ac:dyDescent="0.45">
      <c r="A409" t="s">
        <v>3468</v>
      </c>
      <c r="B409" t="s">
        <v>3469</v>
      </c>
      <c r="C409" t="s">
        <v>3470</v>
      </c>
      <c r="D409" t="s">
        <v>3471</v>
      </c>
      <c r="E409" t="s">
        <v>3472</v>
      </c>
      <c r="F409" t="s">
        <v>3473</v>
      </c>
      <c r="G409" t="s">
        <v>3474</v>
      </c>
      <c r="H409" t="s">
        <v>2922</v>
      </c>
    </row>
    <row r="410" spans="1:8" x14ac:dyDescent="0.45">
      <c r="A410" t="s">
        <v>3475</v>
      </c>
      <c r="B410" t="s">
        <v>3476</v>
      </c>
      <c r="C410" t="s">
        <v>190</v>
      </c>
      <c r="D410" t="s">
        <v>3477</v>
      </c>
      <c r="E410" t="s">
        <v>3478</v>
      </c>
      <c r="F410" t="s">
        <v>3479</v>
      </c>
      <c r="G410" t="s">
        <v>3480</v>
      </c>
      <c r="H410" t="s">
        <v>2922</v>
      </c>
    </row>
    <row r="411" spans="1:8" x14ac:dyDescent="0.45">
      <c r="A411" t="s">
        <v>3481</v>
      </c>
      <c r="B411" t="s">
        <v>3482</v>
      </c>
      <c r="C411" t="s">
        <v>3483</v>
      </c>
      <c r="D411" t="s">
        <v>3484</v>
      </c>
      <c r="E411" t="s">
        <v>3485</v>
      </c>
      <c r="F411" t="s">
        <v>3486</v>
      </c>
      <c r="G411" t="s">
        <v>3487</v>
      </c>
      <c r="H411" t="s">
        <v>2922</v>
      </c>
    </row>
    <row r="412" spans="1:8" x14ac:dyDescent="0.45">
      <c r="A412" t="s">
        <v>3488</v>
      </c>
      <c r="B412" t="s">
        <v>3489</v>
      </c>
      <c r="C412" t="s">
        <v>3490</v>
      </c>
      <c r="D412" t="s">
        <v>3491</v>
      </c>
      <c r="E412" t="s">
        <v>3492</v>
      </c>
      <c r="F412" t="s">
        <v>3493</v>
      </c>
      <c r="G412" t="s">
        <v>3494</v>
      </c>
      <c r="H412" t="s">
        <v>2922</v>
      </c>
    </row>
    <row r="413" spans="1:8" x14ac:dyDescent="0.45">
      <c r="A413" t="s">
        <v>3495</v>
      </c>
      <c r="B413" t="s">
        <v>3496</v>
      </c>
      <c r="C413" t="s">
        <v>3497</v>
      </c>
      <c r="D413" t="s">
        <v>3498</v>
      </c>
      <c r="E413" t="s">
        <v>3499</v>
      </c>
      <c r="F413" t="s">
        <v>3500</v>
      </c>
      <c r="G413" t="s">
        <v>3501</v>
      </c>
      <c r="H413" t="s">
        <v>2922</v>
      </c>
    </row>
    <row r="414" spans="1:8" x14ac:dyDescent="0.45">
      <c r="A414" t="s">
        <v>3502</v>
      </c>
      <c r="B414" t="s">
        <v>3503</v>
      </c>
      <c r="C414" t="s">
        <v>3504</v>
      </c>
      <c r="D414" t="s">
        <v>3505</v>
      </c>
      <c r="E414" t="s">
        <v>3506</v>
      </c>
      <c r="F414" t="s">
        <v>3507</v>
      </c>
      <c r="G414" t="s">
        <v>3508</v>
      </c>
      <c r="H414" t="s">
        <v>2922</v>
      </c>
    </row>
    <row r="415" spans="1:8" x14ac:dyDescent="0.45">
      <c r="A415" t="s">
        <v>3509</v>
      </c>
      <c r="B415" t="s">
        <v>3510</v>
      </c>
      <c r="C415" t="s">
        <v>3511</v>
      </c>
      <c r="D415" t="s">
        <v>3512</v>
      </c>
      <c r="E415" t="s">
        <v>3513</v>
      </c>
      <c r="F415" t="s">
        <v>3514</v>
      </c>
      <c r="G415" t="s">
        <v>3515</v>
      </c>
      <c r="H415" t="s">
        <v>2922</v>
      </c>
    </row>
    <row r="416" spans="1:8" x14ac:dyDescent="0.45">
      <c r="A416" t="s">
        <v>3516</v>
      </c>
      <c r="B416" t="s">
        <v>3517</v>
      </c>
      <c r="C416" t="s">
        <v>3518</v>
      </c>
      <c r="D416" t="s">
        <v>3519</v>
      </c>
      <c r="E416" t="s">
        <v>3520</v>
      </c>
      <c r="F416" t="s">
        <v>3521</v>
      </c>
      <c r="G416" t="s">
        <v>3522</v>
      </c>
      <c r="H416" t="s">
        <v>2922</v>
      </c>
    </row>
    <row r="417" spans="1:8" x14ac:dyDescent="0.45">
      <c r="A417" t="s">
        <v>3523</v>
      </c>
      <c r="B417" t="s">
        <v>3524</v>
      </c>
      <c r="C417" t="s">
        <v>3525</v>
      </c>
      <c r="D417" t="s">
        <v>3526</v>
      </c>
      <c r="E417" t="s">
        <v>3527</v>
      </c>
      <c r="F417" t="s">
        <v>3528</v>
      </c>
      <c r="G417" t="s">
        <v>3529</v>
      </c>
      <c r="H417" t="s">
        <v>2922</v>
      </c>
    </row>
    <row r="418" spans="1:8" x14ac:dyDescent="0.45">
      <c r="A418" t="s">
        <v>3530</v>
      </c>
      <c r="B418" t="s">
        <v>3531</v>
      </c>
      <c r="C418" t="s">
        <v>3532</v>
      </c>
      <c r="D418" t="s">
        <v>3533</v>
      </c>
      <c r="E418" t="s">
        <v>3534</v>
      </c>
      <c r="F418" t="s">
        <v>3535</v>
      </c>
      <c r="G418" t="s">
        <v>3536</v>
      </c>
      <c r="H418" t="s">
        <v>2922</v>
      </c>
    </row>
    <row r="419" spans="1:8" x14ac:dyDescent="0.45">
      <c r="A419" t="s">
        <v>3537</v>
      </c>
      <c r="B419" t="s">
        <v>3538</v>
      </c>
      <c r="C419" t="s">
        <v>3539</v>
      </c>
      <c r="D419" t="s">
        <v>3540</v>
      </c>
      <c r="E419" t="s">
        <v>3541</v>
      </c>
      <c r="F419" t="s">
        <v>3542</v>
      </c>
      <c r="G419" t="s">
        <v>3543</v>
      </c>
      <c r="H419" t="s">
        <v>2922</v>
      </c>
    </row>
    <row r="420" spans="1:8" x14ac:dyDescent="0.45">
      <c r="A420" t="s">
        <v>3544</v>
      </c>
      <c r="B420" t="s">
        <v>3545</v>
      </c>
      <c r="C420" t="s">
        <v>3546</v>
      </c>
      <c r="D420" t="s">
        <v>3547</v>
      </c>
      <c r="E420" t="s">
        <v>3548</v>
      </c>
      <c r="F420" t="s">
        <v>3549</v>
      </c>
      <c r="G420" t="s">
        <v>3550</v>
      </c>
      <c r="H420" t="s">
        <v>2922</v>
      </c>
    </row>
    <row r="421" spans="1:8" x14ac:dyDescent="0.45">
      <c r="A421" t="s">
        <v>3551</v>
      </c>
      <c r="B421" t="s">
        <v>3552</v>
      </c>
      <c r="C421" t="s">
        <v>3553</v>
      </c>
      <c r="D421" t="s">
        <v>3554</v>
      </c>
      <c r="E421" t="s">
        <v>3555</v>
      </c>
      <c r="F421" t="s">
        <v>3556</v>
      </c>
      <c r="G421" t="s">
        <v>3557</v>
      </c>
      <c r="H421" t="s">
        <v>2922</v>
      </c>
    </row>
    <row r="422" spans="1:8" x14ac:dyDescent="0.45">
      <c r="A422" t="s">
        <v>3558</v>
      </c>
      <c r="B422" t="s">
        <v>3559</v>
      </c>
      <c r="C422" t="s">
        <v>3560</v>
      </c>
      <c r="D422" t="s">
        <v>3561</v>
      </c>
      <c r="E422" t="s">
        <v>3562</v>
      </c>
      <c r="F422" t="s">
        <v>3563</v>
      </c>
      <c r="G422" t="s">
        <v>3564</v>
      </c>
      <c r="H422" t="s">
        <v>2922</v>
      </c>
    </row>
    <row r="423" spans="1:8" x14ac:dyDescent="0.45">
      <c r="A423" t="s">
        <v>3565</v>
      </c>
      <c r="B423" t="s">
        <v>3566</v>
      </c>
      <c r="C423" t="s">
        <v>3567</v>
      </c>
      <c r="D423" t="s">
        <v>3568</v>
      </c>
      <c r="E423" t="s">
        <v>3569</v>
      </c>
      <c r="F423" t="s">
        <v>3570</v>
      </c>
      <c r="G423" t="s">
        <v>3571</v>
      </c>
      <c r="H423" t="s">
        <v>2922</v>
      </c>
    </row>
    <row r="424" spans="1:8" x14ac:dyDescent="0.45">
      <c r="A424" t="s">
        <v>3572</v>
      </c>
      <c r="B424" t="s">
        <v>3573</v>
      </c>
      <c r="C424" t="s">
        <v>3574</v>
      </c>
      <c r="D424" t="s">
        <v>3575</v>
      </c>
      <c r="F424" t="s">
        <v>3576</v>
      </c>
      <c r="G424" t="s">
        <v>3577</v>
      </c>
      <c r="H424" t="s">
        <v>2922</v>
      </c>
    </row>
    <row r="425" spans="1:8" x14ac:dyDescent="0.45">
      <c r="A425" t="s">
        <v>3578</v>
      </c>
      <c r="B425" t="s">
        <v>3579</v>
      </c>
      <c r="C425" t="s">
        <v>3580</v>
      </c>
      <c r="D425" t="s">
        <v>3581</v>
      </c>
      <c r="E425" t="s">
        <v>3582</v>
      </c>
      <c r="F425" t="s">
        <v>3583</v>
      </c>
      <c r="G425" t="s">
        <v>3584</v>
      </c>
      <c r="H425" t="s">
        <v>2922</v>
      </c>
    </row>
    <row r="426" spans="1:8" x14ac:dyDescent="0.45">
      <c r="A426" t="s">
        <v>3585</v>
      </c>
      <c r="B426" t="s">
        <v>3586</v>
      </c>
      <c r="C426" t="s">
        <v>3587</v>
      </c>
      <c r="D426" t="s">
        <v>3588</v>
      </c>
      <c r="E426" t="s">
        <v>3589</v>
      </c>
      <c r="F426" t="s">
        <v>3590</v>
      </c>
      <c r="G426" t="s">
        <v>3591</v>
      </c>
      <c r="H426" t="s">
        <v>2922</v>
      </c>
    </row>
    <row r="427" spans="1:8" x14ac:dyDescent="0.45">
      <c r="A427" t="s">
        <v>3592</v>
      </c>
      <c r="B427" t="s">
        <v>3593</v>
      </c>
      <c r="C427" t="s">
        <v>3594</v>
      </c>
      <c r="D427" t="s">
        <v>3595</v>
      </c>
      <c r="E427" t="s">
        <v>3596</v>
      </c>
      <c r="F427" t="s">
        <v>3597</v>
      </c>
      <c r="G427" t="s">
        <v>3598</v>
      </c>
      <c r="H427" t="s">
        <v>2922</v>
      </c>
    </row>
    <row r="428" spans="1:8" x14ac:dyDescent="0.45">
      <c r="A428" t="s">
        <v>3599</v>
      </c>
      <c r="B428" t="s">
        <v>3600</v>
      </c>
      <c r="C428" t="s">
        <v>3601</v>
      </c>
      <c r="D428" t="s">
        <v>3602</v>
      </c>
      <c r="G428" t="s">
        <v>3603</v>
      </c>
      <c r="H428" t="s">
        <v>2922</v>
      </c>
    </row>
    <row r="429" spans="1:8" x14ac:dyDescent="0.45">
      <c r="A429" t="s">
        <v>3604</v>
      </c>
      <c r="B429" t="s">
        <v>3605</v>
      </c>
      <c r="C429" t="s">
        <v>3606</v>
      </c>
      <c r="D429" t="s">
        <v>3607</v>
      </c>
      <c r="E429" t="s">
        <v>3608</v>
      </c>
      <c r="F429" t="s">
        <v>3609</v>
      </c>
      <c r="G429" t="s">
        <v>3610</v>
      </c>
      <c r="H429" t="s">
        <v>2922</v>
      </c>
    </row>
    <row r="430" spans="1:8" x14ac:dyDescent="0.45">
      <c r="A430" t="s">
        <v>548</v>
      </c>
      <c r="B430" t="s">
        <v>549</v>
      </c>
      <c r="C430" t="s">
        <v>550</v>
      </c>
      <c r="D430" t="s">
        <v>3611</v>
      </c>
      <c r="E430" t="s">
        <v>3612</v>
      </c>
      <c r="F430" t="s">
        <v>3613</v>
      </c>
      <c r="G430" t="s">
        <v>3614</v>
      </c>
      <c r="H430" t="s">
        <v>2922</v>
      </c>
    </row>
    <row r="431" spans="1:8" x14ac:dyDescent="0.45">
      <c r="A431" t="s">
        <v>3615</v>
      </c>
      <c r="B431" t="s">
        <v>3616</v>
      </c>
      <c r="C431" t="s">
        <v>3617</v>
      </c>
      <c r="D431" t="s">
        <v>3618</v>
      </c>
      <c r="E431" t="s">
        <v>3619</v>
      </c>
      <c r="F431" t="s">
        <v>3620</v>
      </c>
      <c r="G431" t="s">
        <v>3621</v>
      </c>
      <c r="H431" t="s">
        <v>2922</v>
      </c>
    </row>
    <row r="432" spans="1:8" x14ac:dyDescent="0.45">
      <c r="A432" t="s">
        <v>3622</v>
      </c>
      <c r="B432" t="s">
        <v>3623</v>
      </c>
      <c r="C432" t="s">
        <v>3624</v>
      </c>
      <c r="D432" t="s">
        <v>3625</v>
      </c>
      <c r="E432" t="s">
        <v>3626</v>
      </c>
      <c r="F432" t="s">
        <v>3627</v>
      </c>
      <c r="G432" t="s">
        <v>3628</v>
      </c>
      <c r="H432" t="s">
        <v>2922</v>
      </c>
    </row>
    <row r="433" spans="1:13" x14ac:dyDescent="0.45">
      <c r="A433" t="s">
        <v>3629</v>
      </c>
      <c r="B433" t="s">
        <v>3630</v>
      </c>
      <c r="C433" t="s">
        <v>3631</v>
      </c>
      <c r="D433" t="s">
        <v>3632</v>
      </c>
      <c r="E433" t="s">
        <v>3633</v>
      </c>
      <c r="F433" t="s">
        <v>3634</v>
      </c>
      <c r="G433" t="s">
        <v>3635</v>
      </c>
      <c r="H433" t="s">
        <v>2922</v>
      </c>
    </row>
    <row r="434" spans="1:13" x14ac:dyDescent="0.45">
      <c r="A434" t="s">
        <v>563</v>
      </c>
      <c r="B434" t="s">
        <v>564</v>
      </c>
      <c r="C434" t="s">
        <v>565</v>
      </c>
      <c r="D434" t="s">
        <v>3636</v>
      </c>
      <c r="E434" t="s">
        <v>3637</v>
      </c>
      <c r="F434" t="s">
        <v>3638</v>
      </c>
      <c r="G434" t="s">
        <v>3639</v>
      </c>
      <c r="H434" t="s">
        <v>2922</v>
      </c>
    </row>
    <row r="435" spans="1:13" x14ac:dyDescent="0.45">
      <c r="A435" t="s">
        <v>19</v>
      </c>
      <c r="B435" t="s">
        <v>20</v>
      </c>
      <c r="C435" t="s">
        <v>21</v>
      </c>
      <c r="L435" t="s">
        <v>3640</v>
      </c>
      <c r="M435" t="s">
        <v>3641</v>
      </c>
    </row>
    <row r="436" spans="1:13" x14ac:dyDescent="0.45">
      <c r="A436" t="s">
        <v>3642</v>
      </c>
      <c r="B436" t="s">
        <v>3643</v>
      </c>
      <c r="C436" t="s">
        <v>24</v>
      </c>
      <c r="L436">
        <v>30</v>
      </c>
      <c r="M436" t="s">
        <v>3641</v>
      </c>
    </row>
    <row r="437" spans="1:13" x14ac:dyDescent="0.45">
      <c r="A437" t="s">
        <v>32</v>
      </c>
      <c r="B437" t="s">
        <v>33</v>
      </c>
      <c r="C437" t="s">
        <v>34</v>
      </c>
      <c r="L437" t="s">
        <v>3640</v>
      </c>
      <c r="M437" t="s">
        <v>3641</v>
      </c>
    </row>
    <row r="438" spans="1:13" x14ac:dyDescent="0.45">
      <c r="A438" t="s">
        <v>35</v>
      </c>
      <c r="B438" t="s">
        <v>36</v>
      </c>
      <c r="C438" t="s">
        <v>37</v>
      </c>
      <c r="L438" t="s">
        <v>3644</v>
      </c>
      <c r="M438" t="s">
        <v>3641</v>
      </c>
    </row>
    <row r="439" spans="1:13" x14ac:dyDescent="0.45">
      <c r="A439" t="s">
        <v>38</v>
      </c>
      <c r="B439" t="s">
        <v>39</v>
      </c>
      <c r="C439" t="s">
        <v>40</v>
      </c>
      <c r="L439" t="s">
        <v>3644</v>
      </c>
      <c r="M439" t="s">
        <v>959</v>
      </c>
    </row>
    <row r="440" spans="1:13" x14ac:dyDescent="0.45">
      <c r="A440" t="s">
        <v>3645</v>
      </c>
      <c r="B440" t="s">
        <v>3646</v>
      </c>
      <c r="C440" t="s">
        <v>352</v>
      </c>
      <c r="L440" t="s">
        <v>3644</v>
      </c>
      <c r="M440" t="s">
        <v>959</v>
      </c>
    </row>
    <row r="441" spans="1:13" x14ac:dyDescent="0.45">
      <c r="A441" t="s">
        <v>41</v>
      </c>
      <c r="B441" t="s">
        <v>42</v>
      </c>
      <c r="C441" t="s">
        <v>43</v>
      </c>
      <c r="L441" t="s">
        <v>3640</v>
      </c>
      <c r="M441" t="s">
        <v>3641</v>
      </c>
    </row>
    <row r="442" spans="1:13" x14ac:dyDescent="0.45">
      <c r="A442" t="s">
        <v>44</v>
      </c>
      <c r="B442" t="s">
        <v>45</v>
      </c>
      <c r="C442" t="s">
        <v>46</v>
      </c>
      <c r="L442" t="s">
        <v>3644</v>
      </c>
      <c r="M442" t="s">
        <v>3641</v>
      </c>
    </row>
    <row r="443" spans="1:13" x14ac:dyDescent="0.45">
      <c r="A443" t="s">
        <v>47</v>
      </c>
      <c r="B443" t="s">
        <v>48</v>
      </c>
      <c r="C443" t="s">
        <v>49</v>
      </c>
      <c r="L443">
        <v>45540</v>
      </c>
      <c r="M443" t="s">
        <v>959</v>
      </c>
    </row>
    <row r="444" spans="1:13" x14ac:dyDescent="0.45">
      <c r="A444" t="s">
        <v>3647</v>
      </c>
      <c r="B444" t="s">
        <v>3648</v>
      </c>
      <c r="C444" t="s">
        <v>355</v>
      </c>
      <c r="L444" t="s">
        <v>3644</v>
      </c>
      <c r="M444" t="s">
        <v>3641</v>
      </c>
    </row>
    <row r="445" spans="1:13" x14ac:dyDescent="0.45">
      <c r="A445" t="s">
        <v>54</v>
      </c>
      <c r="B445" t="s">
        <v>55</v>
      </c>
      <c r="C445" t="s">
        <v>56</v>
      </c>
      <c r="L445">
        <v>45540</v>
      </c>
      <c r="M445" t="s">
        <v>959</v>
      </c>
    </row>
    <row r="446" spans="1:13" x14ac:dyDescent="0.45">
      <c r="A446" t="s">
        <v>57</v>
      </c>
      <c r="B446" t="s">
        <v>58</v>
      </c>
      <c r="C446" t="s">
        <v>59</v>
      </c>
      <c r="L446" t="s">
        <v>3644</v>
      </c>
      <c r="M446" t="s">
        <v>3641</v>
      </c>
    </row>
    <row r="447" spans="1:13" x14ac:dyDescent="0.45">
      <c r="A447" t="s">
        <v>63</v>
      </c>
      <c r="B447" t="s">
        <v>64</v>
      </c>
      <c r="C447" t="s">
        <v>65</v>
      </c>
      <c r="L447" t="s">
        <v>3644</v>
      </c>
      <c r="M447" t="s">
        <v>3641</v>
      </c>
    </row>
    <row r="448" spans="1:13" x14ac:dyDescent="0.45">
      <c r="A448" t="s">
        <v>71</v>
      </c>
      <c r="B448" t="s">
        <v>72</v>
      </c>
      <c r="C448" t="s">
        <v>73</v>
      </c>
      <c r="L448" t="s">
        <v>3644</v>
      </c>
      <c r="M448" t="s">
        <v>959</v>
      </c>
    </row>
    <row r="449" spans="1:13" x14ac:dyDescent="0.45">
      <c r="A449" t="s">
        <v>74</v>
      </c>
      <c r="B449" t="s">
        <v>75</v>
      </c>
      <c r="C449" t="s">
        <v>76</v>
      </c>
    </row>
    <row r="450" spans="1:13" x14ac:dyDescent="0.45">
      <c r="A450" t="s">
        <v>3649</v>
      </c>
      <c r="B450" t="s">
        <v>3650</v>
      </c>
      <c r="C450" t="s">
        <v>3651</v>
      </c>
    </row>
    <row r="451" spans="1:13" x14ac:dyDescent="0.45">
      <c r="A451" t="s">
        <v>80</v>
      </c>
      <c r="B451" t="s">
        <v>81</v>
      </c>
      <c r="C451" t="s">
        <v>82</v>
      </c>
      <c r="L451" t="s">
        <v>3644</v>
      </c>
      <c r="M451" t="s">
        <v>3641</v>
      </c>
    </row>
    <row r="452" spans="1:13" x14ac:dyDescent="0.45">
      <c r="A452" t="s">
        <v>83</v>
      </c>
      <c r="B452" t="s">
        <v>84</v>
      </c>
      <c r="C452" t="s">
        <v>85</v>
      </c>
      <c r="L452" t="s">
        <v>3644</v>
      </c>
      <c r="M452" t="s">
        <v>3641</v>
      </c>
    </row>
    <row r="453" spans="1:13" x14ac:dyDescent="0.45">
      <c r="A453" t="s">
        <v>86</v>
      </c>
      <c r="B453" t="s">
        <v>87</v>
      </c>
      <c r="C453" t="s">
        <v>88</v>
      </c>
      <c r="L453">
        <v>30</v>
      </c>
      <c r="M453" t="s">
        <v>3641</v>
      </c>
    </row>
    <row r="454" spans="1:13" x14ac:dyDescent="0.45">
      <c r="A454" t="s">
        <v>89</v>
      </c>
      <c r="B454" t="s">
        <v>90</v>
      </c>
      <c r="C454" t="s">
        <v>91</v>
      </c>
      <c r="L454" t="s">
        <v>3640</v>
      </c>
      <c r="M454" t="s">
        <v>3641</v>
      </c>
    </row>
    <row r="455" spans="1:13" x14ac:dyDescent="0.45">
      <c r="A455" t="s">
        <v>94</v>
      </c>
      <c r="B455" t="s">
        <v>95</v>
      </c>
      <c r="C455" t="s">
        <v>96</v>
      </c>
      <c r="L455">
        <v>45540</v>
      </c>
      <c r="M455" t="s">
        <v>959</v>
      </c>
    </row>
    <row r="456" spans="1:13" x14ac:dyDescent="0.45">
      <c r="A456" t="s">
        <v>3652</v>
      </c>
      <c r="B456" t="s">
        <v>3653</v>
      </c>
      <c r="C456" t="s">
        <v>3654</v>
      </c>
      <c r="L456" t="s">
        <v>3644</v>
      </c>
      <c r="M456" t="s">
        <v>3641</v>
      </c>
    </row>
    <row r="457" spans="1:13" x14ac:dyDescent="0.45">
      <c r="A457" t="s">
        <v>97</v>
      </c>
      <c r="B457" t="s">
        <v>98</v>
      </c>
      <c r="C457" t="s">
        <v>99</v>
      </c>
      <c r="L457">
        <v>30</v>
      </c>
      <c r="M457" t="s">
        <v>959</v>
      </c>
    </row>
    <row r="458" spans="1:13" x14ac:dyDescent="0.45">
      <c r="A458" t="s">
        <v>100</v>
      </c>
      <c r="B458" t="s">
        <v>101</v>
      </c>
      <c r="C458" t="s">
        <v>102</v>
      </c>
      <c r="L458" t="s">
        <v>3644</v>
      </c>
      <c r="M458" t="s">
        <v>3641</v>
      </c>
    </row>
    <row r="459" spans="1:13" x14ac:dyDescent="0.45">
      <c r="A459" t="s">
        <v>109</v>
      </c>
      <c r="B459" t="s">
        <v>110</v>
      </c>
      <c r="C459" t="s">
        <v>111</v>
      </c>
      <c r="L459">
        <v>30</v>
      </c>
      <c r="M459" t="s">
        <v>3641</v>
      </c>
    </row>
    <row r="460" spans="1:13" x14ac:dyDescent="0.45">
      <c r="A460" t="s">
        <v>121</v>
      </c>
      <c r="B460" t="s">
        <v>122</v>
      </c>
      <c r="C460" t="s">
        <v>123</v>
      </c>
      <c r="L460">
        <v>45540</v>
      </c>
      <c r="M460" t="s">
        <v>959</v>
      </c>
    </row>
    <row r="461" spans="1:13" x14ac:dyDescent="0.45">
      <c r="A461" t="s">
        <v>124</v>
      </c>
      <c r="B461" t="s">
        <v>125</v>
      </c>
      <c r="C461" t="s">
        <v>126</v>
      </c>
      <c r="L461">
        <v>30</v>
      </c>
      <c r="M461" t="s">
        <v>959</v>
      </c>
    </row>
    <row r="462" spans="1:13" x14ac:dyDescent="0.45">
      <c r="A462" t="s">
        <v>130</v>
      </c>
      <c r="B462" t="s">
        <v>131</v>
      </c>
      <c r="C462" t="s">
        <v>132</v>
      </c>
      <c r="L462" t="s">
        <v>3644</v>
      </c>
      <c r="M462" t="s">
        <v>3641</v>
      </c>
    </row>
    <row r="463" spans="1:13" x14ac:dyDescent="0.45">
      <c r="A463" t="s">
        <v>136</v>
      </c>
      <c r="B463" t="s">
        <v>137</v>
      </c>
      <c r="C463" t="s">
        <v>138</v>
      </c>
      <c r="L463">
        <v>30</v>
      </c>
      <c r="M463" t="s">
        <v>3641</v>
      </c>
    </row>
    <row r="464" spans="1:13" x14ac:dyDescent="0.45">
      <c r="A464" t="s">
        <v>139</v>
      </c>
      <c r="B464" t="s">
        <v>140</v>
      </c>
      <c r="C464" t="s">
        <v>141</v>
      </c>
      <c r="L464">
        <v>30</v>
      </c>
      <c r="M464" t="s">
        <v>959</v>
      </c>
    </row>
    <row r="465" spans="1:13" x14ac:dyDescent="0.45">
      <c r="A465" t="s">
        <v>145</v>
      </c>
      <c r="B465" t="s">
        <v>146</v>
      </c>
      <c r="C465" t="s">
        <v>147</v>
      </c>
      <c r="L465" t="s">
        <v>3655</v>
      </c>
      <c r="M465" t="s">
        <v>959</v>
      </c>
    </row>
    <row r="466" spans="1:13" x14ac:dyDescent="0.45">
      <c r="A466" t="s">
        <v>148</v>
      </c>
      <c r="B466" t="s">
        <v>149</v>
      </c>
      <c r="C466" t="s">
        <v>150</v>
      </c>
      <c r="L466" t="s">
        <v>3655</v>
      </c>
      <c r="M466" t="s">
        <v>959</v>
      </c>
    </row>
    <row r="467" spans="1:13" x14ac:dyDescent="0.45">
      <c r="A467" t="s">
        <v>151</v>
      </c>
      <c r="B467" t="s">
        <v>152</v>
      </c>
      <c r="C467" t="s">
        <v>153</v>
      </c>
      <c r="L467" t="s">
        <v>3644</v>
      </c>
      <c r="M467" t="s">
        <v>3641</v>
      </c>
    </row>
    <row r="468" spans="1:13" x14ac:dyDescent="0.45">
      <c r="A468" t="s">
        <v>3656</v>
      </c>
      <c r="B468" t="s">
        <v>3657</v>
      </c>
      <c r="C468" t="s">
        <v>3658</v>
      </c>
      <c r="L468" t="s">
        <v>3644</v>
      </c>
      <c r="M468" t="s">
        <v>3641</v>
      </c>
    </row>
    <row r="469" spans="1:13" x14ac:dyDescent="0.45">
      <c r="A469" t="s">
        <v>3659</v>
      </c>
      <c r="B469" t="s">
        <v>157</v>
      </c>
      <c r="C469" t="s">
        <v>158</v>
      </c>
      <c r="L469">
        <v>30</v>
      </c>
      <c r="M469" t="s">
        <v>3641</v>
      </c>
    </row>
    <row r="470" spans="1:13" x14ac:dyDescent="0.45">
      <c r="A470" t="s">
        <v>3660</v>
      </c>
      <c r="B470" t="s">
        <v>3661</v>
      </c>
      <c r="C470" t="s">
        <v>3662</v>
      </c>
      <c r="L470" t="s">
        <v>3644</v>
      </c>
      <c r="M470" t="s">
        <v>3641</v>
      </c>
    </row>
    <row r="471" spans="1:13" x14ac:dyDescent="0.45">
      <c r="A471" t="s">
        <v>162</v>
      </c>
      <c r="B471" t="s">
        <v>163</v>
      </c>
      <c r="C471" t="s">
        <v>164</v>
      </c>
      <c r="L471" t="s">
        <v>3644</v>
      </c>
      <c r="M471" t="s">
        <v>3641</v>
      </c>
    </row>
    <row r="472" spans="1:13" x14ac:dyDescent="0.45">
      <c r="A472" t="s">
        <v>174</v>
      </c>
      <c r="B472" t="s">
        <v>175</v>
      </c>
      <c r="C472" t="s">
        <v>176</v>
      </c>
      <c r="L472" t="s">
        <v>3644</v>
      </c>
      <c r="M472" t="s">
        <v>3641</v>
      </c>
    </row>
    <row r="473" spans="1:13" x14ac:dyDescent="0.45">
      <c r="A473" t="s">
        <v>183</v>
      </c>
      <c r="B473" t="s">
        <v>184</v>
      </c>
      <c r="C473" t="s">
        <v>185</v>
      </c>
      <c r="L473">
        <v>30</v>
      </c>
      <c r="M473" t="s">
        <v>3641</v>
      </c>
    </row>
    <row r="474" spans="1:13" x14ac:dyDescent="0.45">
      <c r="A474" t="s">
        <v>186</v>
      </c>
      <c r="B474" t="s">
        <v>187</v>
      </c>
      <c r="C474" t="s">
        <v>188</v>
      </c>
      <c r="L474" t="s">
        <v>3644</v>
      </c>
      <c r="M474" t="s">
        <v>3641</v>
      </c>
    </row>
    <row r="475" spans="1:13" x14ac:dyDescent="0.45">
      <c r="A475" t="s">
        <v>191</v>
      </c>
      <c r="B475" t="s">
        <v>192</v>
      </c>
      <c r="C475" t="s">
        <v>193</v>
      </c>
      <c r="L475" t="s">
        <v>3644</v>
      </c>
      <c r="M475" t="s">
        <v>959</v>
      </c>
    </row>
    <row r="476" spans="1:13" x14ac:dyDescent="0.45">
      <c r="A476" t="s">
        <v>194</v>
      </c>
      <c r="B476" t="s">
        <v>195</v>
      </c>
      <c r="C476" t="s">
        <v>196</v>
      </c>
      <c r="L476">
        <v>45540</v>
      </c>
      <c r="M476" t="s">
        <v>959</v>
      </c>
    </row>
    <row r="477" spans="1:13" x14ac:dyDescent="0.45">
      <c r="A477" t="s">
        <v>197</v>
      </c>
      <c r="B477" t="s">
        <v>198</v>
      </c>
      <c r="C477" t="s">
        <v>199</v>
      </c>
      <c r="L477" t="s">
        <v>3640</v>
      </c>
      <c r="M477" t="s">
        <v>3641</v>
      </c>
    </row>
    <row r="478" spans="1:13" x14ac:dyDescent="0.45">
      <c r="A478" t="s">
        <v>200</v>
      </c>
      <c r="B478" t="s">
        <v>201</v>
      </c>
      <c r="C478" t="s">
        <v>202</v>
      </c>
      <c r="L478" t="s">
        <v>3644</v>
      </c>
      <c r="M478" t="s">
        <v>3641</v>
      </c>
    </row>
    <row r="479" spans="1:13" x14ac:dyDescent="0.45">
      <c r="A479" t="s">
        <v>206</v>
      </c>
      <c r="B479" t="s">
        <v>207</v>
      </c>
      <c r="C479" t="s">
        <v>208</v>
      </c>
      <c r="L479" t="s">
        <v>3655</v>
      </c>
      <c r="M479" t="s">
        <v>959</v>
      </c>
    </row>
    <row r="480" spans="1:13" x14ac:dyDescent="0.45">
      <c r="A480" t="s">
        <v>223</v>
      </c>
      <c r="B480" t="s">
        <v>224</v>
      </c>
      <c r="C480" t="s">
        <v>225</v>
      </c>
      <c r="L480">
        <v>30</v>
      </c>
      <c r="M480" t="s">
        <v>3641</v>
      </c>
    </row>
    <row r="481" spans="1:13" x14ac:dyDescent="0.45">
      <c r="A481" t="s">
        <v>229</v>
      </c>
      <c r="B481" t="s">
        <v>230</v>
      </c>
      <c r="C481" t="s">
        <v>231</v>
      </c>
      <c r="L481">
        <v>30</v>
      </c>
      <c r="M481" t="s">
        <v>3641</v>
      </c>
    </row>
    <row r="482" spans="1:13" x14ac:dyDescent="0.45">
      <c r="A482" t="s">
        <v>3663</v>
      </c>
      <c r="B482" t="s">
        <v>3664</v>
      </c>
      <c r="C482" t="s">
        <v>3665</v>
      </c>
      <c r="L482" t="s">
        <v>3640</v>
      </c>
      <c r="M482" t="s">
        <v>3641</v>
      </c>
    </row>
    <row r="483" spans="1:13" x14ac:dyDescent="0.45">
      <c r="A483" t="s">
        <v>235</v>
      </c>
      <c r="B483" t="s">
        <v>236</v>
      </c>
      <c r="C483" t="s">
        <v>237</v>
      </c>
      <c r="L483" t="s">
        <v>3644</v>
      </c>
      <c r="M483" t="s">
        <v>3641</v>
      </c>
    </row>
    <row r="484" spans="1:13" x14ac:dyDescent="0.45">
      <c r="A484" t="s">
        <v>238</v>
      </c>
      <c r="B484" t="s">
        <v>239</v>
      </c>
      <c r="C484" t="s">
        <v>240</v>
      </c>
      <c r="L484">
        <v>30</v>
      </c>
      <c r="M484" t="s">
        <v>3641</v>
      </c>
    </row>
    <row r="485" spans="1:13" x14ac:dyDescent="0.45">
      <c r="A485" t="s">
        <v>244</v>
      </c>
      <c r="B485" t="s">
        <v>245</v>
      </c>
      <c r="C485" t="s">
        <v>246</v>
      </c>
      <c r="L485" t="s">
        <v>3666</v>
      </c>
      <c r="M485" t="s">
        <v>959</v>
      </c>
    </row>
    <row r="486" spans="1:13" x14ac:dyDescent="0.45">
      <c r="A486" t="s">
        <v>247</v>
      </c>
      <c r="B486" t="s">
        <v>248</v>
      </c>
      <c r="C486" t="s">
        <v>249</v>
      </c>
      <c r="L486">
        <v>30</v>
      </c>
      <c r="M486" t="s">
        <v>3641</v>
      </c>
    </row>
    <row r="487" spans="1:13" x14ac:dyDescent="0.45">
      <c r="A487" t="s">
        <v>3667</v>
      </c>
      <c r="B487" t="s">
        <v>3668</v>
      </c>
      <c r="C487" t="s">
        <v>3669</v>
      </c>
      <c r="L487" t="s">
        <v>3644</v>
      </c>
      <c r="M487" t="s">
        <v>3641</v>
      </c>
    </row>
    <row r="488" spans="1:13" x14ac:dyDescent="0.45">
      <c r="A488" t="s">
        <v>258</v>
      </c>
      <c r="B488" t="s">
        <v>259</v>
      </c>
      <c r="C488" t="s">
        <v>260</v>
      </c>
      <c r="L488" t="s">
        <v>3644</v>
      </c>
      <c r="M488" t="s">
        <v>3641</v>
      </c>
    </row>
    <row r="489" spans="1:13" x14ac:dyDescent="0.45">
      <c r="A489" t="s">
        <v>261</v>
      </c>
      <c r="B489" t="s">
        <v>262</v>
      </c>
      <c r="C489" t="s">
        <v>263</v>
      </c>
      <c r="L489" t="s">
        <v>3644</v>
      </c>
      <c r="M489" t="s">
        <v>3641</v>
      </c>
    </row>
    <row r="490" spans="1:13" x14ac:dyDescent="0.45">
      <c r="A490" t="s">
        <v>267</v>
      </c>
      <c r="B490" t="s">
        <v>268</v>
      </c>
      <c r="C490" t="s">
        <v>269</v>
      </c>
      <c r="L490" t="s">
        <v>3655</v>
      </c>
      <c r="M490" t="s">
        <v>959</v>
      </c>
    </row>
    <row r="491" spans="1:13" x14ac:dyDescent="0.45">
      <c r="A491" t="s">
        <v>273</v>
      </c>
      <c r="B491" t="s">
        <v>274</v>
      </c>
      <c r="C491" t="s">
        <v>275</v>
      </c>
      <c r="L491">
        <v>30</v>
      </c>
      <c r="M491" t="s">
        <v>3641</v>
      </c>
    </row>
    <row r="492" spans="1:13" x14ac:dyDescent="0.45">
      <c r="A492" t="s">
        <v>281</v>
      </c>
      <c r="B492" t="s">
        <v>282</v>
      </c>
      <c r="C492" t="s">
        <v>283</v>
      </c>
      <c r="L492" t="s">
        <v>3644</v>
      </c>
      <c r="M492" t="s">
        <v>3641</v>
      </c>
    </row>
    <row r="493" spans="1:13" x14ac:dyDescent="0.45">
      <c r="A493" t="s">
        <v>284</v>
      </c>
      <c r="B493" t="s">
        <v>285</v>
      </c>
      <c r="C493" t="s">
        <v>286</v>
      </c>
      <c r="L493" t="s">
        <v>3640</v>
      </c>
      <c r="M493" t="s">
        <v>3641</v>
      </c>
    </row>
    <row r="494" spans="1:13" x14ac:dyDescent="0.45">
      <c r="A494" t="s">
        <v>287</v>
      </c>
      <c r="B494" t="s">
        <v>288</v>
      </c>
      <c r="C494" t="s">
        <v>289</v>
      </c>
      <c r="L494" t="s">
        <v>3644</v>
      </c>
      <c r="M494" t="s">
        <v>3641</v>
      </c>
    </row>
    <row r="495" spans="1:13" x14ac:dyDescent="0.45">
      <c r="A495" t="s">
        <v>295</v>
      </c>
      <c r="B495" t="s">
        <v>296</v>
      </c>
      <c r="C495" t="s">
        <v>297</v>
      </c>
      <c r="L495" t="s">
        <v>3640</v>
      </c>
      <c r="M495" t="s">
        <v>959</v>
      </c>
    </row>
    <row r="496" spans="1:13" x14ac:dyDescent="0.45">
      <c r="A496" t="s">
        <v>298</v>
      </c>
      <c r="B496" t="s">
        <v>299</v>
      </c>
      <c r="C496" t="s">
        <v>300</v>
      </c>
      <c r="L496" t="s">
        <v>3640</v>
      </c>
      <c r="M496" t="s">
        <v>3641</v>
      </c>
    </row>
    <row r="497" spans="1:15" x14ac:dyDescent="0.45">
      <c r="A497" t="s">
        <v>301</v>
      </c>
      <c r="B497" t="s">
        <v>302</v>
      </c>
      <c r="C497" t="s">
        <v>303</v>
      </c>
      <c r="L497" t="s">
        <v>3644</v>
      </c>
      <c r="M497" t="s">
        <v>3641</v>
      </c>
    </row>
    <row r="498" spans="1:15" x14ac:dyDescent="0.45">
      <c r="A498" t="s">
        <v>307</v>
      </c>
      <c r="B498" t="s">
        <v>308</v>
      </c>
      <c r="C498" t="s">
        <v>309</v>
      </c>
      <c r="L498" t="s">
        <v>3644</v>
      </c>
      <c r="M498" t="s">
        <v>3641</v>
      </c>
    </row>
    <row r="499" spans="1:15" x14ac:dyDescent="0.45">
      <c r="A499" t="s">
        <v>310</v>
      </c>
      <c r="B499" t="s">
        <v>311</v>
      </c>
      <c r="C499" t="s">
        <v>312</v>
      </c>
      <c r="L499" t="s">
        <v>3640</v>
      </c>
      <c r="M499" t="s">
        <v>3641</v>
      </c>
    </row>
    <row r="500" spans="1:15" x14ac:dyDescent="0.45">
      <c r="A500" t="s">
        <v>313</v>
      </c>
      <c r="B500" t="s">
        <v>314</v>
      </c>
      <c r="C500" t="s">
        <v>315</v>
      </c>
      <c r="L500" t="s">
        <v>3644</v>
      </c>
      <c r="M500" t="s">
        <v>3641</v>
      </c>
    </row>
    <row r="501" spans="1:15" x14ac:dyDescent="0.45">
      <c r="A501" t="s">
        <v>316</v>
      </c>
      <c r="B501" t="s">
        <v>317</v>
      </c>
      <c r="C501" t="s">
        <v>318</v>
      </c>
      <c r="L501">
        <v>30</v>
      </c>
      <c r="M501" t="s">
        <v>959</v>
      </c>
    </row>
    <row r="502" spans="1:15" x14ac:dyDescent="0.45">
      <c r="A502" t="s">
        <v>321</v>
      </c>
      <c r="B502" t="s">
        <v>322</v>
      </c>
      <c r="C502" t="s">
        <v>323</v>
      </c>
      <c r="L502" t="s">
        <v>3644</v>
      </c>
      <c r="M502" t="s">
        <v>3641</v>
      </c>
    </row>
    <row r="503" spans="1:15" x14ac:dyDescent="0.45">
      <c r="A503" t="s">
        <v>331</v>
      </c>
      <c r="B503" t="s">
        <v>332</v>
      </c>
      <c r="C503" t="s">
        <v>333</v>
      </c>
      <c r="L503" t="s">
        <v>3640</v>
      </c>
      <c r="M503" t="s">
        <v>3641</v>
      </c>
    </row>
    <row r="504" spans="1:15" x14ac:dyDescent="0.45">
      <c r="A504" t="s">
        <v>3670</v>
      </c>
      <c r="B504" t="s">
        <v>3671</v>
      </c>
      <c r="C504" t="s">
        <v>3672</v>
      </c>
      <c r="L504" t="s">
        <v>3640</v>
      </c>
      <c r="M504" t="s">
        <v>3641</v>
      </c>
    </row>
    <row r="505" spans="1:15" x14ac:dyDescent="0.45">
      <c r="A505" t="s">
        <v>341</v>
      </c>
      <c r="B505" t="s">
        <v>342</v>
      </c>
      <c r="C505" t="s">
        <v>343</v>
      </c>
      <c r="L505" t="s">
        <v>3640</v>
      </c>
      <c r="M505" t="s">
        <v>3641</v>
      </c>
    </row>
    <row r="506" spans="1:15" x14ac:dyDescent="0.45">
      <c r="A506" t="s">
        <v>630</v>
      </c>
      <c r="B506" t="s">
        <v>631</v>
      </c>
      <c r="C506" t="s">
        <v>632</v>
      </c>
      <c r="G506" t="s">
        <v>3673</v>
      </c>
      <c r="I506" t="s">
        <v>3674</v>
      </c>
      <c r="K506" t="s">
        <v>3675</v>
      </c>
      <c r="N506" t="s">
        <v>3676</v>
      </c>
      <c r="O506" t="s">
        <v>3677</v>
      </c>
    </row>
    <row r="507" spans="1:15" x14ac:dyDescent="0.45">
      <c r="A507" t="s">
        <v>449</v>
      </c>
      <c r="B507" t="s">
        <v>450</v>
      </c>
      <c r="C507" t="s">
        <v>451</v>
      </c>
      <c r="G507" t="s">
        <v>3678</v>
      </c>
      <c r="I507" t="s">
        <v>3679</v>
      </c>
      <c r="K507" t="s">
        <v>3680</v>
      </c>
      <c r="N507" t="s">
        <v>3681</v>
      </c>
      <c r="O507" t="s">
        <v>3677</v>
      </c>
    </row>
    <row r="508" spans="1:15" x14ac:dyDescent="0.45">
      <c r="A508" t="s">
        <v>633</v>
      </c>
      <c r="B508" t="s">
        <v>634</v>
      </c>
      <c r="C508" t="s">
        <v>635</v>
      </c>
      <c r="G508" t="s">
        <v>3682</v>
      </c>
      <c r="I508" t="s">
        <v>3683</v>
      </c>
      <c r="K508" t="s">
        <v>3684</v>
      </c>
      <c r="N508" t="s">
        <v>3685</v>
      </c>
      <c r="O508" t="s">
        <v>3686</v>
      </c>
    </row>
    <row r="509" spans="1:15" x14ac:dyDescent="0.45">
      <c r="A509" t="s">
        <v>452</v>
      </c>
      <c r="B509" t="s">
        <v>453</v>
      </c>
      <c r="C509" t="s">
        <v>454</v>
      </c>
      <c r="G509" t="s">
        <v>3687</v>
      </c>
      <c r="I509" t="s">
        <v>3688</v>
      </c>
      <c r="K509" t="s">
        <v>3689</v>
      </c>
      <c r="N509" t="s">
        <v>3690</v>
      </c>
      <c r="O509" t="s">
        <v>3677</v>
      </c>
    </row>
    <row r="510" spans="1:15" x14ac:dyDescent="0.45">
      <c r="A510" t="s">
        <v>3691</v>
      </c>
      <c r="B510" t="s">
        <v>3692</v>
      </c>
      <c r="C510" t="s">
        <v>3693</v>
      </c>
      <c r="G510" t="s">
        <v>3694</v>
      </c>
      <c r="I510" t="s">
        <v>3674</v>
      </c>
      <c r="K510" t="s">
        <v>3695</v>
      </c>
      <c r="N510" t="s">
        <v>3696</v>
      </c>
      <c r="O510" t="s">
        <v>3677</v>
      </c>
    </row>
    <row r="511" spans="1:15" x14ac:dyDescent="0.45">
      <c r="A511" t="s">
        <v>693</v>
      </c>
      <c r="B511" t="s">
        <v>694</v>
      </c>
      <c r="C511" t="s">
        <v>695</v>
      </c>
      <c r="G511" t="s">
        <v>3697</v>
      </c>
      <c r="I511" t="s">
        <v>3698</v>
      </c>
      <c r="K511" t="s">
        <v>3699</v>
      </c>
      <c r="N511" t="s">
        <v>3690</v>
      </c>
      <c r="O511" t="s">
        <v>3677</v>
      </c>
    </row>
    <row r="512" spans="1:15" x14ac:dyDescent="0.45">
      <c r="A512" t="s">
        <v>756</v>
      </c>
      <c r="B512" t="s">
        <v>757</v>
      </c>
      <c r="C512" t="s">
        <v>758</v>
      </c>
      <c r="G512" t="s">
        <v>3700</v>
      </c>
      <c r="I512" t="s">
        <v>3674</v>
      </c>
      <c r="K512" t="s">
        <v>3701</v>
      </c>
      <c r="N512" t="s">
        <v>3685</v>
      </c>
      <c r="O512" t="s">
        <v>3677</v>
      </c>
    </row>
    <row r="513" spans="1:15" x14ac:dyDescent="0.45">
      <c r="A513" t="s">
        <v>831</v>
      </c>
      <c r="B513" t="s">
        <v>832</v>
      </c>
      <c r="C513" t="s">
        <v>833</v>
      </c>
      <c r="G513" t="s">
        <v>3702</v>
      </c>
      <c r="I513" t="s">
        <v>3703</v>
      </c>
      <c r="K513" t="s">
        <v>3704</v>
      </c>
      <c r="N513" t="s">
        <v>3685</v>
      </c>
      <c r="O513" t="s">
        <v>3677</v>
      </c>
    </row>
    <row r="514" spans="1:15" x14ac:dyDescent="0.45">
      <c r="A514" t="s">
        <v>597</v>
      </c>
      <c r="B514" t="s">
        <v>598</v>
      </c>
      <c r="C514" t="s">
        <v>599</v>
      </c>
      <c r="G514" t="s">
        <v>3705</v>
      </c>
      <c r="I514" t="s">
        <v>3706</v>
      </c>
      <c r="K514" t="s">
        <v>3707</v>
      </c>
      <c r="N514" t="s">
        <v>3685</v>
      </c>
      <c r="O514" t="s">
        <v>3677</v>
      </c>
    </row>
    <row r="515" spans="1:15" x14ac:dyDescent="0.45">
      <c r="A515" t="s">
        <v>849</v>
      </c>
      <c r="B515" t="s">
        <v>850</v>
      </c>
      <c r="C515" t="s">
        <v>851</v>
      </c>
      <c r="G515" t="s">
        <v>3708</v>
      </c>
      <c r="I515" t="s">
        <v>3709</v>
      </c>
      <c r="K515" t="s">
        <v>3710</v>
      </c>
      <c r="N515" t="s">
        <v>3685</v>
      </c>
      <c r="O515" t="s">
        <v>3686</v>
      </c>
    </row>
    <row r="516" spans="1:15" x14ac:dyDescent="0.45">
      <c r="A516" t="s">
        <v>876</v>
      </c>
      <c r="B516" t="s">
        <v>877</v>
      </c>
      <c r="C516" t="s">
        <v>878</v>
      </c>
      <c r="G516" t="s">
        <v>3711</v>
      </c>
      <c r="I516" t="s">
        <v>3712</v>
      </c>
      <c r="K516" t="s">
        <v>3713</v>
      </c>
      <c r="N516" t="s">
        <v>3685</v>
      </c>
      <c r="O516" t="s">
        <v>3677</v>
      </c>
    </row>
    <row r="517" spans="1:15" x14ac:dyDescent="0.45">
      <c r="A517" t="s">
        <v>879</v>
      </c>
      <c r="B517" t="s">
        <v>880</v>
      </c>
      <c r="C517" t="s">
        <v>881</v>
      </c>
      <c r="G517" t="s">
        <v>3714</v>
      </c>
      <c r="I517" t="s">
        <v>3715</v>
      </c>
      <c r="K517" t="s">
        <v>3716</v>
      </c>
      <c r="N517" t="s">
        <v>3685</v>
      </c>
      <c r="O517" t="s">
        <v>3686</v>
      </c>
    </row>
    <row r="518" spans="1:15" x14ac:dyDescent="0.45">
      <c r="A518" t="s">
        <v>618</v>
      </c>
      <c r="B518" t="s">
        <v>619</v>
      </c>
      <c r="C518" t="s">
        <v>620</v>
      </c>
      <c r="G518" t="s">
        <v>3717</v>
      </c>
      <c r="I518" t="s">
        <v>3718</v>
      </c>
      <c r="K518" t="s">
        <v>3719</v>
      </c>
      <c r="N518" t="s">
        <v>3676</v>
      </c>
      <c r="O518" t="s">
        <v>3686</v>
      </c>
    </row>
    <row r="519" spans="1:15" x14ac:dyDescent="0.45">
      <c r="A519" t="s">
        <v>888</v>
      </c>
      <c r="B519" t="s">
        <v>889</v>
      </c>
      <c r="C519" t="s">
        <v>890</v>
      </c>
      <c r="G519" t="s">
        <v>3720</v>
      </c>
      <c r="I519" t="s">
        <v>3721</v>
      </c>
      <c r="K519" t="s">
        <v>3689</v>
      </c>
      <c r="N519" t="s">
        <v>3685</v>
      </c>
      <c r="O519" t="s">
        <v>3677</v>
      </c>
    </row>
    <row r="520" spans="1:15" x14ac:dyDescent="0.45">
      <c r="A520" t="s">
        <v>3722</v>
      </c>
      <c r="B520" t="s">
        <v>3723</v>
      </c>
      <c r="C520" t="s">
        <v>294</v>
      </c>
      <c r="G520" t="s">
        <v>3724</v>
      </c>
      <c r="I520" t="s">
        <v>3706</v>
      </c>
      <c r="K520" t="s">
        <v>3707</v>
      </c>
      <c r="N520" t="s">
        <v>3685</v>
      </c>
      <c r="O520" t="s">
        <v>3677</v>
      </c>
    </row>
    <row r="521" spans="1:15" x14ac:dyDescent="0.45">
      <c r="A521" t="s">
        <v>627</v>
      </c>
      <c r="B521" t="s">
        <v>628</v>
      </c>
      <c r="C521" t="s">
        <v>629</v>
      </c>
      <c r="G521" t="s">
        <v>3725</v>
      </c>
      <c r="I521" t="s">
        <v>3726</v>
      </c>
      <c r="K521" t="s">
        <v>3727</v>
      </c>
      <c r="N521" t="s">
        <v>3681</v>
      </c>
      <c r="O521" t="s">
        <v>3686</v>
      </c>
    </row>
    <row r="522" spans="1:15" x14ac:dyDescent="0.45">
      <c r="A522" t="s">
        <v>912</v>
      </c>
      <c r="B522" t="s">
        <v>913</v>
      </c>
      <c r="C522" t="s">
        <v>914</v>
      </c>
      <c r="G522" t="s">
        <v>3728</v>
      </c>
      <c r="I522" t="s">
        <v>3674</v>
      </c>
      <c r="K522" t="s">
        <v>3729</v>
      </c>
      <c r="N522" t="s">
        <v>3685</v>
      </c>
      <c r="O522" t="s">
        <v>3677</v>
      </c>
    </row>
    <row r="523" spans="1:15" x14ac:dyDescent="0.45">
      <c r="A523" t="s">
        <v>780</v>
      </c>
      <c r="B523" t="s">
        <v>781</v>
      </c>
      <c r="C523" t="s">
        <v>782</v>
      </c>
      <c r="G523" t="s">
        <v>3730</v>
      </c>
      <c r="I523" t="s">
        <v>3731</v>
      </c>
      <c r="K523" t="s">
        <v>3732</v>
      </c>
      <c r="N523" t="s">
        <v>3681</v>
      </c>
      <c r="O523" t="s">
        <v>3686</v>
      </c>
    </row>
    <row r="524" spans="1:15" x14ac:dyDescent="0.45">
      <c r="A524" t="s">
        <v>948</v>
      </c>
      <c r="B524" t="s">
        <v>949</v>
      </c>
      <c r="C524" t="s">
        <v>950</v>
      </c>
      <c r="G524" t="s">
        <v>3733</v>
      </c>
      <c r="I524" t="s">
        <v>3734</v>
      </c>
      <c r="K524" t="s">
        <v>3735</v>
      </c>
      <c r="N524" t="s">
        <v>3736</v>
      </c>
      <c r="O524" t="s">
        <v>3677</v>
      </c>
    </row>
    <row r="525" spans="1:15" x14ac:dyDescent="0.45">
      <c r="A525" t="s">
        <v>951</v>
      </c>
      <c r="B525" t="s">
        <v>952</v>
      </c>
      <c r="C525" t="s">
        <v>953</v>
      </c>
      <c r="G525" t="s">
        <v>3737</v>
      </c>
      <c r="I525" t="s">
        <v>3738</v>
      </c>
      <c r="K525" t="s">
        <v>3739</v>
      </c>
      <c r="N525" t="s">
        <v>3685</v>
      </c>
      <c r="O525" t="s">
        <v>3677</v>
      </c>
    </row>
    <row r="526" spans="1:15" x14ac:dyDescent="0.45">
      <c r="A526" t="s">
        <v>714</v>
      </c>
      <c r="B526" t="s">
        <v>715</v>
      </c>
      <c r="C526" t="s">
        <v>716</v>
      </c>
      <c r="G526" t="s">
        <v>3740</v>
      </c>
      <c r="I526" t="s">
        <v>3674</v>
      </c>
      <c r="K526" t="s">
        <v>3741</v>
      </c>
      <c r="N526" t="s">
        <v>3685</v>
      </c>
      <c r="O526" t="s">
        <v>3677</v>
      </c>
    </row>
    <row r="527" spans="1:15" x14ac:dyDescent="0.45">
      <c r="A527" t="s">
        <v>801</v>
      </c>
      <c r="B527" t="s">
        <v>802</v>
      </c>
      <c r="C527" t="s">
        <v>803</v>
      </c>
      <c r="G527" t="s">
        <v>3742</v>
      </c>
      <c r="I527" t="s">
        <v>3743</v>
      </c>
      <c r="K527" t="s">
        <v>3689</v>
      </c>
      <c r="N527" t="s">
        <v>3685</v>
      </c>
      <c r="O527" t="s">
        <v>3677</v>
      </c>
    </row>
    <row r="528" spans="1:15" x14ac:dyDescent="0.45">
      <c r="A528" t="s">
        <v>810</v>
      </c>
      <c r="B528" t="s">
        <v>811</v>
      </c>
      <c r="C528" t="s">
        <v>812</v>
      </c>
      <c r="G528" t="s">
        <v>3744</v>
      </c>
      <c r="I528" t="s">
        <v>3745</v>
      </c>
      <c r="K528" t="s">
        <v>3689</v>
      </c>
      <c r="N528" t="s">
        <v>3685</v>
      </c>
      <c r="O528" t="s">
        <v>3677</v>
      </c>
    </row>
    <row r="529" spans="1:15" x14ac:dyDescent="0.45">
      <c r="A529" t="s">
        <v>717</v>
      </c>
      <c r="B529" t="s">
        <v>718</v>
      </c>
      <c r="C529" t="s">
        <v>719</v>
      </c>
      <c r="G529" t="s">
        <v>3746</v>
      </c>
      <c r="I529" t="s">
        <v>3747</v>
      </c>
      <c r="K529" t="s">
        <v>3707</v>
      </c>
      <c r="N529" t="s">
        <v>3685</v>
      </c>
      <c r="O529" t="s">
        <v>3677</v>
      </c>
    </row>
    <row r="530" spans="1:15" x14ac:dyDescent="0.45">
      <c r="A530" t="s">
        <v>3748</v>
      </c>
      <c r="B530" t="s">
        <v>3749</v>
      </c>
      <c r="C530" t="s">
        <v>3750</v>
      </c>
      <c r="G530" t="s">
        <v>3751</v>
      </c>
      <c r="I530" t="s">
        <v>3674</v>
      </c>
      <c r="K530" t="s">
        <v>3707</v>
      </c>
      <c r="N530" t="s">
        <v>3685</v>
      </c>
      <c r="O530" t="s">
        <v>3686</v>
      </c>
    </row>
    <row r="531" spans="1:15" x14ac:dyDescent="0.45">
      <c r="A531" t="s">
        <v>819</v>
      </c>
      <c r="B531" t="s">
        <v>820</v>
      </c>
      <c r="C531" t="s">
        <v>821</v>
      </c>
      <c r="G531" t="s">
        <v>3752</v>
      </c>
      <c r="I531" t="s">
        <v>3703</v>
      </c>
      <c r="K531" t="s">
        <v>3753</v>
      </c>
      <c r="N531" t="s">
        <v>3685</v>
      </c>
      <c r="O531" t="s">
        <v>3686</v>
      </c>
    </row>
    <row r="532" spans="1:15" x14ac:dyDescent="0.45">
      <c r="A532" t="s">
        <v>645</v>
      </c>
      <c r="B532" t="s">
        <v>646</v>
      </c>
      <c r="C532" t="s">
        <v>647</v>
      </c>
      <c r="G532" t="s">
        <v>3754</v>
      </c>
      <c r="I532" t="s">
        <v>3755</v>
      </c>
      <c r="K532" t="s">
        <v>3756</v>
      </c>
      <c r="N532" t="s">
        <v>3685</v>
      </c>
      <c r="O532" t="s">
        <v>3686</v>
      </c>
    </row>
    <row r="533" spans="1:15" x14ac:dyDescent="0.45">
      <c r="A533" t="s">
        <v>3757</v>
      </c>
      <c r="B533" t="s">
        <v>3758</v>
      </c>
      <c r="C533" t="s">
        <v>3759</v>
      </c>
      <c r="G533" t="s">
        <v>3760</v>
      </c>
      <c r="I533" t="s">
        <v>3688</v>
      </c>
      <c r="K533" t="s">
        <v>3707</v>
      </c>
      <c r="N533" t="s">
        <v>3690</v>
      </c>
      <c r="O533" t="s">
        <v>3677</v>
      </c>
    </row>
    <row r="534" spans="1:15" x14ac:dyDescent="0.45">
      <c r="A534" t="s">
        <v>648</v>
      </c>
      <c r="B534" t="s">
        <v>649</v>
      </c>
      <c r="C534" t="s">
        <v>650</v>
      </c>
      <c r="G534" t="s">
        <v>3761</v>
      </c>
      <c r="I534" t="s">
        <v>3762</v>
      </c>
      <c r="K534" t="s">
        <v>3689</v>
      </c>
      <c r="N534" t="s">
        <v>3685</v>
      </c>
      <c r="O534" t="s">
        <v>3677</v>
      </c>
    </row>
    <row r="535" spans="1:15" x14ac:dyDescent="0.45">
      <c r="A535" t="s">
        <v>684</v>
      </c>
      <c r="B535" t="s">
        <v>685</v>
      </c>
      <c r="C535" t="s">
        <v>686</v>
      </c>
      <c r="G535" t="s">
        <v>3763</v>
      </c>
      <c r="I535" t="s">
        <v>3764</v>
      </c>
      <c r="K535" t="s">
        <v>3765</v>
      </c>
      <c r="N535" t="s">
        <v>3685</v>
      </c>
      <c r="O535" t="s">
        <v>3686</v>
      </c>
    </row>
    <row r="536" spans="1:15" x14ac:dyDescent="0.45">
      <c r="A536" t="s">
        <v>660</v>
      </c>
      <c r="B536" t="s">
        <v>661</v>
      </c>
      <c r="C536" t="s">
        <v>662</v>
      </c>
      <c r="G536" t="s">
        <v>3766</v>
      </c>
      <c r="I536" t="s">
        <v>3767</v>
      </c>
      <c r="K536" t="s">
        <v>3689</v>
      </c>
      <c r="N536" t="s">
        <v>3685</v>
      </c>
      <c r="O536" t="s">
        <v>3677</v>
      </c>
    </row>
    <row r="537" spans="1:15" x14ac:dyDescent="0.45">
      <c r="A537" t="s">
        <v>792</v>
      </c>
      <c r="B537" t="s">
        <v>793</v>
      </c>
      <c r="C537" t="s">
        <v>794</v>
      </c>
      <c r="G537" t="s">
        <v>3768</v>
      </c>
      <c r="I537" t="s">
        <v>3769</v>
      </c>
      <c r="K537" t="s">
        <v>3770</v>
      </c>
      <c r="N537" t="s">
        <v>3685</v>
      </c>
      <c r="O537" t="s">
        <v>3686</v>
      </c>
    </row>
    <row r="538" spans="1:15" x14ac:dyDescent="0.45">
      <c r="A538" t="s">
        <v>672</v>
      </c>
      <c r="B538" t="s">
        <v>673</v>
      </c>
      <c r="C538" t="s">
        <v>674</v>
      </c>
      <c r="G538" t="s">
        <v>3771</v>
      </c>
      <c r="I538" t="s">
        <v>3706</v>
      </c>
      <c r="K538" t="s">
        <v>3772</v>
      </c>
      <c r="N538" t="s">
        <v>3685</v>
      </c>
      <c r="O538" t="s">
        <v>3677</v>
      </c>
    </row>
    <row r="539" spans="1:15" x14ac:dyDescent="0.45">
      <c r="A539" t="s">
        <v>675</v>
      </c>
      <c r="B539" t="s">
        <v>676</v>
      </c>
      <c r="C539" t="s">
        <v>677</v>
      </c>
      <c r="G539" t="s">
        <v>3773</v>
      </c>
      <c r="I539" t="s">
        <v>3726</v>
      </c>
      <c r="K539" t="s">
        <v>3774</v>
      </c>
      <c r="N539" t="s">
        <v>3685</v>
      </c>
      <c r="O539" t="s">
        <v>3677</v>
      </c>
    </row>
    <row r="540" spans="1:15" x14ac:dyDescent="0.45">
      <c r="A540" t="s">
        <v>3775</v>
      </c>
      <c r="B540" t="s">
        <v>3776</v>
      </c>
      <c r="C540" t="s">
        <v>93</v>
      </c>
      <c r="G540" t="s">
        <v>3777</v>
      </c>
      <c r="I540" t="s">
        <v>3738</v>
      </c>
      <c r="K540" t="s">
        <v>3778</v>
      </c>
      <c r="N540" t="s">
        <v>3696</v>
      </c>
      <c r="O540" t="s">
        <v>3686</v>
      </c>
    </row>
    <row r="541" spans="1:15" x14ac:dyDescent="0.45">
      <c r="A541" t="s">
        <v>702</v>
      </c>
      <c r="B541" t="s">
        <v>703</v>
      </c>
      <c r="C541" t="s">
        <v>704</v>
      </c>
      <c r="G541" t="s">
        <v>3779</v>
      </c>
      <c r="I541" t="s">
        <v>3674</v>
      </c>
      <c r="K541" t="s">
        <v>3780</v>
      </c>
      <c r="N541" t="s">
        <v>3685</v>
      </c>
      <c r="O541" t="s">
        <v>3677</v>
      </c>
    </row>
    <row r="542" spans="1:15" x14ac:dyDescent="0.45">
      <c r="A542" t="s">
        <v>708</v>
      </c>
      <c r="B542" t="s">
        <v>709</v>
      </c>
      <c r="C542" t="s">
        <v>710</v>
      </c>
      <c r="G542" t="s">
        <v>3781</v>
      </c>
      <c r="I542" t="s">
        <v>3683</v>
      </c>
      <c r="K542" t="s">
        <v>3739</v>
      </c>
      <c r="N542" t="s">
        <v>3685</v>
      </c>
      <c r="O542" t="s">
        <v>3677</v>
      </c>
    </row>
    <row r="543" spans="1:15" x14ac:dyDescent="0.45">
      <c r="A543" t="s">
        <v>711</v>
      </c>
      <c r="B543" t="s">
        <v>712</v>
      </c>
      <c r="C543" t="s">
        <v>713</v>
      </c>
      <c r="G543" t="s">
        <v>3782</v>
      </c>
      <c r="I543" t="s">
        <v>3783</v>
      </c>
      <c r="K543" t="s">
        <v>3784</v>
      </c>
      <c r="N543" t="s">
        <v>3685</v>
      </c>
      <c r="O543" t="s">
        <v>3686</v>
      </c>
    </row>
    <row r="544" spans="1:15" x14ac:dyDescent="0.45">
      <c r="A544" t="s">
        <v>735</v>
      </c>
      <c r="B544" t="s">
        <v>736</v>
      </c>
      <c r="C544" t="s">
        <v>737</v>
      </c>
      <c r="G544" t="s">
        <v>3785</v>
      </c>
      <c r="I544" t="s">
        <v>3718</v>
      </c>
      <c r="K544" t="s">
        <v>3786</v>
      </c>
      <c r="N544" t="s">
        <v>3685</v>
      </c>
      <c r="O544" t="s">
        <v>3677</v>
      </c>
    </row>
    <row r="545" spans="1:15" x14ac:dyDescent="0.45">
      <c r="A545" t="s">
        <v>741</v>
      </c>
      <c r="B545" t="s">
        <v>742</v>
      </c>
      <c r="C545" t="s">
        <v>743</v>
      </c>
      <c r="G545" t="s">
        <v>3787</v>
      </c>
      <c r="I545" t="s">
        <v>3674</v>
      </c>
      <c r="K545" t="s">
        <v>3786</v>
      </c>
      <c r="N545" t="s">
        <v>3685</v>
      </c>
      <c r="O545" t="s">
        <v>3686</v>
      </c>
    </row>
    <row r="546" spans="1:15" x14ac:dyDescent="0.45">
      <c r="A546" t="s">
        <v>3788</v>
      </c>
      <c r="B546" t="s">
        <v>3789</v>
      </c>
      <c r="C546" t="s">
        <v>382</v>
      </c>
      <c r="G546" t="s">
        <v>3790</v>
      </c>
      <c r="I546" t="s">
        <v>3791</v>
      </c>
      <c r="K546" t="s">
        <v>3707</v>
      </c>
      <c r="N546" t="s">
        <v>3696</v>
      </c>
      <c r="O546" t="s">
        <v>3677</v>
      </c>
    </row>
    <row r="547" spans="1:15" x14ac:dyDescent="0.45">
      <c r="A547" t="s">
        <v>464</v>
      </c>
      <c r="B547" t="s">
        <v>465</v>
      </c>
      <c r="C547" t="s">
        <v>466</v>
      </c>
      <c r="G547" t="s">
        <v>3792</v>
      </c>
      <c r="I547" t="s">
        <v>3706</v>
      </c>
      <c r="K547" t="s">
        <v>3707</v>
      </c>
      <c r="N547" t="s">
        <v>3690</v>
      </c>
      <c r="O547" t="s">
        <v>3677</v>
      </c>
    </row>
    <row r="548" spans="1:15" x14ac:dyDescent="0.45">
      <c r="A548" t="s">
        <v>774</v>
      </c>
      <c r="B548" t="s">
        <v>775</v>
      </c>
      <c r="C548" t="s">
        <v>776</v>
      </c>
      <c r="G548" t="s">
        <v>3793</v>
      </c>
      <c r="I548" t="s">
        <v>3794</v>
      </c>
      <c r="K548" t="s">
        <v>3727</v>
      </c>
      <c r="N548" t="s">
        <v>3696</v>
      </c>
      <c r="O548" t="s">
        <v>3686</v>
      </c>
    </row>
    <row r="549" spans="1:15" x14ac:dyDescent="0.45">
      <c r="A549" t="s">
        <v>789</v>
      </c>
      <c r="B549" t="s">
        <v>790</v>
      </c>
      <c r="C549" t="s">
        <v>791</v>
      </c>
      <c r="G549" t="s">
        <v>3795</v>
      </c>
      <c r="I549" t="s">
        <v>3726</v>
      </c>
      <c r="K549" t="s">
        <v>3796</v>
      </c>
      <c r="N549" t="s">
        <v>3690</v>
      </c>
      <c r="O549" t="s">
        <v>3677</v>
      </c>
    </row>
    <row r="550" spans="1:15" x14ac:dyDescent="0.45">
      <c r="A550" t="s">
        <v>861</v>
      </c>
      <c r="B550" t="s">
        <v>862</v>
      </c>
      <c r="C550" t="s">
        <v>863</v>
      </c>
      <c r="G550" t="s">
        <v>3797</v>
      </c>
      <c r="I550" t="s">
        <v>3721</v>
      </c>
      <c r="K550" t="s">
        <v>3729</v>
      </c>
      <c r="N550" t="s">
        <v>3685</v>
      </c>
      <c r="O550" t="s">
        <v>3677</v>
      </c>
    </row>
    <row r="551" spans="1:15" x14ac:dyDescent="0.45">
      <c r="A551" t="s">
        <v>867</v>
      </c>
      <c r="B551" t="s">
        <v>868</v>
      </c>
      <c r="C551" t="s">
        <v>869</v>
      </c>
      <c r="G551" t="s">
        <v>3798</v>
      </c>
      <c r="I551" t="s">
        <v>3799</v>
      </c>
      <c r="K551" t="s">
        <v>3689</v>
      </c>
      <c r="N551" t="s">
        <v>3685</v>
      </c>
      <c r="O551" t="s">
        <v>3686</v>
      </c>
    </row>
    <row r="552" spans="1:15" x14ac:dyDescent="0.45">
      <c r="A552" t="s">
        <v>837</v>
      </c>
      <c r="B552" t="s">
        <v>838</v>
      </c>
      <c r="C552" t="s">
        <v>839</v>
      </c>
      <c r="G552" t="s">
        <v>3800</v>
      </c>
      <c r="I552" t="s">
        <v>3801</v>
      </c>
      <c r="K552" t="s">
        <v>3802</v>
      </c>
      <c r="N552" t="s">
        <v>3681</v>
      </c>
      <c r="O552" t="s">
        <v>3686</v>
      </c>
    </row>
    <row r="553" spans="1:15" x14ac:dyDescent="0.45">
      <c r="A553" t="s">
        <v>945</v>
      </c>
      <c r="B553" t="s">
        <v>946</v>
      </c>
      <c r="C553" t="s">
        <v>947</v>
      </c>
      <c r="G553" t="s">
        <v>3803</v>
      </c>
      <c r="I553" t="s">
        <v>3804</v>
      </c>
      <c r="K553" t="s">
        <v>3707</v>
      </c>
      <c r="N553" t="s">
        <v>3685</v>
      </c>
      <c r="O553" t="s">
        <v>3686</v>
      </c>
    </row>
    <row r="554" spans="1:15" x14ac:dyDescent="0.45">
      <c r="A554" t="s">
        <v>642</v>
      </c>
      <c r="B554" t="s">
        <v>643</v>
      </c>
      <c r="C554" t="s">
        <v>644</v>
      </c>
      <c r="G554" t="s">
        <v>3805</v>
      </c>
      <c r="I554" t="s">
        <v>3718</v>
      </c>
      <c r="K554" t="s">
        <v>3741</v>
      </c>
      <c r="N554" t="s">
        <v>3676</v>
      </c>
      <c r="O554" t="s">
        <v>3677</v>
      </c>
    </row>
    <row r="555" spans="1:15" x14ac:dyDescent="0.45">
      <c r="A555" t="s">
        <v>3806</v>
      </c>
      <c r="B555" t="s">
        <v>3807</v>
      </c>
      <c r="C555" t="s">
        <v>320</v>
      </c>
      <c r="G555" t="s">
        <v>3808</v>
      </c>
      <c r="I555" t="s">
        <v>3809</v>
      </c>
      <c r="K555" t="s">
        <v>3707</v>
      </c>
      <c r="N555" t="s">
        <v>3681</v>
      </c>
      <c r="O555" t="s">
        <v>3677</v>
      </c>
    </row>
    <row r="556" spans="1:15" x14ac:dyDescent="0.45">
      <c r="A556" t="s">
        <v>654</v>
      </c>
      <c r="B556" t="s">
        <v>655</v>
      </c>
      <c r="C556" t="s">
        <v>656</v>
      </c>
      <c r="G556" t="s">
        <v>3810</v>
      </c>
      <c r="I556" t="s">
        <v>3674</v>
      </c>
      <c r="K556" t="s">
        <v>3729</v>
      </c>
      <c r="N556" t="s">
        <v>3690</v>
      </c>
      <c r="O556" t="s">
        <v>3677</v>
      </c>
    </row>
    <row r="557" spans="1:15" x14ac:dyDescent="0.45">
      <c r="A557" t="s">
        <v>663</v>
      </c>
      <c r="B557" t="s">
        <v>664</v>
      </c>
      <c r="C557" t="s">
        <v>665</v>
      </c>
      <c r="G557" t="s">
        <v>3811</v>
      </c>
      <c r="I557" t="s">
        <v>3762</v>
      </c>
      <c r="K557" t="s">
        <v>3707</v>
      </c>
      <c r="N557" t="s">
        <v>3690</v>
      </c>
      <c r="O557" t="s">
        <v>3677</v>
      </c>
    </row>
    <row r="558" spans="1:15" x14ac:dyDescent="0.45">
      <c r="A558" t="s">
        <v>3812</v>
      </c>
      <c r="B558" t="s">
        <v>3813</v>
      </c>
      <c r="C558" t="s">
        <v>3814</v>
      </c>
      <c r="G558" t="s">
        <v>3815</v>
      </c>
      <c r="I558" t="s">
        <v>3816</v>
      </c>
      <c r="K558" t="s">
        <v>3817</v>
      </c>
      <c r="N558" t="s">
        <v>3676</v>
      </c>
      <c r="O558" t="s">
        <v>3686</v>
      </c>
    </row>
    <row r="559" spans="1:15" x14ac:dyDescent="0.45">
      <c r="A559" t="s">
        <v>786</v>
      </c>
      <c r="B559" t="s">
        <v>787</v>
      </c>
      <c r="C559" t="s">
        <v>788</v>
      </c>
      <c r="G559" t="s">
        <v>3818</v>
      </c>
      <c r="I559" t="s">
        <v>3712</v>
      </c>
      <c r="K559" t="s">
        <v>3819</v>
      </c>
      <c r="N559" t="s">
        <v>3676</v>
      </c>
      <c r="O559" t="s">
        <v>3677</v>
      </c>
    </row>
    <row r="560" spans="1:15" x14ac:dyDescent="0.45">
      <c r="A560" t="s">
        <v>816</v>
      </c>
      <c r="B560" t="s">
        <v>817</v>
      </c>
      <c r="C560" t="s">
        <v>818</v>
      </c>
      <c r="G560" t="s">
        <v>3820</v>
      </c>
      <c r="I560" t="s">
        <v>3762</v>
      </c>
      <c r="K560" t="s">
        <v>3821</v>
      </c>
      <c r="N560" t="s">
        <v>3696</v>
      </c>
      <c r="O560" t="s">
        <v>3677</v>
      </c>
    </row>
    <row r="561" spans="1:16" x14ac:dyDescent="0.45">
      <c r="A561" t="s">
        <v>822</v>
      </c>
      <c r="B561" t="s">
        <v>823</v>
      </c>
      <c r="C561" t="s">
        <v>824</v>
      </c>
      <c r="G561" t="s">
        <v>3822</v>
      </c>
      <c r="I561" t="s">
        <v>3823</v>
      </c>
      <c r="K561" t="s">
        <v>3824</v>
      </c>
      <c r="N561" t="s">
        <v>3696</v>
      </c>
      <c r="O561" t="s">
        <v>3677</v>
      </c>
    </row>
    <row r="562" spans="1:16" x14ac:dyDescent="0.45">
      <c r="A562" t="s">
        <v>768</v>
      </c>
      <c r="B562" t="s">
        <v>769</v>
      </c>
      <c r="C562" t="s">
        <v>770</v>
      </c>
      <c r="G562" t="s">
        <v>3825</v>
      </c>
      <c r="I562" t="s">
        <v>3731</v>
      </c>
      <c r="K562" t="s">
        <v>3826</v>
      </c>
      <c r="N562" t="s">
        <v>3676</v>
      </c>
      <c r="O562" t="s">
        <v>3827</v>
      </c>
    </row>
    <row r="563" spans="1:16" x14ac:dyDescent="0.45">
      <c r="A563" t="s">
        <v>783</v>
      </c>
      <c r="B563" t="s">
        <v>784</v>
      </c>
      <c r="C563" t="s">
        <v>785</v>
      </c>
      <c r="G563" t="s">
        <v>3828</v>
      </c>
      <c r="I563" t="s">
        <v>3829</v>
      </c>
      <c r="K563" t="s">
        <v>3689</v>
      </c>
      <c r="N563" t="s">
        <v>3685</v>
      </c>
      <c r="O563" t="s">
        <v>3677</v>
      </c>
    </row>
    <row r="564" spans="1:16" x14ac:dyDescent="0.45">
      <c r="A564" t="s">
        <v>443</v>
      </c>
      <c r="B564" t="s">
        <v>444</v>
      </c>
      <c r="C564" t="s">
        <v>445</v>
      </c>
      <c r="G564" t="s">
        <v>3830</v>
      </c>
      <c r="I564" t="s">
        <v>3804</v>
      </c>
      <c r="K564" t="s">
        <v>3831</v>
      </c>
      <c r="N564" t="s">
        <v>3696</v>
      </c>
      <c r="O564" t="s">
        <v>3677</v>
      </c>
    </row>
    <row r="565" spans="1:16" x14ac:dyDescent="0.45">
      <c r="A565" t="s">
        <v>825</v>
      </c>
      <c r="B565" t="s">
        <v>826</v>
      </c>
      <c r="C565" t="s">
        <v>827</v>
      </c>
      <c r="G565" t="s">
        <v>3832</v>
      </c>
      <c r="I565" t="s">
        <v>3674</v>
      </c>
      <c r="K565" t="s">
        <v>3741</v>
      </c>
      <c r="N565" t="s">
        <v>3696</v>
      </c>
      <c r="O565" t="s">
        <v>3686</v>
      </c>
    </row>
    <row r="566" spans="1:16" x14ac:dyDescent="0.45">
      <c r="A566" t="s">
        <v>852</v>
      </c>
      <c r="B566" t="s">
        <v>853</v>
      </c>
      <c r="C566" t="s">
        <v>854</v>
      </c>
      <c r="G566" t="s">
        <v>3833</v>
      </c>
      <c r="I566" t="s">
        <v>3801</v>
      </c>
      <c r="K566" t="s">
        <v>3707</v>
      </c>
      <c r="N566" t="s">
        <v>3681</v>
      </c>
      <c r="O566" t="s">
        <v>3677</v>
      </c>
    </row>
    <row r="567" spans="1:16" x14ac:dyDescent="0.45">
      <c r="A567" t="s">
        <v>3834</v>
      </c>
      <c r="B567" t="s">
        <v>3835</v>
      </c>
      <c r="C567" t="s">
        <v>3836</v>
      </c>
      <c r="G567" t="s">
        <v>3837</v>
      </c>
      <c r="I567" t="s">
        <v>3838</v>
      </c>
      <c r="K567" t="s">
        <v>3701</v>
      </c>
      <c r="N567" t="s">
        <v>3839</v>
      </c>
      <c r="O567" t="s">
        <v>3686</v>
      </c>
    </row>
    <row r="568" spans="1:16" x14ac:dyDescent="0.45">
      <c r="A568" t="s">
        <v>440</v>
      </c>
      <c r="B568" t="s">
        <v>441</v>
      </c>
      <c r="C568" t="s">
        <v>442</v>
      </c>
      <c r="G568" t="s">
        <v>3830</v>
      </c>
      <c r="I568" t="s">
        <v>3823</v>
      </c>
      <c r="K568" t="s">
        <v>3689</v>
      </c>
      <c r="N568" t="s">
        <v>3696</v>
      </c>
      <c r="O568" t="s">
        <v>3677</v>
      </c>
    </row>
    <row r="569" spans="1:16" x14ac:dyDescent="0.45">
      <c r="A569" t="s">
        <v>446</v>
      </c>
      <c r="B569" t="s">
        <v>447</v>
      </c>
      <c r="C569" t="s">
        <v>448</v>
      </c>
      <c r="G569" t="s">
        <v>3830</v>
      </c>
      <c r="I569" t="s">
        <v>3731</v>
      </c>
      <c r="K569" t="s">
        <v>3707</v>
      </c>
      <c r="N569" t="s">
        <v>3696</v>
      </c>
      <c r="O569" t="s">
        <v>3686</v>
      </c>
    </row>
    <row r="570" spans="1:16" x14ac:dyDescent="0.45">
      <c r="A570" t="s">
        <v>3840</v>
      </c>
      <c r="B570" t="s">
        <v>3841</v>
      </c>
      <c r="C570" t="s">
        <v>3842</v>
      </c>
      <c r="G570" t="s">
        <v>3843</v>
      </c>
      <c r="I570" t="s">
        <v>3718</v>
      </c>
      <c r="K570" t="s">
        <v>3844</v>
      </c>
      <c r="N570" t="s">
        <v>3676</v>
      </c>
      <c r="O570" t="s">
        <v>3677</v>
      </c>
    </row>
    <row r="571" spans="1:16" x14ac:dyDescent="0.45">
      <c r="A571" t="s">
        <v>609</v>
      </c>
      <c r="B571" t="s">
        <v>610</v>
      </c>
      <c r="C571" t="s">
        <v>611</v>
      </c>
      <c r="G571" t="s">
        <v>3845</v>
      </c>
      <c r="I571" t="s">
        <v>3698</v>
      </c>
      <c r="K571" t="s">
        <v>3844</v>
      </c>
      <c r="N571" t="s">
        <v>3696</v>
      </c>
      <c r="O571" t="s">
        <v>3677</v>
      </c>
    </row>
    <row r="572" spans="1:16" x14ac:dyDescent="0.45">
      <c r="A572" t="s">
        <v>927</v>
      </c>
      <c r="B572" t="s">
        <v>928</v>
      </c>
      <c r="C572" t="s">
        <v>929</v>
      </c>
      <c r="G572" t="s">
        <v>3846</v>
      </c>
      <c r="I572" t="s">
        <v>3847</v>
      </c>
      <c r="K572" t="s">
        <v>3689</v>
      </c>
      <c r="N572" t="s">
        <v>3696</v>
      </c>
      <c r="O572" t="s">
        <v>3686</v>
      </c>
    </row>
    <row r="573" spans="1:16" x14ac:dyDescent="0.45">
      <c r="A573" t="s">
        <v>933</v>
      </c>
      <c r="B573" t="s">
        <v>934</v>
      </c>
      <c r="C573" t="s">
        <v>935</v>
      </c>
      <c r="G573" t="s">
        <v>3848</v>
      </c>
      <c r="I573" t="s">
        <v>3838</v>
      </c>
      <c r="K573" t="s">
        <v>3849</v>
      </c>
      <c r="N573" t="s">
        <v>3681</v>
      </c>
      <c r="O573" t="s">
        <v>3677</v>
      </c>
    </row>
    <row r="574" spans="1:16" x14ac:dyDescent="0.45">
      <c r="A574" t="s">
        <v>3850</v>
      </c>
      <c r="B574" t="s">
        <v>3851</v>
      </c>
      <c r="C574" t="s">
        <v>3852</v>
      </c>
      <c r="P574">
        <v>23</v>
      </c>
    </row>
    <row r="575" spans="1:16" x14ac:dyDescent="0.45">
      <c r="A575" t="s">
        <v>3853</v>
      </c>
      <c r="B575" t="s">
        <v>3854</v>
      </c>
      <c r="C575" t="s">
        <v>3855</v>
      </c>
      <c r="P575">
        <v>23</v>
      </c>
    </row>
    <row r="576" spans="1:16" x14ac:dyDescent="0.45">
      <c r="A576" t="s">
        <v>3856</v>
      </c>
      <c r="B576" t="s">
        <v>61</v>
      </c>
      <c r="C576" t="s">
        <v>62</v>
      </c>
      <c r="P576">
        <v>13</v>
      </c>
    </row>
    <row r="577" spans="1:16" x14ac:dyDescent="0.45">
      <c r="A577" t="s">
        <v>3857</v>
      </c>
      <c r="B577" t="s">
        <v>3858</v>
      </c>
      <c r="C577" t="s">
        <v>3859</v>
      </c>
      <c r="P577">
        <v>10</v>
      </c>
    </row>
    <row r="578" spans="1:16" x14ac:dyDescent="0.45">
      <c r="A578" t="s">
        <v>3860</v>
      </c>
      <c r="B578" t="s">
        <v>3861</v>
      </c>
      <c r="C578" t="s">
        <v>361</v>
      </c>
      <c r="P578">
        <v>22</v>
      </c>
    </row>
    <row r="579" spans="1:16" x14ac:dyDescent="0.45">
      <c r="A579" t="s">
        <v>3862</v>
      </c>
      <c r="B579" t="s">
        <v>366</v>
      </c>
      <c r="C579" t="s">
        <v>367</v>
      </c>
      <c r="P579">
        <v>7</v>
      </c>
    </row>
    <row r="580" spans="1:16" x14ac:dyDescent="0.45">
      <c r="A580" t="s">
        <v>3863</v>
      </c>
      <c r="B580" t="s">
        <v>3864</v>
      </c>
      <c r="C580" t="s">
        <v>3865</v>
      </c>
      <c r="P580">
        <v>18</v>
      </c>
    </row>
    <row r="581" spans="1:16" x14ac:dyDescent="0.45">
      <c r="A581" t="s">
        <v>118</v>
      </c>
      <c r="B581" t="s">
        <v>119</v>
      </c>
      <c r="C581" t="s">
        <v>120</v>
      </c>
      <c r="P581">
        <v>9</v>
      </c>
    </row>
    <row r="582" spans="1:16" x14ac:dyDescent="0.45">
      <c r="A582" t="s">
        <v>3866</v>
      </c>
      <c r="B582" t="s">
        <v>3867</v>
      </c>
      <c r="C582" t="s">
        <v>3868</v>
      </c>
      <c r="P582">
        <v>8</v>
      </c>
    </row>
    <row r="583" spans="1:16" x14ac:dyDescent="0.45">
      <c r="A583" t="s">
        <v>3869</v>
      </c>
      <c r="B583" t="s">
        <v>3870</v>
      </c>
      <c r="C583" t="s">
        <v>3871</v>
      </c>
      <c r="P583">
        <v>8</v>
      </c>
    </row>
    <row r="584" spans="1:16" x14ac:dyDescent="0.45">
      <c r="A584" t="s">
        <v>3872</v>
      </c>
      <c r="B584" t="s">
        <v>3873</v>
      </c>
      <c r="C584" t="s">
        <v>3874</v>
      </c>
      <c r="P584">
        <v>6</v>
      </c>
    </row>
    <row r="585" spans="1:16" x14ac:dyDescent="0.45">
      <c r="A585" t="s">
        <v>3875</v>
      </c>
      <c r="B585" t="s">
        <v>3876</v>
      </c>
      <c r="C585" t="s">
        <v>3877</v>
      </c>
      <c r="P585">
        <v>17</v>
      </c>
    </row>
    <row r="586" spans="1:16" x14ac:dyDescent="0.45">
      <c r="A586" t="s">
        <v>3878</v>
      </c>
      <c r="B586" t="s">
        <v>3879</v>
      </c>
      <c r="C586" t="s">
        <v>3880</v>
      </c>
      <c r="P586">
        <v>12</v>
      </c>
    </row>
    <row r="587" spans="1:16" x14ac:dyDescent="0.45">
      <c r="A587" t="s">
        <v>3881</v>
      </c>
      <c r="B587" t="s">
        <v>3882</v>
      </c>
      <c r="C587" t="s">
        <v>3883</v>
      </c>
      <c r="P587">
        <v>10</v>
      </c>
    </row>
    <row r="588" spans="1:16" x14ac:dyDescent="0.45">
      <c r="A588" t="s">
        <v>3884</v>
      </c>
      <c r="B588" t="s">
        <v>3885</v>
      </c>
      <c r="C588" t="s">
        <v>3886</v>
      </c>
      <c r="P588">
        <v>15</v>
      </c>
    </row>
    <row r="589" spans="1:16" x14ac:dyDescent="0.45">
      <c r="A589" t="s">
        <v>177</v>
      </c>
      <c r="B589" t="s">
        <v>178</v>
      </c>
      <c r="C589" t="s">
        <v>179</v>
      </c>
      <c r="P589">
        <v>16</v>
      </c>
    </row>
    <row r="590" spans="1:16" x14ac:dyDescent="0.45">
      <c r="A590" t="s">
        <v>180</v>
      </c>
      <c r="B590" t="s">
        <v>181</v>
      </c>
      <c r="C590" t="s">
        <v>182</v>
      </c>
      <c r="P590">
        <v>7</v>
      </c>
    </row>
    <row r="591" spans="1:16" x14ac:dyDescent="0.45">
      <c r="A591" t="s">
        <v>3887</v>
      </c>
      <c r="B591" t="s">
        <v>3888</v>
      </c>
      <c r="C591" t="s">
        <v>3889</v>
      </c>
      <c r="P591">
        <v>8</v>
      </c>
    </row>
    <row r="592" spans="1:16" x14ac:dyDescent="0.45">
      <c r="A592" t="s">
        <v>3890</v>
      </c>
      <c r="B592" t="s">
        <v>3891</v>
      </c>
      <c r="C592" t="s">
        <v>397</v>
      </c>
      <c r="P592">
        <v>17</v>
      </c>
    </row>
    <row r="593" spans="1:16" x14ac:dyDescent="0.45">
      <c r="A593" t="s">
        <v>3892</v>
      </c>
      <c r="B593" t="s">
        <v>3893</v>
      </c>
      <c r="C593" t="s">
        <v>3894</v>
      </c>
      <c r="P593">
        <v>7</v>
      </c>
    </row>
    <row r="594" spans="1:16" x14ac:dyDescent="0.45">
      <c r="A594" t="s">
        <v>3895</v>
      </c>
      <c r="B594" t="s">
        <v>402</v>
      </c>
      <c r="C594" t="s">
        <v>403</v>
      </c>
      <c r="P594">
        <v>8</v>
      </c>
    </row>
    <row r="595" spans="1:16" x14ac:dyDescent="0.45">
      <c r="A595" t="s">
        <v>3896</v>
      </c>
      <c r="B595" t="s">
        <v>3897</v>
      </c>
      <c r="C595" t="s">
        <v>3898</v>
      </c>
      <c r="P595">
        <v>8</v>
      </c>
    </row>
    <row r="596" spans="1:16" x14ac:dyDescent="0.45">
      <c r="A596" t="s">
        <v>3899</v>
      </c>
      <c r="B596" t="s">
        <v>3900</v>
      </c>
      <c r="C596" t="s">
        <v>3901</v>
      </c>
      <c r="P596">
        <v>6</v>
      </c>
    </row>
    <row r="597" spans="1:16" x14ac:dyDescent="0.45">
      <c r="A597" t="s">
        <v>3902</v>
      </c>
      <c r="B597" t="s">
        <v>219</v>
      </c>
      <c r="C597" t="s">
        <v>220</v>
      </c>
      <c r="P597">
        <v>9</v>
      </c>
    </row>
    <row r="598" spans="1:16" x14ac:dyDescent="0.45">
      <c r="A598" t="s">
        <v>264</v>
      </c>
      <c r="B598" t="s">
        <v>265</v>
      </c>
      <c r="C598" t="s">
        <v>266</v>
      </c>
      <c r="P598">
        <v>7</v>
      </c>
    </row>
    <row r="599" spans="1:16" x14ac:dyDescent="0.45">
      <c r="A599" t="s">
        <v>3903</v>
      </c>
      <c r="B599" t="s">
        <v>3904</v>
      </c>
      <c r="C599" t="s">
        <v>424</v>
      </c>
      <c r="P599">
        <v>9</v>
      </c>
    </row>
    <row r="600" spans="1:16" x14ac:dyDescent="0.45">
      <c r="A600" t="s">
        <v>278</v>
      </c>
      <c r="B600" t="s">
        <v>279</v>
      </c>
      <c r="C600" t="s">
        <v>280</v>
      </c>
      <c r="P600">
        <v>6</v>
      </c>
    </row>
    <row r="601" spans="1:16" x14ac:dyDescent="0.45">
      <c r="A601" t="s">
        <v>3905</v>
      </c>
      <c r="B601" t="s">
        <v>3906</v>
      </c>
      <c r="C601" t="s">
        <v>3907</v>
      </c>
      <c r="P601">
        <v>8</v>
      </c>
    </row>
    <row r="602" spans="1:16" x14ac:dyDescent="0.45">
      <c r="A602" t="s">
        <v>3908</v>
      </c>
      <c r="B602" t="s">
        <v>3909</v>
      </c>
      <c r="C602" t="s">
        <v>3910</v>
      </c>
      <c r="P602">
        <v>6</v>
      </c>
    </row>
    <row r="603" spans="1:16" x14ac:dyDescent="0.45">
      <c r="A603" t="s">
        <v>3911</v>
      </c>
      <c r="B603" t="s">
        <v>3912</v>
      </c>
      <c r="C603" t="s">
        <v>3913</v>
      </c>
      <c r="P603">
        <v>7</v>
      </c>
    </row>
    <row r="604" spans="1:16" x14ac:dyDescent="0.45">
      <c r="A604" t="s">
        <v>3914</v>
      </c>
      <c r="B604" t="s">
        <v>3915</v>
      </c>
      <c r="C604" t="s">
        <v>3916</v>
      </c>
      <c r="P604">
        <v>6</v>
      </c>
    </row>
    <row r="605" spans="1:16" x14ac:dyDescent="0.45">
      <c r="A605" t="s">
        <v>3917</v>
      </c>
      <c r="B605" t="s">
        <v>3918</v>
      </c>
      <c r="C605" t="s">
        <v>3919</v>
      </c>
      <c r="G605" t="s">
        <v>3920</v>
      </c>
      <c r="I605" t="s">
        <v>3823</v>
      </c>
      <c r="K605" t="s">
        <v>3729</v>
      </c>
      <c r="N605" t="s">
        <v>3921</v>
      </c>
      <c r="O605" t="s">
        <v>3686</v>
      </c>
    </row>
    <row r="606" spans="1:16" x14ac:dyDescent="0.45">
      <c r="A606" t="s">
        <v>636</v>
      </c>
      <c r="B606" t="s">
        <v>637</v>
      </c>
      <c r="C606" t="s">
        <v>638</v>
      </c>
      <c r="G606" t="s">
        <v>3922</v>
      </c>
      <c r="I606" t="s">
        <v>3923</v>
      </c>
      <c r="K606" t="s">
        <v>3727</v>
      </c>
      <c r="N606" t="s">
        <v>3681</v>
      </c>
      <c r="O606" t="s">
        <v>3677</v>
      </c>
    </row>
    <row r="607" spans="1:16" x14ac:dyDescent="0.45">
      <c r="A607" t="s">
        <v>639</v>
      </c>
      <c r="B607" t="s">
        <v>640</v>
      </c>
      <c r="C607" t="s">
        <v>641</v>
      </c>
      <c r="G607" t="s">
        <v>3924</v>
      </c>
      <c r="I607" t="s">
        <v>3709</v>
      </c>
      <c r="K607" t="s">
        <v>3707</v>
      </c>
      <c r="N607" t="s">
        <v>3681</v>
      </c>
      <c r="O607" t="s">
        <v>3677</v>
      </c>
    </row>
    <row r="608" spans="1:16" x14ac:dyDescent="0.45">
      <c r="A608" t="s">
        <v>651</v>
      </c>
      <c r="B608" t="s">
        <v>652</v>
      </c>
      <c r="C608" t="s">
        <v>653</v>
      </c>
      <c r="G608" t="s">
        <v>3925</v>
      </c>
      <c r="I608" t="s">
        <v>3926</v>
      </c>
      <c r="K608" t="s">
        <v>3689</v>
      </c>
      <c r="N608" t="s">
        <v>3681</v>
      </c>
      <c r="O608" t="s">
        <v>3677</v>
      </c>
    </row>
    <row r="609" spans="1:15" x14ac:dyDescent="0.45">
      <c r="A609" t="s">
        <v>3927</v>
      </c>
      <c r="B609" t="s">
        <v>3928</v>
      </c>
      <c r="C609" t="s">
        <v>3929</v>
      </c>
      <c r="G609" t="s">
        <v>3930</v>
      </c>
      <c r="I609" t="s">
        <v>3706</v>
      </c>
      <c r="K609" t="s">
        <v>3931</v>
      </c>
      <c r="N609" t="s">
        <v>3696</v>
      </c>
      <c r="O609" t="s">
        <v>3677</v>
      </c>
    </row>
    <row r="610" spans="1:15" x14ac:dyDescent="0.45">
      <c r="A610" t="s">
        <v>3932</v>
      </c>
      <c r="B610" t="s">
        <v>3933</v>
      </c>
      <c r="C610" t="s">
        <v>3934</v>
      </c>
      <c r="G610" t="s">
        <v>3935</v>
      </c>
      <c r="I610" t="s">
        <v>3674</v>
      </c>
      <c r="K610" t="s">
        <v>3689</v>
      </c>
      <c r="N610" t="s">
        <v>3696</v>
      </c>
      <c r="O610" t="s">
        <v>3677</v>
      </c>
    </row>
    <row r="611" spans="1:15" x14ac:dyDescent="0.45">
      <c r="A611" t="s">
        <v>3936</v>
      </c>
      <c r="B611" t="s">
        <v>3937</v>
      </c>
      <c r="C611" t="s">
        <v>3938</v>
      </c>
      <c r="G611" t="s">
        <v>3939</v>
      </c>
      <c r="I611" t="s">
        <v>3703</v>
      </c>
      <c r="K611" t="s">
        <v>3689</v>
      </c>
      <c r="N611" t="s">
        <v>3681</v>
      </c>
      <c r="O611" t="s">
        <v>3677</v>
      </c>
    </row>
    <row r="612" spans="1:15" x14ac:dyDescent="0.45">
      <c r="A612" t="s">
        <v>657</v>
      </c>
      <c r="B612" t="s">
        <v>658</v>
      </c>
      <c r="C612" t="s">
        <v>659</v>
      </c>
      <c r="G612" t="s">
        <v>3940</v>
      </c>
      <c r="I612" t="s">
        <v>3767</v>
      </c>
      <c r="K612" t="s">
        <v>3689</v>
      </c>
      <c r="N612" t="s">
        <v>3681</v>
      </c>
      <c r="O612" t="s">
        <v>3677</v>
      </c>
    </row>
    <row r="613" spans="1:15" x14ac:dyDescent="0.45">
      <c r="A613" t="s">
        <v>431</v>
      </c>
      <c r="B613" t="s">
        <v>432</v>
      </c>
      <c r="C613" t="s">
        <v>433</v>
      </c>
      <c r="G613" t="s">
        <v>3830</v>
      </c>
      <c r="I613" t="s">
        <v>3709</v>
      </c>
      <c r="K613" t="s">
        <v>3941</v>
      </c>
      <c r="N613" t="s">
        <v>3830</v>
      </c>
      <c r="O613" t="s">
        <v>3830</v>
      </c>
    </row>
    <row r="614" spans="1:15" x14ac:dyDescent="0.45">
      <c r="A614" t="s">
        <v>666</v>
      </c>
      <c r="B614" t="s">
        <v>667</v>
      </c>
      <c r="C614" t="s">
        <v>668</v>
      </c>
      <c r="G614" t="s">
        <v>3942</v>
      </c>
      <c r="I614" t="s">
        <v>3809</v>
      </c>
      <c r="K614" t="s">
        <v>3689</v>
      </c>
      <c r="N614" t="s">
        <v>3681</v>
      </c>
      <c r="O614" t="s">
        <v>3677</v>
      </c>
    </row>
    <row r="615" spans="1:15" x14ac:dyDescent="0.45">
      <c r="A615" t="s">
        <v>669</v>
      </c>
      <c r="B615" t="s">
        <v>670</v>
      </c>
      <c r="C615" t="s">
        <v>671</v>
      </c>
      <c r="G615" t="s">
        <v>3943</v>
      </c>
      <c r="I615" t="s">
        <v>3718</v>
      </c>
      <c r="K615" t="s">
        <v>3727</v>
      </c>
      <c r="N615" t="s">
        <v>3921</v>
      </c>
      <c r="O615" t="s">
        <v>3686</v>
      </c>
    </row>
    <row r="616" spans="1:15" x14ac:dyDescent="0.45">
      <c r="A616" t="s">
        <v>678</v>
      </c>
      <c r="B616" t="s">
        <v>679</v>
      </c>
      <c r="C616" t="s">
        <v>680</v>
      </c>
      <c r="G616" t="s">
        <v>3944</v>
      </c>
      <c r="I616" t="s">
        <v>3945</v>
      </c>
      <c r="K616" t="s">
        <v>3774</v>
      </c>
      <c r="N616" t="s">
        <v>3681</v>
      </c>
      <c r="O616" t="s">
        <v>3677</v>
      </c>
    </row>
    <row r="617" spans="1:15" x14ac:dyDescent="0.45">
      <c r="A617" t="s">
        <v>681</v>
      </c>
      <c r="B617" t="s">
        <v>682</v>
      </c>
      <c r="C617" t="s">
        <v>683</v>
      </c>
      <c r="G617" t="s">
        <v>3946</v>
      </c>
      <c r="I617" t="s">
        <v>3945</v>
      </c>
      <c r="K617" t="s">
        <v>3727</v>
      </c>
      <c r="N617" t="s">
        <v>3681</v>
      </c>
      <c r="O617" t="s">
        <v>3677</v>
      </c>
    </row>
    <row r="618" spans="1:15" x14ac:dyDescent="0.45">
      <c r="A618" t="s">
        <v>858</v>
      </c>
      <c r="B618" t="s">
        <v>859</v>
      </c>
      <c r="C618" t="s">
        <v>860</v>
      </c>
      <c r="G618" t="s">
        <v>3947</v>
      </c>
      <c r="I618" t="s">
        <v>3948</v>
      </c>
      <c r="K618" t="s">
        <v>3689</v>
      </c>
      <c r="N618" t="s">
        <v>3676</v>
      </c>
      <c r="O618" t="s">
        <v>3686</v>
      </c>
    </row>
    <row r="619" spans="1:15" x14ac:dyDescent="0.45">
      <c r="A619" t="s">
        <v>687</v>
      </c>
      <c r="B619" t="s">
        <v>688</v>
      </c>
      <c r="C619" t="s">
        <v>689</v>
      </c>
      <c r="G619" t="s">
        <v>3949</v>
      </c>
      <c r="I619" t="s">
        <v>3950</v>
      </c>
      <c r="K619" t="s">
        <v>3951</v>
      </c>
      <c r="N619" t="s">
        <v>3681</v>
      </c>
      <c r="O619" t="s">
        <v>3677</v>
      </c>
    </row>
    <row r="620" spans="1:15" x14ac:dyDescent="0.45">
      <c r="A620" t="s">
        <v>690</v>
      </c>
      <c r="B620" t="s">
        <v>691</v>
      </c>
      <c r="C620" t="s">
        <v>692</v>
      </c>
      <c r="G620" t="s">
        <v>3952</v>
      </c>
      <c r="I620" t="s">
        <v>3801</v>
      </c>
      <c r="K620" t="s">
        <v>3953</v>
      </c>
      <c r="N620" t="s">
        <v>3681</v>
      </c>
      <c r="O620" t="s">
        <v>3677</v>
      </c>
    </row>
    <row r="621" spans="1:15" x14ac:dyDescent="0.45">
      <c r="A621" t="s">
        <v>696</v>
      </c>
      <c r="B621" t="s">
        <v>697</v>
      </c>
      <c r="C621" t="s">
        <v>698</v>
      </c>
      <c r="G621" t="s">
        <v>3954</v>
      </c>
      <c r="I621" t="s">
        <v>3738</v>
      </c>
      <c r="K621" t="s">
        <v>3701</v>
      </c>
      <c r="N621" t="s">
        <v>3681</v>
      </c>
      <c r="O621" t="s">
        <v>3686</v>
      </c>
    </row>
    <row r="622" spans="1:15" x14ac:dyDescent="0.45">
      <c r="A622" t="s">
        <v>3955</v>
      </c>
      <c r="B622" t="s">
        <v>3956</v>
      </c>
      <c r="C622" t="s">
        <v>3957</v>
      </c>
      <c r="G622" t="s">
        <v>3958</v>
      </c>
      <c r="I622" t="s">
        <v>3801</v>
      </c>
      <c r="K622" t="s">
        <v>3802</v>
      </c>
      <c r="N622" t="s">
        <v>3921</v>
      </c>
      <c r="O622" t="s">
        <v>3677</v>
      </c>
    </row>
    <row r="623" spans="1:15" x14ac:dyDescent="0.45">
      <c r="A623" t="s">
        <v>699</v>
      </c>
      <c r="B623" t="s">
        <v>700</v>
      </c>
      <c r="C623" t="s">
        <v>701</v>
      </c>
      <c r="G623" t="s">
        <v>3959</v>
      </c>
      <c r="I623" t="s">
        <v>3799</v>
      </c>
      <c r="K623" t="s">
        <v>3741</v>
      </c>
      <c r="N623" t="s">
        <v>3696</v>
      </c>
      <c r="O623" t="s">
        <v>3677</v>
      </c>
    </row>
    <row r="624" spans="1:15" x14ac:dyDescent="0.45">
      <c r="A624" t="s">
        <v>720</v>
      </c>
      <c r="B624" t="s">
        <v>721</v>
      </c>
      <c r="C624" t="s">
        <v>722</v>
      </c>
      <c r="G624" t="s">
        <v>3960</v>
      </c>
      <c r="I624" t="s">
        <v>3767</v>
      </c>
      <c r="K624" t="s">
        <v>3689</v>
      </c>
      <c r="N624" t="s">
        <v>3676</v>
      </c>
      <c r="O624" t="s">
        <v>3827</v>
      </c>
    </row>
    <row r="625" spans="1:15" x14ac:dyDescent="0.45">
      <c r="A625" t="s">
        <v>3961</v>
      </c>
      <c r="B625" t="s">
        <v>3962</v>
      </c>
      <c r="C625" t="s">
        <v>3963</v>
      </c>
      <c r="G625" t="s">
        <v>3964</v>
      </c>
      <c r="I625" t="s">
        <v>3801</v>
      </c>
      <c r="K625" t="s">
        <v>3965</v>
      </c>
      <c r="N625" t="s">
        <v>3921</v>
      </c>
      <c r="O625" t="s">
        <v>3686</v>
      </c>
    </row>
    <row r="626" spans="1:15" x14ac:dyDescent="0.45">
      <c r="A626" t="s">
        <v>723</v>
      </c>
      <c r="B626" t="s">
        <v>724</v>
      </c>
      <c r="C626" t="s">
        <v>725</v>
      </c>
      <c r="G626" t="s">
        <v>3966</v>
      </c>
      <c r="I626" t="s">
        <v>3967</v>
      </c>
      <c r="K626" t="s">
        <v>3707</v>
      </c>
      <c r="N626" t="s">
        <v>3696</v>
      </c>
      <c r="O626" t="s">
        <v>3677</v>
      </c>
    </row>
    <row r="627" spans="1:15" x14ac:dyDescent="0.45">
      <c r="A627" t="s">
        <v>726</v>
      </c>
      <c r="B627" t="s">
        <v>727</v>
      </c>
      <c r="C627" t="s">
        <v>728</v>
      </c>
      <c r="G627" t="s">
        <v>3968</v>
      </c>
      <c r="I627" t="s">
        <v>3679</v>
      </c>
      <c r="K627" t="s">
        <v>3969</v>
      </c>
      <c r="N627" t="s">
        <v>3685</v>
      </c>
      <c r="O627" t="s">
        <v>3677</v>
      </c>
    </row>
    <row r="628" spans="1:15" x14ac:dyDescent="0.45">
      <c r="A628" t="s">
        <v>729</v>
      </c>
      <c r="B628" t="s">
        <v>730</v>
      </c>
      <c r="C628" t="s">
        <v>731</v>
      </c>
      <c r="G628" t="s">
        <v>3970</v>
      </c>
      <c r="I628" t="s">
        <v>3698</v>
      </c>
      <c r="K628" t="s">
        <v>3971</v>
      </c>
      <c r="N628" t="s">
        <v>3839</v>
      </c>
      <c r="O628" t="s">
        <v>3686</v>
      </c>
    </row>
    <row r="629" spans="1:15" x14ac:dyDescent="0.45">
      <c r="A629" t="s">
        <v>732</v>
      </c>
      <c r="B629" t="s">
        <v>733</v>
      </c>
      <c r="C629" t="s">
        <v>734</v>
      </c>
      <c r="G629" t="s">
        <v>3972</v>
      </c>
      <c r="I629" t="s">
        <v>3679</v>
      </c>
      <c r="K629" t="s">
        <v>3973</v>
      </c>
      <c r="N629" t="s">
        <v>3676</v>
      </c>
      <c r="O629" t="s">
        <v>3677</v>
      </c>
    </row>
    <row r="630" spans="1:15" x14ac:dyDescent="0.45">
      <c r="A630" t="s">
        <v>3974</v>
      </c>
      <c r="B630" t="s">
        <v>3975</v>
      </c>
      <c r="C630" t="s">
        <v>3976</v>
      </c>
      <c r="G630" t="s">
        <v>3977</v>
      </c>
      <c r="I630" t="s">
        <v>3978</v>
      </c>
      <c r="K630" t="s">
        <v>3689</v>
      </c>
      <c r="N630" t="s">
        <v>3681</v>
      </c>
      <c r="O630" t="s">
        <v>3677</v>
      </c>
    </row>
    <row r="631" spans="1:15" x14ac:dyDescent="0.45">
      <c r="A631" t="s">
        <v>738</v>
      </c>
      <c r="B631" t="s">
        <v>739</v>
      </c>
      <c r="C631" t="s">
        <v>740</v>
      </c>
      <c r="G631" t="s">
        <v>3979</v>
      </c>
      <c r="I631" t="s">
        <v>3980</v>
      </c>
      <c r="K631" t="s">
        <v>3981</v>
      </c>
      <c r="N631" t="s">
        <v>3676</v>
      </c>
      <c r="O631" t="s">
        <v>3686</v>
      </c>
    </row>
    <row r="632" spans="1:15" x14ac:dyDescent="0.45">
      <c r="A632" t="s">
        <v>455</v>
      </c>
      <c r="B632" t="s">
        <v>456</v>
      </c>
      <c r="C632" t="s">
        <v>457</v>
      </c>
      <c r="G632" t="s">
        <v>3982</v>
      </c>
      <c r="I632" t="s">
        <v>3983</v>
      </c>
      <c r="K632" t="s">
        <v>3984</v>
      </c>
      <c r="N632" t="s">
        <v>3681</v>
      </c>
      <c r="O632" t="s">
        <v>3677</v>
      </c>
    </row>
    <row r="633" spans="1:15" x14ac:dyDescent="0.45">
      <c r="A633" t="s">
        <v>747</v>
      </c>
      <c r="B633" t="s">
        <v>748</v>
      </c>
      <c r="C633" t="s">
        <v>749</v>
      </c>
      <c r="G633" t="s">
        <v>3985</v>
      </c>
      <c r="I633" t="s">
        <v>3986</v>
      </c>
      <c r="K633" t="s">
        <v>3707</v>
      </c>
      <c r="N633" t="s">
        <v>3681</v>
      </c>
      <c r="O633" t="s">
        <v>3677</v>
      </c>
    </row>
    <row r="634" spans="1:15" x14ac:dyDescent="0.45">
      <c r="A634" t="s">
        <v>750</v>
      </c>
      <c r="B634" t="s">
        <v>751</v>
      </c>
      <c r="C634" t="s">
        <v>752</v>
      </c>
      <c r="G634" t="s">
        <v>3987</v>
      </c>
      <c r="I634" t="s">
        <v>3706</v>
      </c>
      <c r="K634" t="s">
        <v>3707</v>
      </c>
      <c r="N634" t="s">
        <v>3681</v>
      </c>
      <c r="O634" t="s">
        <v>3677</v>
      </c>
    </row>
    <row r="635" spans="1:15" x14ac:dyDescent="0.45">
      <c r="A635" t="s">
        <v>744</v>
      </c>
      <c r="B635" t="s">
        <v>745</v>
      </c>
      <c r="C635" t="s">
        <v>746</v>
      </c>
      <c r="G635" t="s">
        <v>3988</v>
      </c>
      <c r="K635" t="s">
        <v>3989</v>
      </c>
      <c r="N635" t="s">
        <v>3685</v>
      </c>
      <c r="O635" t="s">
        <v>3686</v>
      </c>
    </row>
    <row r="636" spans="1:15" x14ac:dyDescent="0.45">
      <c r="A636" t="s">
        <v>753</v>
      </c>
      <c r="B636" t="s">
        <v>754</v>
      </c>
      <c r="C636" t="s">
        <v>755</v>
      </c>
      <c r="G636" t="s">
        <v>3990</v>
      </c>
      <c r="I636" t="s">
        <v>3762</v>
      </c>
      <c r="K636" t="s">
        <v>3991</v>
      </c>
      <c r="N636" t="s">
        <v>3681</v>
      </c>
      <c r="O636" t="s">
        <v>3677</v>
      </c>
    </row>
    <row r="637" spans="1:15" x14ac:dyDescent="0.45">
      <c r="A637" t="s">
        <v>759</v>
      </c>
      <c r="B637" t="s">
        <v>760</v>
      </c>
      <c r="C637" t="s">
        <v>761</v>
      </c>
      <c r="G637" t="s">
        <v>3992</v>
      </c>
      <c r="I637" t="s">
        <v>3945</v>
      </c>
      <c r="K637" t="s">
        <v>3993</v>
      </c>
      <c r="N637" t="s">
        <v>3696</v>
      </c>
      <c r="O637" t="s">
        <v>3677</v>
      </c>
    </row>
    <row r="638" spans="1:15" x14ac:dyDescent="0.45">
      <c r="A638" t="s">
        <v>434</v>
      </c>
      <c r="B638" t="s">
        <v>435</v>
      </c>
      <c r="C638" t="s">
        <v>436</v>
      </c>
      <c r="G638" t="s">
        <v>3830</v>
      </c>
      <c r="I638" t="s">
        <v>3801</v>
      </c>
      <c r="K638" t="s">
        <v>3824</v>
      </c>
      <c r="N638" t="s">
        <v>3681</v>
      </c>
      <c r="O638" t="s">
        <v>3677</v>
      </c>
    </row>
    <row r="639" spans="1:15" x14ac:dyDescent="0.45">
      <c r="A639" t="s">
        <v>458</v>
      </c>
      <c r="B639" t="s">
        <v>459</v>
      </c>
      <c r="C639" t="s">
        <v>460</v>
      </c>
      <c r="G639" t="s">
        <v>3994</v>
      </c>
      <c r="I639" t="s">
        <v>3703</v>
      </c>
      <c r="K639" t="s">
        <v>3844</v>
      </c>
      <c r="N639" t="s">
        <v>3685</v>
      </c>
      <c r="O639" t="s">
        <v>3686</v>
      </c>
    </row>
    <row r="640" spans="1:15" x14ac:dyDescent="0.45">
      <c r="A640" t="s">
        <v>762</v>
      </c>
      <c r="B640" t="s">
        <v>763</v>
      </c>
      <c r="C640" t="s">
        <v>764</v>
      </c>
      <c r="G640" t="s">
        <v>3995</v>
      </c>
      <c r="I640" t="s">
        <v>3703</v>
      </c>
      <c r="K640" t="s">
        <v>3971</v>
      </c>
      <c r="N640" t="s">
        <v>3696</v>
      </c>
      <c r="O640" t="s">
        <v>3686</v>
      </c>
    </row>
    <row r="641" spans="1:15" x14ac:dyDescent="0.45">
      <c r="A641" t="s">
        <v>461</v>
      </c>
      <c r="B641" t="s">
        <v>462</v>
      </c>
      <c r="C641" t="s">
        <v>463</v>
      </c>
      <c r="G641" t="s">
        <v>3996</v>
      </c>
      <c r="I641" t="s">
        <v>3706</v>
      </c>
      <c r="K641" t="s">
        <v>3689</v>
      </c>
      <c r="N641" t="s">
        <v>3685</v>
      </c>
      <c r="O641" t="s">
        <v>3677</v>
      </c>
    </row>
    <row r="642" spans="1:15" x14ac:dyDescent="0.45">
      <c r="A642" t="s">
        <v>765</v>
      </c>
      <c r="B642" t="s">
        <v>766</v>
      </c>
      <c r="C642" t="s">
        <v>767</v>
      </c>
      <c r="G642" t="s">
        <v>3997</v>
      </c>
      <c r="I642" t="s">
        <v>3809</v>
      </c>
      <c r="K642" t="s">
        <v>3998</v>
      </c>
      <c r="N642" t="s">
        <v>3839</v>
      </c>
      <c r="O642" t="s">
        <v>3686</v>
      </c>
    </row>
    <row r="643" spans="1:15" x14ac:dyDescent="0.45">
      <c r="A643" t="s">
        <v>3999</v>
      </c>
      <c r="B643" t="s">
        <v>143</v>
      </c>
      <c r="C643" t="s">
        <v>144</v>
      </c>
      <c r="G643" t="s">
        <v>4000</v>
      </c>
      <c r="I643" t="s">
        <v>3762</v>
      </c>
      <c r="K643" t="s">
        <v>4001</v>
      </c>
      <c r="N643" t="s">
        <v>3839</v>
      </c>
      <c r="O643" t="s">
        <v>3677</v>
      </c>
    </row>
    <row r="644" spans="1:15" x14ac:dyDescent="0.45">
      <c r="A644" t="s">
        <v>939</v>
      </c>
      <c r="B644" t="s">
        <v>940</v>
      </c>
      <c r="C644" t="s">
        <v>941</v>
      </c>
      <c r="G644" t="s">
        <v>4002</v>
      </c>
      <c r="I644" t="s">
        <v>4003</v>
      </c>
      <c r="K644" t="s">
        <v>3707</v>
      </c>
      <c r="N644" t="s">
        <v>3676</v>
      </c>
      <c r="O644" t="s">
        <v>3677</v>
      </c>
    </row>
    <row r="645" spans="1:15" x14ac:dyDescent="0.45">
      <c r="A645" t="s">
        <v>437</v>
      </c>
      <c r="B645" t="s">
        <v>438</v>
      </c>
      <c r="C645" t="s">
        <v>439</v>
      </c>
      <c r="G645" t="s">
        <v>3830</v>
      </c>
      <c r="I645" t="s">
        <v>3764</v>
      </c>
      <c r="K645" t="s">
        <v>3689</v>
      </c>
      <c r="N645" t="s">
        <v>3681</v>
      </c>
      <c r="O645" t="s">
        <v>3677</v>
      </c>
    </row>
    <row r="646" spans="1:15" x14ac:dyDescent="0.45">
      <c r="A646" t="s">
        <v>4004</v>
      </c>
      <c r="B646" t="s">
        <v>4005</v>
      </c>
      <c r="C646" t="s">
        <v>170</v>
      </c>
      <c r="G646" t="s">
        <v>4006</v>
      </c>
      <c r="I646" t="s">
        <v>3674</v>
      </c>
      <c r="K646" t="s">
        <v>3707</v>
      </c>
      <c r="N646" t="s">
        <v>3696</v>
      </c>
      <c r="O646" t="s">
        <v>3677</v>
      </c>
    </row>
    <row r="647" spans="1:15" x14ac:dyDescent="0.45">
      <c r="A647" t="s">
        <v>777</v>
      </c>
      <c r="B647" t="s">
        <v>778</v>
      </c>
      <c r="C647" t="s">
        <v>779</v>
      </c>
      <c r="G647" t="s">
        <v>4007</v>
      </c>
      <c r="I647" t="s">
        <v>4008</v>
      </c>
      <c r="K647" t="s">
        <v>3739</v>
      </c>
      <c r="N647" t="s">
        <v>3681</v>
      </c>
      <c r="O647" t="s">
        <v>3677</v>
      </c>
    </row>
    <row r="648" spans="1:15" x14ac:dyDescent="0.45">
      <c r="A648" t="s">
        <v>4009</v>
      </c>
      <c r="B648" t="s">
        <v>4010</v>
      </c>
      <c r="C648" t="s">
        <v>4011</v>
      </c>
      <c r="G648" t="s">
        <v>4012</v>
      </c>
      <c r="I648" t="s">
        <v>4013</v>
      </c>
      <c r="K648" t="s">
        <v>3756</v>
      </c>
      <c r="N648" t="s">
        <v>3839</v>
      </c>
      <c r="O648" t="s">
        <v>3686</v>
      </c>
    </row>
    <row r="649" spans="1:15" x14ac:dyDescent="0.45">
      <c r="A649" t="s">
        <v>4014</v>
      </c>
      <c r="B649" t="s">
        <v>4015</v>
      </c>
      <c r="C649" t="s">
        <v>4016</v>
      </c>
      <c r="G649" t="s">
        <v>4017</v>
      </c>
      <c r="I649" t="s">
        <v>4018</v>
      </c>
      <c r="K649" t="s">
        <v>4019</v>
      </c>
      <c r="N649" t="s">
        <v>3696</v>
      </c>
      <c r="O649" t="s">
        <v>3677</v>
      </c>
    </row>
    <row r="650" spans="1:15" x14ac:dyDescent="0.45">
      <c r="A650" t="s">
        <v>795</v>
      </c>
      <c r="B650" t="s">
        <v>796</v>
      </c>
      <c r="C650" t="s">
        <v>797</v>
      </c>
      <c r="G650" t="s">
        <v>4020</v>
      </c>
      <c r="I650" t="s">
        <v>3762</v>
      </c>
      <c r="K650" t="s">
        <v>3689</v>
      </c>
      <c r="N650" t="s">
        <v>3921</v>
      </c>
      <c r="O650" t="s">
        <v>3677</v>
      </c>
    </row>
    <row r="651" spans="1:15" x14ac:dyDescent="0.45">
      <c r="A651" t="s">
        <v>798</v>
      </c>
      <c r="B651" t="s">
        <v>799</v>
      </c>
      <c r="C651" t="s">
        <v>800</v>
      </c>
      <c r="G651" t="s">
        <v>4021</v>
      </c>
      <c r="I651" t="s">
        <v>4022</v>
      </c>
      <c r="K651" t="s">
        <v>3707</v>
      </c>
      <c r="N651" t="s">
        <v>3681</v>
      </c>
      <c r="O651" t="s">
        <v>3686</v>
      </c>
    </row>
    <row r="652" spans="1:15" x14ac:dyDescent="0.45">
      <c r="A652" t="s">
        <v>804</v>
      </c>
      <c r="B652" t="s">
        <v>805</v>
      </c>
      <c r="C652" t="s">
        <v>806</v>
      </c>
      <c r="G652" t="s">
        <v>4023</v>
      </c>
      <c r="I652" t="s">
        <v>3726</v>
      </c>
      <c r="K652" t="s">
        <v>3727</v>
      </c>
      <c r="N652" t="s">
        <v>3681</v>
      </c>
      <c r="O652" t="s">
        <v>3677</v>
      </c>
    </row>
    <row r="653" spans="1:15" x14ac:dyDescent="0.45">
      <c r="A653" t="s">
        <v>587</v>
      </c>
      <c r="B653" t="s">
        <v>588</v>
      </c>
      <c r="C653" t="s">
        <v>589</v>
      </c>
      <c r="G653" t="s">
        <v>3852</v>
      </c>
      <c r="I653" t="s">
        <v>3801</v>
      </c>
      <c r="K653" t="s">
        <v>3989</v>
      </c>
      <c r="N653" t="s">
        <v>3921</v>
      </c>
      <c r="O653" t="s">
        <v>3677</v>
      </c>
    </row>
    <row r="654" spans="1:15" x14ac:dyDescent="0.45">
      <c r="A654" t="s">
        <v>807</v>
      </c>
      <c r="B654" t="s">
        <v>808</v>
      </c>
      <c r="C654" t="s">
        <v>809</v>
      </c>
      <c r="G654" t="s">
        <v>4024</v>
      </c>
      <c r="I654" t="s">
        <v>3794</v>
      </c>
      <c r="K654" t="s">
        <v>3716</v>
      </c>
      <c r="N654" t="s">
        <v>3676</v>
      </c>
      <c r="O654" t="s">
        <v>3677</v>
      </c>
    </row>
    <row r="655" spans="1:15" x14ac:dyDescent="0.45">
      <c r="A655" t="s">
        <v>813</v>
      </c>
      <c r="B655" t="s">
        <v>814</v>
      </c>
      <c r="C655" t="s">
        <v>815</v>
      </c>
      <c r="G655" t="s">
        <v>4025</v>
      </c>
      <c r="I655" t="s">
        <v>3706</v>
      </c>
      <c r="K655" t="s">
        <v>3729</v>
      </c>
      <c r="N655" t="s">
        <v>3681</v>
      </c>
      <c r="O655" t="s">
        <v>3686</v>
      </c>
    </row>
    <row r="656" spans="1:15" x14ac:dyDescent="0.45">
      <c r="A656" t="s">
        <v>4026</v>
      </c>
      <c r="B656" t="s">
        <v>4027</v>
      </c>
      <c r="C656" t="s">
        <v>4028</v>
      </c>
      <c r="G656" t="s">
        <v>4029</v>
      </c>
      <c r="I656" t="s">
        <v>3978</v>
      </c>
      <c r="K656" t="s">
        <v>3689</v>
      </c>
      <c r="N656" t="s">
        <v>3681</v>
      </c>
      <c r="O656" t="s">
        <v>3677</v>
      </c>
    </row>
    <row r="657" spans="1:15" x14ac:dyDescent="0.45">
      <c r="A657" t="s">
        <v>828</v>
      </c>
      <c r="B657" t="s">
        <v>829</v>
      </c>
      <c r="C657" t="s">
        <v>830</v>
      </c>
      <c r="G657" t="s">
        <v>4030</v>
      </c>
      <c r="I657" t="s">
        <v>3980</v>
      </c>
      <c r="K657" t="s">
        <v>3739</v>
      </c>
      <c r="N657" t="s">
        <v>3681</v>
      </c>
      <c r="O657" t="s">
        <v>3686</v>
      </c>
    </row>
    <row r="658" spans="1:15" x14ac:dyDescent="0.45">
      <c r="A658" t="s">
        <v>4031</v>
      </c>
      <c r="B658" t="s">
        <v>4032</v>
      </c>
      <c r="C658" t="s">
        <v>4033</v>
      </c>
      <c r="G658" t="s">
        <v>4030</v>
      </c>
      <c r="I658" t="s">
        <v>3679</v>
      </c>
      <c r="K658" t="s">
        <v>3739</v>
      </c>
      <c r="N658" t="s">
        <v>3681</v>
      </c>
      <c r="O658" t="s">
        <v>3686</v>
      </c>
    </row>
    <row r="659" spans="1:15" x14ac:dyDescent="0.45">
      <c r="A659" t="s">
        <v>834</v>
      </c>
      <c r="B659" t="s">
        <v>835</v>
      </c>
      <c r="C659" t="s">
        <v>836</v>
      </c>
      <c r="G659" t="s">
        <v>4034</v>
      </c>
      <c r="I659" t="s">
        <v>3801</v>
      </c>
      <c r="K659" t="s">
        <v>4035</v>
      </c>
      <c r="N659" t="s">
        <v>3696</v>
      </c>
      <c r="O659" t="s">
        <v>3677</v>
      </c>
    </row>
    <row r="660" spans="1:15" x14ac:dyDescent="0.45">
      <c r="A660" t="s">
        <v>840</v>
      </c>
      <c r="B660" t="s">
        <v>841</v>
      </c>
      <c r="C660" t="s">
        <v>842</v>
      </c>
      <c r="G660" t="s">
        <v>4036</v>
      </c>
      <c r="I660" t="s">
        <v>3703</v>
      </c>
      <c r="K660" t="s">
        <v>4037</v>
      </c>
      <c r="N660" t="s">
        <v>3681</v>
      </c>
      <c r="O660" t="s">
        <v>3677</v>
      </c>
    </row>
    <row r="661" spans="1:15" x14ac:dyDescent="0.45">
      <c r="A661" t="s">
        <v>846</v>
      </c>
      <c r="B661" t="s">
        <v>847</v>
      </c>
      <c r="C661" t="s">
        <v>848</v>
      </c>
      <c r="G661" t="s">
        <v>4038</v>
      </c>
      <c r="I661" t="s">
        <v>3823</v>
      </c>
      <c r="K661" t="s">
        <v>4039</v>
      </c>
      <c r="N661" t="s">
        <v>3685</v>
      </c>
      <c r="O661" t="s">
        <v>3677</v>
      </c>
    </row>
    <row r="662" spans="1:15" x14ac:dyDescent="0.45">
      <c r="A662" t="s">
        <v>591</v>
      </c>
      <c r="B662" t="s">
        <v>592</v>
      </c>
      <c r="C662" t="s">
        <v>593</v>
      </c>
      <c r="G662" t="s">
        <v>4040</v>
      </c>
      <c r="I662" t="s">
        <v>3706</v>
      </c>
      <c r="K662" t="s">
        <v>4041</v>
      </c>
      <c r="N662" t="s">
        <v>3681</v>
      </c>
      <c r="O662" t="s">
        <v>3677</v>
      </c>
    </row>
    <row r="663" spans="1:15" x14ac:dyDescent="0.45">
      <c r="A663" t="s">
        <v>594</v>
      </c>
      <c r="B663" t="s">
        <v>595</v>
      </c>
      <c r="C663" t="s">
        <v>596</v>
      </c>
      <c r="G663" t="s">
        <v>4042</v>
      </c>
      <c r="I663" t="s">
        <v>3769</v>
      </c>
      <c r="K663" t="s">
        <v>4043</v>
      </c>
      <c r="N663" t="s">
        <v>3839</v>
      </c>
      <c r="O663" t="s">
        <v>3677</v>
      </c>
    </row>
    <row r="664" spans="1:15" x14ac:dyDescent="0.45">
      <c r="A664" t="s">
        <v>600</v>
      </c>
      <c r="B664" t="s">
        <v>601</v>
      </c>
      <c r="C664" t="s">
        <v>602</v>
      </c>
      <c r="G664" t="s">
        <v>4044</v>
      </c>
      <c r="I664" t="s">
        <v>4045</v>
      </c>
      <c r="K664" t="s">
        <v>4046</v>
      </c>
      <c r="N664" t="s">
        <v>3696</v>
      </c>
      <c r="O664" t="s">
        <v>3686</v>
      </c>
    </row>
    <row r="665" spans="1:15" x14ac:dyDescent="0.45">
      <c r="A665" t="s">
        <v>843</v>
      </c>
      <c r="B665" t="s">
        <v>844</v>
      </c>
      <c r="C665" t="s">
        <v>845</v>
      </c>
      <c r="G665" t="s">
        <v>4047</v>
      </c>
      <c r="I665" t="s">
        <v>3721</v>
      </c>
      <c r="K665" t="s">
        <v>3729</v>
      </c>
      <c r="N665" t="s">
        <v>3685</v>
      </c>
      <c r="O665" t="s">
        <v>3677</v>
      </c>
    </row>
    <row r="666" spans="1:15" x14ac:dyDescent="0.45">
      <c r="A666" t="s">
        <v>4048</v>
      </c>
      <c r="B666" t="s">
        <v>4049</v>
      </c>
      <c r="C666" t="s">
        <v>4050</v>
      </c>
      <c r="G666" t="s">
        <v>3830</v>
      </c>
      <c r="I666" t="s">
        <v>3804</v>
      </c>
      <c r="K666" t="s">
        <v>3707</v>
      </c>
      <c r="N666" t="s">
        <v>3676</v>
      </c>
      <c r="O666" t="s">
        <v>4051</v>
      </c>
    </row>
    <row r="667" spans="1:15" x14ac:dyDescent="0.45">
      <c r="A667" t="s">
        <v>855</v>
      </c>
      <c r="B667" t="s">
        <v>856</v>
      </c>
      <c r="C667" t="s">
        <v>857</v>
      </c>
      <c r="G667" t="s">
        <v>4052</v>
      </c>
      <c r="I667" t="s">
        <v>3809</v>
      </c>
      <c r="K667" t="s">
        <v>4053</v>
      </c>
      <c r="N667" t="s">
        <v>3921</v>
      </c>
      <c r="O667" t="s">
        <v>3677</v>
      </c>
    </row>
    <row r="668" spans="1:15" x14ac:dyDescent="0.45">
      <c r="A668" t="s">
        <v>4054</v>
      </c>
      <c r="B668" t="s">
        <v>4055</v>
      </c>
      <c r="C668" t="s">
        <v>243</v>
      </c>
      <c r="G668" t="s">
        <v>4056</v>
      </c>
      <c r="I668" t="s">
        <v>4057</v>
      </c>
      <c r="K668" t="s">
        <v>3774</v>
      </c>
      <c r="N668" t="s">
        <v>3681</v>
      </c>
      <c r="O668" t="s">
        <v>4051</v>
      </c>
    </row>
    <row r="669" spans="1:15" x14ac:dyDescent="0.45">
      <c r="A669" t="s">
        <v>4058</v>
      </c>
      <c r="B669" t="s">
        <v>4059</v>
      </c>
      <c r="C669" t="s">
        <v>4060</v>
      </c>
      <c r="G669" t="s">
        <v>4061</v>
      </c>
      <c r="I669" t="s">
        <v>3799</v>
      </c>
      <c r="K669" t="s">
        <v>3689</v>
      </c>
      <c r="N669" t="s">
        <v>3676</v>
      </c>
      <c r="O669" t="s">
        <v>3677</v>
      </c>
    </row>
    <row r="670" spans="1:15" x14ac:dyDescent="0.45">
      <c r="A670" t="s">
        <v>603</v>
      </c>
      <c r="B670" t="s">
        <v>604</v>
      </c>
      <c r="C670" t="s">
        <v>605</v>
      </c>
      <c r="G670" t="s">
        <v>4062</v>
      </c>
      <c r="I670" t="s">
        <v>3726</v>
      </c>
      <c r="K670" t="s">
        <v>3689</v>
      </c>
      <c r="N670" t="s">
        <v>3676</v>
      </c>
      <c r="O670" t="s">
        <v>3677</v>
      </c>
    </row>
    <row r="671" spans="1:15" x14ac:dyDescent="0.45">
      <c r="A671" t="s">
        <v>606</v>
      </c>
      <c r="B671" t="s">
        <v>607</v>
      </c>
      <c r="C671" t="s">
        <v>608</v>
      </c>
      <c r="G671" t="s">
        <v>4063</v>
      </c>
      <c r="I671" t="s">
        <v>4064</v>
      </c>
      <c r="K671" t="s">
        <v>3707</v>
      </c>
      <c r="N671" t="s">
        <v>3685</v>
      </c>
      <c r="O671" t="s">
        <v>3677</v>
      </c>
    </row>
    <row r="672" spans="1:15" x14ac:dyDescent="0.45">
      <c r="A672" t="s">
        <v>864</v>
      </c>
      <c r="B672" t="s">
        <v>865</v>
      </c>
      <c r="C672" t="s">
        <v>866</v>
      </c>
      <c r="G672" t="s">
        <v>4065</v>
      </c>
      <c r="I672" t="s">
        <v>3823</v>
      </c>
      <c r="K672" t="s">
        <v>4066</v>
      </c>
      <c r="N672" t="s">
        <v>3681</v>
      </c>
      <c r="O672" t="s">
        <v>3686</v>
      </c>
    </row>
    <row r="673" spans="1:15" x14ac:dyDescent="0.45">
      <c r="A673" t="s">
        <v>4067</v>
      </c>
      <c r="B673" t="s">
        <v>4068</v>
      </c>
      <c r="C673" t="s">
        <v>4069</v>
      </c>
      <c r="G673" t="s">
        <v>4070</v>
      </c>
      <c r="I673" t="s">
        <v>3804</v>
      </c>
      <c r="K673" t="s">
        <v>3729</v>
      </c>
      <c r="N673" t="s">
        <v>3676</v>
      </c>
      <c r="O673" t="s">
        <v>3677</v>
      </c>
    </row>
    <row r="674" spans="1:15" x14ac:dyDescent="0.45">
      <c r="A674" t="s">
        <v>4071</v>
      </c>
      <c r="B674" t="s">
        <v>4072</v>
      </c>
      <c r="C674" t="s">
        <v>4073</v>
      </c>
      <c r="G674" t="s">
        <v>4074</v>
      </c>
      <c r="I674" t="s">
        <v>4075</v>
      </c>
      <c r="K674" t="s">
        <v>3689</v>
      </c>
      <c r="N674" t="s">
        <v>3839</v>
      </c>
      <c r="O674" t="s">
        <v>3677</v>
      </c>
    </row>
    <row r="675" spans="1:15" x14ac:dyDescent="0.45">
      <c r="A675" t="s">
        <v>870</v>
      </c>
      <c r="B675" t="s">
        <v>871</v>
      </c>
      <c r="C675" t="s">
        <v>872</v>
      </c>
      <c r="G675" t="s">
        <v>4076</v>
      </c>
      <c r="I675" t="s">
        <v>3762</v>
      </c>
      <c r="K675" t="s">
        <v>4077</v>
      </c>
      <c r="N675" t="s">
        <v>3839</v>
      </c>
      <c r="O675" t="s">
        <v>3677</v>
      </c>
    </row>
    <row r="676" spans="1:15" x14ac:dyDescent="0.45">
      <c r="A676" t="s">
        <v>873</v>
      </c>
      <c r="B676" t="s">
        <v>874</v>
      </c>
      <c r="C676" t="s">
        <v>875</v>
      </c>
      <c r="G676" t="s">
        <v>4078</v>
      </c>
      <c r="I676" t="s">
        <v>3734</v>
      </c>
      <c r="K676" t="s">
        <v>3774</v>
      </c>
      <c r="N676" t="s">
        <v>3681</v>
      </c>
      <c r="O676" t="s">
        <v>3686</v>
      </c>
    </row>
    <row r="677" spans="1:15" x14ac:dyDescent="0.45">
      <c r="A677" t="s">
        <v>4079</v>
      </c>
      <c r="B677" t="s">
        <v>4080</v>
      </c>
      <c r="C677" t="s">
        <v>4081</v>
      </c>
      <c r="G677" t="s">
        <v>4082</v>
      </c>
      <c r="I677" t="s">
        <v>3731</v>
      </c>
      <c r="K677" t="s">
        <v>4083</v>
      </c>
      <c r="N677" t="s">
        <v>3681</v>
      </c>
      <c r="O677" t="s">
        <v>3677</v>
      </c>
    </row>
    <row r="678" spans="1:15" x14ac:dyDescent="0.45">
      <c r="A678" t="s">
        <v>882</v>
      </c>
      <c r="B678" t="s">
        <v>883</v>
      </c>
      <c r="C678" t="s">
        <v>884</v>
      </c>
      <c r="G678" t="s">
        <v>4084</v>
      </c>
      <c r="I678" t="s">
        <v>3726</v>
      </c>
      <c r="K678" t="s">
        <v>3689</v>
      </c>
      <c r="N678" t="s">
        <v>3685</v>
      </c>
      <c r="O678" t="s">
        <v>3677</v>
      </c>
    </row>
    <row r="679" spans="1:15" x14ac:dyDescent="0.45">
      <c r="A679" t="s">
        <v>612</v>
      </c>
      <c r="B679" t="s">
        <v>613</v>
      </c>
      <c r="C679" t="s">
        <v>614</v>
      </c>
      <c r="G679" t="s">
        <v>4085</v>
      </c>
      <c r="I679" t="s">
        <v>3674</v>
      </c>
      <c r="K679" t="s">
        <v>3689</v>
      </c>
      <c r="N679" t="s">
        <v>3696</v>
      </c>
      <c r="O679" t="s">
        <v>3686</v>
      </c>
    </row>
    <row r="680" spans="1:15" x14ac:dyDescent="0.45">
      <c r="A680" t="s">
        <v>615</v>
      </c>
      <c r="B680" t="s">
        <v>616</v>
      </c>
      <c r="C680" t="s">
        <v>617</v>
      </c>
      <c r="G680" t="s">
        <v>4086</v>
      </c>
      <c r="I680" t="s">
        <v>3674</v>
      </c>
      <c r="K680" t="s">
        <v>3727</v>
      </c>
      <c r="N680" t="s">
        <v>3921</v>
      </c>
      <c r="O680" t="s">
        <v>3677</v>
      </c>
    </row>
    <row r="681" spans="1:15" x14ac:dyDescent="0.45">
      <c r="A681" t="s">
        <v>885</v>
      </c>
      <c r="B681" t="s">
        <v>886</v>
      </c>
      <c r="C681" t="s">
        <v>887</v>
      </c>
      <c r="G681" t="s">
        <v>4087</v>
      </c>
      <c r="I681" t="s">
        <v>3816</v>
      </c>
      <c r="K681" t="s">
        <v>4088</v>
      </c>
      <c r="N681" t="s">
        <v>3676</v>
      </c>
      <c r="O681" t="s">
        <v>3686</v>
      </c>
    </row>
    <row r="682" spans="1:15" x14ac:dyDescent="0.45">
      <c r="A682" t="s">
        <v>891</v>
      </c>
      <c r="B682" t="s">
        <v>892</v>
      </c>
      <c r="C682" t="s">
        <v>893</v>
      </c>
      <c r="G682" t="s">
        <v>4089</v>
      </c>
      <c r="I682" t="s">
        <v>3706</v>
      </c>
      <c r="K682" t="s">
        <v>3689</v>
      </c>
      <c r="N682" t="s">
        <v>3685</v>
      </c>
      <c r="O682" t="s">
        <v>3677</v>
      </c>
    </row>
    <row r="683" spans="1:15" x14ac:dyDescent="0.45">
      <c r="A683" t="s">
        <v>894</v>
      </c>
      <c r="B683" t="s">
        <v>895</v>
      </c>
      <c r="C683" t="s">
        <v>896</v>
      </c>
      <c r="G683" t="s">
        <v>4090</v>
      </c>
      <c r="I683" t="s">
        <v>3945</v>
      </c>
      <c r="K683" t="s">
        <v>4091</v>
      </c>
      <c r="N683" t="s">
        <v>3681</v>
      </c>
      <c r="O683" t="s">
        <v>3677</v>
      </c>
    </row>
    <row r="684" spans="1:15" x14ac:dyDescent="0.45">
      <c r="A684" t="s">
        <v>621</v>
      </c>
      <c r="B684" t="s">
        <v>622</v>
      </c>
      <c r="C684" t="s">
        <v>623</v>
      </c>
      <c r="G684" t="s">
        <v>4092</v>
      </c>
      <c r="I684" t="s">
        <v>3706</v>
      </c>
      <c r="K684" t="s">
        <v>3707</v>
      </c>
      <c r="N684" t="s">
        <v>3681</v>
      </c>
      <c r="O684" t="s">
        <v>3677</v>
      </c>
    </row>
    <row r="685" spans="1:15" x14ac:dyDescent="0.45">
      <c r="A685" t="s">
        <v>897</v>
      </c>
      <c r="B685" t="s">
        <v>898</v>
      </c>
      <c r="C685" t="s">
        <v>899</v>
      </c>
      <c r="G685" t="s">
        <v>4093</v>
      </c>
      <c r="I685" t="s">
        <v>3980</v>
      </c>
      <c r="K685" t="s">
        <v>3729</v>
      </c>
      <c r="N685" t="s">
        <v>3681</v>
      </c>
      <c r="O685" t="s">
        <v>3686</v>
      </c>
    </row>
    <row r="686" spans="1:15" x14ac:dyDescent="0.45">
      <c r="A686" t="s">
        <v>624</v>
      </c>
      <c r="B686" t="s">
        <v>625</v>
      </c>
      <c r="C686" t="s">
        <v>626</v>
      </c>
      <c r="G686" t="s">
        <v>4094</v>
      </c>
      <c r="I686" t="s">
        <v>3721</v>
      </c>
      <c r="K686" t="s">
        <v>3727</v>
      </c>
      <c r="N686" t="s">
        <v>3685</v>
      </c>
      <c r="O686" t="s">
        <v>3677</v>
      </c>
    </row>
    <row r="687" spans="1:15" x14ac:dyDescent="0.45">
      <c r="A687" t="s">
        <v>705</v>
      </c>
      <c r="B687" t="s">
        <v>706</v>
      </c>
      <c r="C687" t="s">
        <v>707</v>
      </c>
      <c r="G687" t="s">
        <v>4095</v>
      </c>
      <c r="I687" t="s">
        <v>3769</v>
      </c>
      <c r="K687" t="s">
        <v>3707</v>
      </c>
      <c r="N687" t="s">
        <v>3681</v>
      </c>
      <c r="O687" t="s">
        <v>3677</v>
      </c>
    </row>
    <row r="688" spans="1:15" x14ac:dyDescent="0.45">
      <c r="A688" t="s">
        <v>900</v>
      </c>
      <c r="B688" t="s">
        <v>901</v>
      </c>
      <c r="C688" t="s">
        <v>902</v>
      </c>
      <c r="G688" t="s">
        <v>4096</v>
      </c>
      <c r="I688" t="s">
        <v>3801</v>
      </c>
      <c r="K688" t="s">
        <v>4053</v>
      </c>
      <c r="N688" t="s">
        <v>3685</v>
      </c>
      <c r="O688" t="s">
        <v>3827</v>
      </c>
    </row>
    <row r="689" spans="1:15" x14ac:dyDescent="0.45">
      <c r="A689" t="s">
        <v>903</v>
      </c>
      <c r="B689" t="s">
        <v>904</v>
      </c>
      <c r="C689" t="s">
        <v>905</v>
      </c>
      <c r="G689" t="s">
        <v>4097</v>
      </c>
      <c r="I689" t="s">
        <v>4022</v>
      </c>
      <c r="K689" t="s">
        <v>3689</v>
      </c>
      <c r="N689" t="s">
        <v>3685</v>
      </c>
      <c r="O689" t="s">
        <v>3686</v>
      </c>
    </row>
    <row r="690" spans="1:15" x14ac:dyDescent="0.45">
      <c r="A690" t="s">
        <v>906</v>
      </c>
      <c r="B690" t="s">
        <v>907</v>
      </c>
      <c r="C690" t="s">
        <v>908</v>
      </c>
      <c r="G690" t="s">
        <v>4098</v>
      </c>
      <c r="I690" t="s">
        <v>4099</v>
      </c>
      <c r="K690" t="s">
        <v>3729</v>
      </c>
      <c r="N690" t="s">
        <v>3681</v>
      </c>
      <c r="O690" t="s">
        <v>3686</v>
      </c>
    </row>
    <row r="691" spans="1:15" x14ac:dyDescent="0.45">
      <c r="A691" t="s">
        <v>909</v>
      </c>
      <c r="B691" t="s">
        <v>910</v>
      </c>
      <c r="C691" t="s">
        <v>911</v>
      </c>
      <c r="G691" t="s">
        <v>4100</v>
      </c>
      <c r="I691" t="s">
        <v>3706</v>
      </c>
      <c r="K691" t="s">
        <v>3741</v>
      </c>
      <c r="N691" t="s">
        <v>3685</v>
      </c>
      <c r="O691" t="s">
        <v>3677</v>
      </c>
    </row>
    <row r="692" spans="1:15" x14ac:dyDescent="0.45">
      <c r="A692" t="s">
        <v>921</v>
      </c>
      <c r="B692" t="s">
        <v>922</v>
      </c>
      <c r="C692" t="s">
        <v>923</v>
      </c>
      <c r="G692" t="s">
        <v>4101</v>
      </c>
      <c r="I692" t="s">
        <v>4018</v>
      </c>
      <c r="K692" t="s">
        <v>4102</v>
      </c>
      <c r="N692" t="s">
        <v>3681</v>
      </c>
      <c r="O692" t="s">
        <v>3677</v>
      </c>
    </row>
    <row r="693" spans="1:15" x14ac:dyDescent="0.45">
      <c r="A693" t="s">
        <v>924</v>
      </c>
      <c r="B693" t="s">
        <v>925</v>
      </c>
      <c r="C693" t="s">
        <v>926</v>
      </c>
      <c r="G693" t="s">
        <v>4103</v>
      </c>
      <c r="I693" t="s">
        <v>4057</v>
      </c>
      <c r="K693" t="s">
        <v>3741</v>
      </c>
      <c r="N693" t="s">
        <v>3696</v>
      </c>
      <c r="O693" t="s">
        <v>3686</v>
      </c>
    </row>
    <row r="694" spans="1:15" x14ac:dyDescent="0.45">
      <c r="A694" t="s">
        <v>4104</v>
      </c>
      <c r="B694" t="s">
        <v>4105</v>
      </c>
      <c r="C694" t="s">
        <v>4106</v>
      </c>
      <c r="G694" t="s">
        <v>4107</v>
      </c>
      <c r="I694" t="s">
        <v>3767</v>
      </c>
      <c r="K694" t="s">
        <v>3689</v>
      </c>
      <c r="N694" t="s">
        <v>3676</v>
      </c>
      <c r="O694" t="s">
        <v>3677</v>
      </c>
    </row>
    <row r="695" spans="1:15" x14ac:dyDescent="0.45">
      <c r="A695" t="s">
        <v>915</v>
      </c>
      <c r="B695" t="s">
        <v>916</v>
      </c>
      <c r="C695" t="s">
        <v>917</v>
      </c>
      <c r="G695" t="s">
        <v>4108</v>
      </c>
      <c r="I695" t="s">
        <v>3809</v>
      </c>
      <c r="K695" t="s">
        <v>3707</v>
      </c>
      <c r="N695" t="s">
        <v>3681</v>
      </c>
      <c r="O695" t="s">
        <v>3677</v>
      </c>
    </row>
    <row r="696" spans="1:15" x14ac:dyDescent="0.45">
      <c r="A696" t="s">
        <v>918</v>
      </c>
      <c r="B696" t="s">
        <v>919</v>
      </c>
      <c r="C696" t="s">
        <v>920</v>
      </c>
      <c r="G696" t="s">
        <v>4109</v>
      </c>
      <c r="I696" t="s">
        <v>4110</v>
      </c>
      <c r="K696" t="s">
        <v>4111</v>
      </c>
      <c r="N696" t="s">
        <v>3676</v>
      </c>
      <c r="O696" t="s">
        <v>3677</v>
      </c>
    </row>
    <row r="697" spans="1:15" x14ac:dyDescent="0.45">
      <c r="A697" t="s">
        <v>930</v>
      </c>
      <c r="B697" t="s">
        <v>931</v>
      </c>
      <c r="C697" t="s">
        <v>932</v>
      </c>
      <c r="G697" t="s">
        <v>4112</v>
      </c>
      <c r="I697" t="s">
        <v>3794</v>
      </c>
      <c r="K697" t="s">
        <v>3707</v>
      </c>
      <c r="N697" t="s">
        <v>3839</v>
      </c>
      <c r="O697" t="s">
        <v>3686</v>
      </c>
    </row>
    <row r="698" spans="1:15" x14ac:dyDescent="0.45">
      <c r="A698" t="s">
        <v>4113</v>
      </c>
      <c r="B698" t="s">
        <v>4114</v>
      </c>
      <c r="C698" t="s">
        <v>338</v>
      </c>
      <c r="G698" t="s">
        <v>4115</v>
      </c>
      <c r="I698" t="s">
        <v>4116</v>
      </c>
      <c r="K698" t="s">
        <v>4043</v>
      </c>
      <c r="N698" t="s">
        <v>3839</v>
      </c>
      <c r="O698" t="s">
        <v>3677</v>
      </c>
    </row>
    <row r="699" spans="1:15" x14ac:dyDescent="0.45">
      <c r="A699" t="s">
        <v>936</v>
      </c>
      <c r="B699" t="s">
        <v>937</v>
      </c>
      <c r="C699" t="s">
        <v>938</v>
      </c>
      <c r="G699" t="s">
        <v>4117</v>
      </c>
      <c r="I699" t="s">
        <v>3703</v>
      </c>
      <c r="K699" t="s">
        <v>4118</v>
      </c>
      <c r="N699" t="s">
        <v>3681</v>
      </c>
      <c r="O699" t="s">
        <v>3677</v>
      </c>
    </row>
    <row r="700" spans="1:15" x14ac:dyDescent="0.45">
      <c r="A700" t="s">
        <v>4119</v>
      </c>
      <c r="B700" t="s">
        <v>4120</v>
      </c>
      <c r="C700" t="s">
        <v>4121</v>
      </c>
      <c r="G700" t="s">
        <v>4122</v>
      </c>
      <c r="I700" t="s">
        <v>3809</v>
      </c>
      <c r="K700" t="s">
        <v>4123</v>
      </c>
      <c r="N700" t="s">
        <v>3681</v>
      </c>
      <c r="O700" t="s">
        <v>3686</v>
      </c>
    </row>
    <row r="701" spans="1:15" x14ac:dyDescent="0.45">
      <c r="A701" t="s">
        <v>942</v>
      </c>
      <c r="B701" t="s">
        <v>943</v>
      </c>
      <c r="C701" t="s">
        <v>944</v>
      </c>
      <c r="G701" t="s">
        <v>4124</v>
      </c>
      <c r="I701" t="s">
        <v>3698</v>
      </c>
      <c r="K701" t="s">
        <v>3707</v>
      </c>
      <c r="N701" t="s">
        <v>3681</v>
      </c>
      <c r="O701" t="s">
        <v>3686</v>
      </c>
    </row>
    <row r="702" spans="1:15" x14ac:dyDescent="0.45">
      <c r="A702" t="s">
        <v>4125</v>
      </c>
      <c r="B702" t="s">
        <v>4126</v>
      </c>
      <c r="C702" t="s">
        <v>4127</v>
      </c>
    </row>
    <row r="703" spans="1:15" x14ac:dyDescent="0.45">
      <c r="A703" t="s">
        <v>112</v>
      </c>
      <c r="B703" t="s">
        <v>113</v>
      </c>
      <c r="C703" t="s">
        <v>114</v>
      </c>
    </row>
    <row r="704" spans="1:15" x14ac:dyDescent="0.45">
      <c r="A704" t="s">
        <v>4128</v>
      </c>
      <c r="B704" t="s">
        <v>4129</v>
      </c>
      <c r="C704" t="s">
        <v>4028</v>
      </c>
    </row>
    <row r="705" spans="1:11" x14ac:dyDescent="0.45">
      <c r="A705" t="s">
        <v>4130</v>
      </c>
      <c r="B705" t="s">
        <v>4131</v>
      </c>
      <c r="C705" t="s">
        <v>4132</v>
      </c>
    </row>
    <row r="706" spans="1:11" x14ac:dyDescent="0.45">
      <c r="A706" t="s">
        <v>4133</v>
      </c>
      <c r="B706" t="s">
        <v>4134</v>
      </c>
      <c r="C706" t="s">
        <v>4135</v>
      </c>
      <c r="K706" t="s">
        <v>4136</v>
      </c>
    </row>
    <row r="707" spans="1:11" x14ac:dyDescent="0.45">
      <c r="A707" t="s">
        <v>4137</v>
      </c>
      <c r="B707" t="s">
        <v>4138</v>
      </c>
      <c r="C707" t="s">
        <v>2862</v>
      </c>
      <c r="K707" t="s">
        <v>4139</v>
      </c>
    </row>
    <row r="708" spans="1:11" x14ac:dyDescent="0.45">
      <c r="A708" t="s">
        <v>4140</v>
      </c>
      <c r="B708" t="s">
        <v>4141</v>
      </c>
      <c r="C708" t="s">
        <v>4028</v>
      </c>
      <c r="K708" t="s">
        <v>4142</v>
      </c>
    </row>
    <row r="709" spans="1:11" x14ac:dyDescent="0.45">
      <c r="A709" t="s">
        <v>4143</v>
      </c>
      <c r="B709" t="s">
        <v>4144</v>
      </c>
      <c r="C709" t="s">
        <v>4145</v>
      </c>
      <c r="K709" t="s">
        <v>4146</v>
      </c>
    </row>
    <row r="710" spans="1:11" x14ac:dyDescent="0.45">
      <c r="A710" t="s">
        <v>4147</v>
      </c>
      <c r="B710" t="s">
        <v>4148</v>
      </c>
      <c r="C710" t="s">
        <v>4149</v>
      </c>
      <c r="K710" t="s">
        <v>4150</v>
      </c>
    </row>
    <row r="711" spans="1:11" x14ac:dyDescent="0.45">
      <c r="A711" t="s">
        <v>4151</v>
      </c>
      <c r="B711" t="s">
        <v>4152</v>
      </c>
      <c r="C711" t="s">
        <v>1309</v>
      </c>
      <c r="K711" t="s">
        <v>4153</v>
      </c>
    </row>
    <row r="712" spans="1:11" x14ac:dyDescent="0.45">
      <c r="A712" t="s">
        <v>4154</v>
      </c>
      <c r="B712" t="s">
        <v>4155</v>
      </c>
      <c r="C712" t="s">
        <v>4156</v>
      </c>
      <c r="K712" t="s">
        <v>4153</v>
      </c>
    </row>
    <row r="713" spans="1:11" x14ac:dyDescent="0.45">
      <c r="A713" t="s">
        <v>4157</v>
      </c>
      <c r="B713" t="s">
        <v>4158</v>
      </c>
      <c r="C713" t="s">
        <v>4159</v>
      </c>
      <c r="K713" t="s">
        <v>4153</v>
      </c>
    </row>
    <row r="714" spans="1:11" x14ac:dyDescent="0.45">
      <c r="A714" t="s">
        <v>4160</v>
      </c>
      <c r="B714" t="s">
        <v>4161</v>
      </c>
      <c r="C714" t="s">
        <v>4162</v>
      </c>
      <c r="K714" t="s">
        <v>4163</v>
      </c>
    </row>
    <row r="715" spans="1:11" x14ac:dyDescent="0.45">
      <c r="A715" t="s">
        <v>4164</v>
      </c>
      <c r="B715" t="s">
        <v>4165</v>
      </c>
      <c r="C715" t="s">
        <v>4166</v>
      </c>
    </row>
    <row r="716" spans="1:11" x14ac:dyDescent="0.45">
      <c r="A716" t="s">
        <v>4167</v>
      </c>
      <c r="B716" t="s">
        <v>4168</v>
      </c>
      <c r="C716" t="s">
        <v>4169</v>
      </c>
    </row>
    <row r="717" spans="1:11" x14ac:dyDescent="0.45">
      <c r="A717" t="s">
        <v>4170</v>
      </c>
      <c r="B717" t="s">
        <v>4171</v>
      </c>
      <c r="C717" t="s">
        <v>4172</v>
      </c>
    </row>
    <row r="718" spans="1:11" x14ac:dyDescent="0.45">
      <c r="A718" t="s">
        <v>4173</v>
      </c>
      <c r="B718" t="s">
        <v>3616</v>
      </c>
      <c r="C718" t="s">
        <v>3617</v>
      </c>
      <c r="K718" t="s">
        <v>4174</v>
      </c>
    </row>
    <row r="719" spans="1:11" x14ac:dyDescent="0.45">
      <c r="A719" t="s">
        <v>4175</v>
      </c>
      <c r="B719" t="s">
        <v>4176</v>
      </c>
      <c r="C719" t="s">
        <v>4177</v>
      </c>
    </row>
    <row r="720" spans="1:11" x14ac:dyDescent="0.45">
      <c r="A720" t="s">
        <v>4178</v>
      </c>
      <c r="B720" t="s">
        <v>4179</v>
      </c>
      <c r="C720" t="s">
        <v>4180</v>
      </c>
    </row>
    <row r="721" spans="1:11" x14ac:dyDescent="0.45">
      <c r="A721" t="s">
        <v>4181</v>
      </c>
      <c r="B721" t="s">
        <v>4182</v>
      </c>
      <c r="C721" t="s">
        <v>4183</v>
      </c>
      <c r="K721" t="s">
        <v>4184</v>
      </c>
    </row>
    <row r="722" spans="1:11" x14ac:dyDescent="0.45">
      <c r="A722" t="s">
        <v>4185</v>
      </c>
      <c r="B722" t="s">
        <v>4186</v>
      </c>
      <c r="C722" t="s">
        <v>4187</v>
      </c>
      <c r="K722" t="s">
        <v>4142</v>
      </c>
    </row>
    <row r="723" spans="1:11" x14ac:dyDescent="0.45">
      <c r="A723" t="s">
        <v>4188</v>
      </c>
      <c r="B723" t="s">
        <v>4189</v>
      </c>
      <c r="C723" t="s">
        <v>4190</v>
      </c>
    </row>
    <row r="724" spans="1:11" x14ac:dyDescent="0.45">
      <c r="A724" t="s">
        <v>4191</v>
      </c>
      <c r="B724" t="s">
        <v>4192</v>
      </c>
      <c r="C724" t="s">
        <v>4193</v>
      </c>
      <c r="K724" t="s">
        <v>4142</v>
      </c>
    </row>
    <row r="725" spans="1:11" x14ac:dyDescent="0.45">
      <c r="A725" t="s">
        <v>4194</v>
      </c>
      <c r="B725" t="s">
        <v>4195</v>
      </c>
      <c r="C725" t="s">
        <v>4196</v>
      </c>
    </row>
    <row r="726" spans="1:11" x14ac:dyDescent="0.45">
      <c r="A726" t="s">
        <v>4197</v>
      </c>
      <c r="B726" t="s">
        <v>4198</v>
      </c>
      <c r="C726" t="s">
        <v>4016</v>
      </c>
      <c r="K726" t="s">
        <v>4199</v>
      </c>
    </row>
    <row r="727" spans="1:11" x14ac:dyDescent="0.45">
      <c r="A727" t="s">
        <v>4200</v>
      </c>
      <c r="B727" t="s">
        <v>4201</v>
      </c>
      <c r="C727" t="s">
        <v>1270</v>
      </c>
      <c r="K727" t="s">
        <v>4142</v>
      </c>
    </row>
    <row r="728" spans="1:11" x14ac:dyDescent="0.45">
      <c r="A728" t="s">
        <v>4202</v>
      </c>
      <c r="B728" t="s">
        <v>4203</v>
      </c>
      <c r="C728" t="s">
        <v>3539</v>
      </c>
      <c r="K728" t="s">
        <v>4204</v>
      </c>
    </row>
    <row r="729" spans="1:11" x14ac:dyDescent="0.45">
      <c r="A729" t="s">
        <v>4205</v>
      </c>
      <c r="B729" t="s">
        <v>4206</v>
      </c>
      <c r="C729" t="s">
        <v>4207</v>
      </c>
      <c r="K729" t="s">
        <v>4204</v>
      </c>
    </row>
    <row r="730" spans="1:11" x14ac:dyDescent="0.45">
      <c r="A730" t="s">
        <v>4208</v>
      </c>
      <c r="B730" t="s">
        <v>4209</v>
      </c>
      <c r="C730" t="s">
        <v>4210</v>
      </c>
      <c r="K730" t="s">
        <v>4142</v>
      </c>
    </row>
    <row r="731" spans="1:11" x14ac:dyDescent="0.45">
      <c r="A731" t="s">
        <v>4211</v>
      </c>
      <c r="B731" t="s">
        <v>4212</v>
      </c>
      <c r="C731" t="s">
        <v>2398</v>
      </c>
      <c r="K731" t="s">
        <v>4213</v>
      </c>
    </row>
    <row r="732" spans="1:11" x14ac:dyDescent="0.45">
      <c r="A732" t="s">
        <v>4214</v>
      </c>
      <c r="B732" t="s">
        <v>4215</v>
      </c>
      <c r="C732" t="s">
        <v>4216</v>
      </c>
    </row>
    <row r="733" spans="1:11" x14ac:dyDescent="0.45">
      <c r="A733" t="s">
        <v>4217</v>
      </c>
      <c r="B733" t="s">
        <v>4218</v>
      </c>
      <c r="C733" t="s">
        <v>4219</v>
      </c>
    </row>
    <row r="734" spans="1:11" x14ac:dyDescent="0.45">
      <c r="A734" t="s">
        <v>4220</v>
      </c>
      <c r="B734" t="s">
        <v>4221</v>
      </c>
      <c r="C734" t="s">
        <v>4222</v>
      </c>
      <c r="K734" t="s">
        <v>4223</v>
      </c>
    </row>
    <row r="735" spans="1:11" x14ac:dyDescent="0.45">
      <c r="A735" t="s">
        <v>4224</v>
      </c>
      <c r="B735" t="s">
        <v>4225</v>
      </c>
      <c r="C735" t="s">
        <v>4226</v>
      </c>
      <c r="K735" t="s">
        <v>4174</v>
      </c>
    </row>
    <row r="736" spans="1:11" x14ac:dyDescent="0.45">
      <c r="A736" t="s">
        <v>4227</v>
      </c>
      <c r="B736" t="s">
        <v>4228</v>
      </c>
      <c r="C736" t="s">
        <v>4229</v>
      </c>
      <c r="K736" t="s">
        <v>4230</v>
      </c>
    </row>
    <row r="737" spans="1:11" x14ac:dyDescent="0.45">
      <c r="A737" t="s">
        <v>4231</v>
      </c>
      <c r="B737" t="s">
        <v>4232</v>
      </c>
      <c r="C737" t="s">
        <v>4233</v>
      </c>
      <c r="K737" t="s">
        <v>4142</v>
      </c>
    </row>
    <row r="738" spans="1:11" x14ac:dyDescent="0.45">
      <c r="A738" t="s">
        <v>4234</v>
      </c>
      <c r="B738" t="s">
        <v>4235</v>
      </c>
      <c r="C738" t="s">
        <v>4236</v>
      </c>
      <c r="K738" t="s">
        <v>4142</v>
      </c>
    </row>
    <row r="739" spans="1:11" x14ac:dyDescent="0.45">
      <c r="A739" t="s">
        <v>4237</v>
      </c>
      <c r="B739" t="s">
        <v>4238</v>
      </c>
      <c r="C739" t="s">
        <v>4239</v>
      </c>
    </row>
    <row r="740" spans="1:11" x14ac:dyDescent="0.45">
      <c r="A740" t="s">
        <v>4240</v>
      </c>
      <c r="B740" t="s">
        <v>4241</v>
      </c>
      <c r="C740" t="s">
        <v>4242</v>
      </c>
    </row>
    <row r="741" spans="1:11" x14ac:dyDescent="0.45">
      <c r="A741" t="s">
        <v>4243</v>
      </c>
      <c r="B741" t="s">
        <v>4244</v>
      </c>
      <c r="C741" t="s">
        <v>4245</v>
      </c>
    </row>
    <row r="742" spans="1:11" x14ac:dyDescent="0.45">
      <c r="A742" t="s">
        <v>4246</v>
      </c>
      <c r="B742" t="s">
        <v>4247</v>
      </c>
      <c r="C742" t="s">
        <v>4248</v>
      </c>
      <c r="K742" t="s">
        <v>4249</v>
      </c>
    </row>
    <row r="743" spans="1:11" x14ac:dyDescent="0.45">
      <c r="A743" t="s">
        <v>4250</v>
      </c>
      <c r="B743" t="s">
        <v>4251</v>
      </c>
      <c r="C743" t="s">
        <v>4252</v>
      </c>
      <c r="K743" t="s">
        <v>4253</v>
      </c>
    </row>
    <row r="744" spans="1:11" x14ac:dyDescent="0.45">
      <c r="A744" t="s">
        <v>4254</v>
      </c>
      <c r="B744" t="s">
        <v>979</v>
      </c>
      <c r="C744" t="s">
        <v>980</v>
      </c>
    </row>
    <row r="745" spans="1:11" x14ac:dyDescent="0.45">
      <c r="A745" t="s">
        <v>4255</v>
      </c>
      <c r="B745" t="s">
        <v>4256</v>
      </c>
      <c r="C745" t="s">
        <v>4257</v>
      </c>
      <c r="K745" t="s">
        <v>4153</v>
      </c>
    </row>
    <row r="746" spans="1:11" x14ac:dyDescent="0.45">
      <c r="A746" t="s">
        <v>4258</v>
      </c>
      <c r="B746" t="s">
        <v>4259</v>
      </c>
      <c r="C746" t="s">
        <v>4260</v>
      </c>
    </row>
    <row r="747" spans="1:11" x14ac:dyDescent="0.45">
      <c r="A747" t="s">
        <v>4261</v>
      </c>
      <c r="B747" t="s">
        <v>4262</v>
      </c>
      <c r="C747" t="s">
        <v>4263</v>
      </c>
    </row>
    <row r="748" spans="1:11" x14ac:dyDescent="0.45">
      <c r="A748" t="s">
        <v>4264</v>
      </c>
      <c r="B748" t="s">
        <v>4265</v>
      </c>
      <c r="C748" t="s">
        <v>4266</v>
      </c>
      <c r="K748" t="s">
        <v>4249</v>
      </c>
    </row>
    <row r="749" spans="1:11" x14ac:dyDescent="0.45">
      <c r="A749" t="s">
        <v>4267</v>
      </c>
      <c r="B749" t="s">
        <v>4268</v>
      </c>
      <c r="C749" t="s">
        <v>4050</v>
      </c>
      <c r="K749" t="s">
        <v>4269</v>
      </c>
    </row>
    <row r="750" spans="1:11" x14ac:dyDescent="0.45">
      <c r="A750" t="s">
        <v>4270</v>
      </c>
      <c r="B750" t="s">
        <v>3937</v>
      </c>
      <c r="C750" t="s">
        <v>3938</v>
      </c>
      <c r="K750" t="s">
        <v>4271</v>
      </c>
    </row>
    <row r="751" spans="1:11" x14ac:dyDescent="0.45">
      <c r="A751" t="s">
        <v>4272</v>
      </c>
      <c r="B751" t="s">
        <v>4273</v>
      </c>
      <c r="C751" t="s">
        <v>4274</v>
      </c>
      <c r="K751" t="s">
        <v>4142</v>
      </c>
    </row>
    <row r="752" spans="1:11" x14ac:dyDescent="0.45">
      <c r="A752" t="s">
        <v>4275</v>
      </c>
      <c r="B752" t="s">
        <v>4276</v>
      </c>
      <c r="C752" t="s">
        <v>2512</v>
      </c>
    </row>
    <row r="753" spans="1:11" x14ac:dyDescent="0.45">
      <c r="A753" t="s">
        <v>4277</v>
      </c>
      <c r="B753" t="s">
        <v>4278</v>
      </c>
      <c r="C753" t="s">
        <v>4279</v>
      </c>
      <c r="K753" t="s">
        <v>4280</v>
      </c>
    </row>
    <row r="754" spans="1:11" x14ac:dyDescent="0.45">
      <c r="A754" t="s">
        <v>4281</v>
      </c>
      <c r="B754" t="s">
        <v>4282</v>
      </c>
      <c r="C754" t="s">
        <v>4283</v>
      </c>
    </row>
    <row r="755" spans="1:11" x14ac:dyDescent="0.45">
      <c r="A755" t="s">
        <v>4284</v>
      </c>
      <c r="B755" t="s">
        <v>3956</v>
      </c>
      <c r="C755" t="s">
        <v>3957</v>
      </c>
      <c r="K755" t="s">
        <v>4285</v>
      </c>
    </row>
    <row r="756" spans="1:11" x14ac:dyDescent="0.45">
      <c r="A756" t="s">
        <v>4286</v>
      </c>
      <c r="B756" t="s">
        <v>4287</v>
      </c>
      <c r="C756" t="s">
        <v>4288</v>
      </c>
      <c r="K756" t="s">
        <v>4289</v>
      </c>
    </row>
    <row r="757" spans="1:11" x14ac:dyDescent="0.45">
      <c r="A757" t="s">
        <v>4290</v>
      </c>
      <c r="B757" t="s">
        <v>4291</v>
      </c>
      <c r="C757" t="s">
        <v>4292</v>
      </c>
    </row>
    <row r="758" spans="1:11" x14ac:dyDescent="0.45">
      <c r="A758" t="s">
        <v>4293</v>
      </c>
      <c r="B758" t="s">
        <v>4294</v>
      </c>
      <c r="C758" t="s">
        <v>4295</v>
      </c>
      <c r="K758" t="s">
        <v>4174</v>
      </c>
    </row>
    <row r="759" spans="1:11" x14ac:dyDescent="0.45">
      <c r="A759" t="s">
        <v>4296</v>
      </c>
      <c r="B759" t="s">
        <v>4297</v>
      </c>
      <c r="C759" t="s">
        <v>4298</v>
      </c>
      <c r="K759" t="s">
        <v>4299</v>
      </c>
    </row>
    <row r="760" spans="1:11" x14ac:dyDescent="0.45">
      <c r="A760" t="s">
        <v>4300</v>
      </c>
      <c r="B760" t="s">
        <v>4301</v>
      </c>
      <c r="C760" t="s">
        <v>4302</v>
      </c>
    </row>
    <row r="761" spans="1:11" x14ac:dyDescent="0.45">
      <c r="A761" t="s">
        <v>4303</v>
      </c>
      <c r="B761" t="s">
        <v>4304</v>
      </c>
      <c r="C761" t="s">
        <v>4305</v>
      </c>
      <c r="K761" t="s">
        <v>4174</v>
      </c>
    </row>
    <row r="762" spans="1:11" x14ac:dyDescent="0.45">
      <c r="A762" t="s">
        <v>4306</v>
      </c>
      <c r="B762" t="s">
        <v>4307</v>
      </c>
      <c r="C762" t="s">
        <v>4308</v>
      </c>
      <c r="K762" t="s">
        <v>4271</v>
      </c>
    </row>
    <row r="763" spans="1:11" x14ac:dyDescent="0.45">
      <c r="A763" t="s">
        <v>4309</v>
      </c>
      <c r="B763" t="s">
        <v>4310</v>
      </c>
      <c r="C763" t="s">
        <v>4311</v>
      </c>
      <c r="K763" t="s">
        <v>4312</v>
      </c>
    </row>
    <row r="764" spans="1:11" x14ac:dyDescent="0.45">
      <c r="A764" t="s">
        <v>4313</v>
      </c>
      <c r="B764" t="s">
        <v>4314</v>
      </c>
      <c r="C764" t="s">
        <v>4315</v>
      </c>
    </row>
    <row r="765" spans="1:11" x14ac:dyDescent="0.45">
      <c r="A765" t="s">
        <v>4316</v>
      </c>
      <c r="B765" t="s">
        <v>4317</v>
      </c>
      <c r="C765" t="s">
        <v>4318</v>
      </c>
      <c r="K765" t="s">
        <v>4142</v>
      </c>
    </row>
    <row r="766" spans="1:11" x14ac:dyDescent="0.45">
      <c r="A766" t="s">
        <v>4319</v>
      </c>
      <c r="B766" t="s">
        <v>3692</v>
      </c>
      <c r="C766" t="s">
        <v>3693</v>
      </c>
      <c r="K766" t="s">
        <v>4320</v>
      </c>
    </row>
    <row r="767" spans="1:11" x14ac:dyDescent="0.45">
      <c r="A767" t="s">
        <v>4321</v>
      </c>
      <c r="B767" t="s">
        <v>3909</v>
      </c>
      <c r="C767" t="s">
        <v>3910</v>
      </c>
      <c r="K767" t="s">
        <v>4153</v>
      </c>
    </row>
    <row r="768" spans="1:11" x14ac:dyDescent="0.45">
      <c r="A768" t="s">
        <v>4322</v>
      </c>
      <c r="B768" t="s">
        <v>4323</v>
      </c>
      <c r="C768" t="s">
        <v>4324</v>
      </c>
      <c r="K768" t="s">
        <v>4325</v>
      </c>
    </row>
    <row r="769" spans="1:11" x14ac:dyDescent="0.45">
      <c r="A769" t="s">
        <v>4326</v>
      </c>
      <c r="B769" t="s">
        <v>4327</v>
      </c>
      <c r="C769" t="s">
        <v>4328</v>
      </c>
      <c r="K769" t="s">
        <v>4329</v>
      </c>
    </row>
    <row r="770" spans="1:11" x14ac:dyDescent="0.45">
      <c r="A770" t="s">
        <v>4330</v>
      </c>
      <c r="B770" t="s">
        <v>4331</v>
      </c>
      <c r="C770" t="s">
        <v>1668</v>
      </c>
      <c r="K770" t="s">
        <v>4332</v>
      </c>
    </row>
    <row r="771" spans="1:11" x14ac:dyDescent="0.45">
      <c r="A771" t="s">
        <v>4333</v>
      </c>
      <c r="B771" t="s">
        <v>4334</v>
      </c>
      <c r="C771" t="s">
        <v>2879</v>
      </c>
    </row>
    <row r="772" spans="1:11" x14ac:dyDescent="0.45">
      <c r="A772" t="s">
        <v>4335</v>
      </c>
      <c r="B772" t="s">
        <v>4336</v>
      </c>
      <c r="C772" t="s">
        <v>4337</v>
      </c>
      <c r="K772" t="s">
        <v>4338</v>
      </c>
    </row>
    <row r="773" spans="1:11" x14ac:dyDescent="0.45">
      <c r="A773" t="s">
        <v>4339</v>
      </c>
      <c r="B773" t="s">
        <v>4340</v>
      </c>
      <c r="C773" t="s">
        <v>4341</v>
      </c>
      <c r="K773" t="s">
        <v>4142</v>
      </c>
    </row>
    <row r="774" spans="1:11" x14ac:dyDescent="0.45">
      <c r="A774" t="s">
        <v>4342</v>
      </c>
      <c r="B774" t="s">
        <v>4343</v>
      </c>
      <c r="C774" t="s">
        <v>4344</v>
      </c>
      <c r="K774" t="s">
        <v>4345</v>
      </c>
    </row>
    <row r="775" spans="1:11" x14ac:dyDescent="0.45">
      <c r="A775" t="s">
        <v>203</v>
      </c>
      <c r="B775" t="s">
        <v>204</v>
      </c>
      <c r="C775" t="s">
        <v>205</v>
      </c>
    </row>
    <row r="776" spans="1:11" x14ac:dyDescent="0.45">
      <c r="A776" t="s">
        <v>4346</v>
      </c>
      <c r="B776" t="s">
        <v>4080</v>
      </c>
      <c r="C776" t="s">
        <v>4081</v>
      </c>
      <c r="K776" t="s">
        <v>4347</v>
      </c>
    </row>
    <row r="777" spans="1:11" x14ac:dyDescent="0.45">
      <c r="A777" t="s">
        <v>4348</v>
      </c>
      <c r="B777" t="s">
        <v>4349</v>
      </c>
      <c r="C777" t="s">
        <v>4350</v>
      </c>
    </row>
    <row r="778" spans="1:11" x14ac:dyDescent="0.45">
      <c r="A778" t="s">
        <v>4351</v>
      </c>
      <c r="B778" t="s">
        <v>4352</v>
      </c>
      <c r="C778" t="s">
        <v>3976</v>
      </c>
      <c r="K778" t="s">
        <v>4142</v>
      </c>
    </row>
    <row r="779" spans="1:11" x14ac:dyDescent="0.45">
      <c r="A779" t="s">
        <v>4353</v>
      </c>
      <c r="B779" t="s">
        <v>4354</v>
      </c>
      <c r="C779" t="s">
        <v>4355</v>
      </c>
    </row>
    <row r="780" spans="1:11" x14ac:dyDescent="0.45">
      <c r="A780" t="s">
        <v>4356</v>
      </c>
      <c r="B780" t="s">
        <v>4357</v>
      </c>
      <c r="C780" t="s">
        <v>4358</v>
      </c>
      <c r="K780" t="s">
        <v>4142</v>
      </c>
    </row>
    <row r="781" spans="1:11" x14ac:dyDescent="0.45">
      <c r="A781" t="s">
        <v>4359</v>
      </c>
      <c r="B781" t="s">
        <v>4360</v>
      </c>
      <c r="C781" t="s">
        <v>4361</v>
      </c>
      <c r="K781" t="s">
        <v>4142</v>
      </c>
    </row>
    <row r="782" spans="1:11" x14ac:dyDescent="0.45">
      <c r="A782" t="s">
        <v>4362</v>
      </c>
      <c r="B782" t="s">
        <v>4363</v>
      </c>
      <c r="C782" t="s">
        <v>4364</v>
      </c>
    </row>
    <row r="783" spans="1:11" x14ac:dyDescent="0.45">
      <c r="A783" t="s">
        <v>4365</v>
      </c>
      <c r="B783" t="s">
        <v>4366</v>
      </c>
      <c r="C783" t="s">
        <v>4367</v>
      </c>
      <c r="K783" t="s">
        <v>4163</v>
      </c>
    </row>
    <row r="784" spans="1:11" x14ac:dyDescent="0.45">
      <c r="A784" t="s">
        <v>4368</v>
      </c>
      <c r="B784" t="s">
        <v>4369</v>
      </c>
      <c r="C784" t="s">
        <v>4370</v>
      </c>
      <c r="K784" t="s">
        <v>4142</v>
      </c>
    </row>
    <row r="785" spans="1:11" x14ac:dyDescent="0.45">
      <c r="A785" t="s">
        <v>4371</v>
      </c>
      <c r="B785" t="s">
        <v>4372</v>
      </c>
      <c r="C785" t="s">
        <v>4373</v>
      </c>
    </row>
    <row r="786" spans="1:11" x14ac:dyDescent="0.45">
      <c r="A786" t="s">
        <v>4374</v>
      </c>
      <c r="B786" t="s">
        <v>4375</v>
      </c>
      <c r="C786" t="s">
        <v>4376</v>
      </c>
    </row>
    <row r="787" spans="1:11" x14ac:dyDescent="0.45">
      <c r="A787" t="s">
        <v>4377</v>
      </c>
      <c r="B787" t="s">
        <v>4378</v>
      </c>
      <c r="C787" t="s">
        <v>994</v>
      </c>
      <c r="K787" t="s">
        <v>4153</v>
      </c>
    </row>
    <row r="788" spans="1:11" x14ac:dyDescent="0.45">
      <c r="A788" t="s">
        <v>4379</v>
      </c>
      <c r="B788" t="s">
        <v>4380</v>
      </c>
      <c r="C788" t="s">
        <v>4381</v>
      </c>
      <c r="K788" t="s">
        <v>4142</v>
      </c>
    </row>
    <row r="789" spans="1:11" x14ac:dyDescent="0.45">
      <c r="A789" t="s">
        <v>4382</v>
      </c>
      <c r="B789" t="s">
        <v>4383</v>
      </c>
      <c r="C789" t="s">
        <v>4384</v>
      </c>
      <c r="K789" t="s">
        <v>4385</v>
      </c>
    </row>
    <row r="790" spans="1:11" x14ac:dyDescent="0.45">
      <c r="A790" t="s">
        <v>4386</v>
      </c>
      <c r="B790" t="s">
        <v>4387</v>
      </c>
      <c r="C790" t="s">
        <v>4387</v>
      </c>
    </row>
    <row r="791" spans="1:11" x14ac:dyDescent="0.45">
      <c r="A791" t="s">
        <v>4388</v>
      </c>
      <c r="B791" t="s">
        <v>4389</v>
      </c>
      <c r="C791" t="s">
        <v>4390</v>
      </c>
      <c r="K791" t="s">
        <v>4139</v>
      </c>
    </row>
    <row r="792" spans="1:11" x14ac:dyDescent="0.45">
      <c r="A792" t="s">
        <v>4391</v>
      </c>
      <c r="B792" t="s">
        <v>4392</v>
      </c>
      <c r="C792" t="s">
        <v>4393</v>
      </c>
      <c r="K792" t="s">
        <v>4394</v>
      </c>
    </row>
    <row r="793" spans="1:11" x14ac:dyDescent="0.45">
      <c r="A793" t="s">
        <v>4395</v>
      </c>
      <c r="B793" t="s">
        <v>4396</v>
      </c>
      <c r="C793" t="s">
        <v>4396</v>
      </c>
    </row>
    <row r="794" spans="1:11" x14ac:dyDescent="0.45">
      <c r="A794" t="s">
        <v>4397</v>
      </c>
      <c r="B794" t="s">
        <v>4398</v>
      </c>
      <c r="C794" t="s">
        <v>4399</v>
      </c>
      <c r="K794" t="s">
        <v>4142</v>
      </c>
    </row>
    <row r="795" spans="1:11" x14ac:dyDescent="0.45">
      <c r="A795" t="s">
        <v>4400</v>
      </c>
      <c r="B795" t="s">
        <v>4401</v>
      </c>
      <c r="C795" t="s">
        <v>4402</v>
      </c>
    </row>
    <row r="796" spans="1:11" x14ac:dyDescent="0.45">
      <c r="A796" t="s">
        <v>4403</v>
      </c>
      <c r="B796" t="s">
        <v>4404</v>
      </c>
      <c r="C796" t="s">
        <v>4404</v>
      </c>
    </row>
    <row r="797" spans="1:11" x14ac:dyDescent="0.45">
      <c r="A797" t="s">
        <v>4405</v>
      </c>
      <c r="B797" t="s">
        <v>4406</v>
      </c>
      <c r="C797" t="s">
        <v>4180</v>
      </c>
    </row>
    <row r="798" spans="1:11" x14ac:dyDescent="0.45">
      <c r="A798" t="s">
        <v>4407</v>
      </c>
      <c r="B798" t="s">
        <v>4408</v>
      </c>
      <c r="C798" t="s">
        <v>4409</v>
      </c>
    </row>
    <row r="799" spans="1:11" x14ac:dyDescent="0.45">
      <c r="A799" t="s">
        <v>4410</v>
      </c>
      <c r="B799" t="s">
        <v>4411</v>
      </c>
      <c r="C799" t="s">
        <v>4411</v>
      </c>
    </row>
    <row r="800" spans="1:11" x14ac:dyDescent="0.45">
      <c r="A800" t="s">
        <v>4412</v>
      </c>
      <c r="B800" t="s">
        <v>4413</v>
      </c>
      <c r="C800" t="s">
        <v>4414</v>
      </c>
    </row>
    <row r="801" spans="1:11" x14ac:dyDescent="0.45">
      <c r="A801" t="s">
        <v>216</v>
      </c>
      <c r="B801" t="s">
        <v>217</v>
      </c>
      <c r="C801" t="s">
        <v>217</v>
      </c>
    </row>
    <row r="802" spans="1:11" x14ac:dyDescent="0.45">
      <c r="A802" t="s">
        <v>4415</v>
      </c>
      <c r="B802" t="s">
        <v>4416</v>
      </c>
      <c r="C802" t="s">
        <v>4416</v>
      </c>
    </row>
    <row r="803" spans="1:11" x14ac:dyDescent="0.45">
      <c r="A803" t="s">
        <v>4417</v>
      </c>
      <c r="B803" t="s">
        <v>4418</v>
      </c>
      <c r="C803" t="s">
        <v>4418</v>
      </c>
    </row>
    <row r="804" spans="1:11" x14ac:dyDescent="0.45">
      <c r="A804" t="s">
        <v>4419</v>
      </c>
      <c r="B804" t="s">
        <v>4420</v>
      </c>
      <c r="C804" t="s">
        <v>4421</v>
      </c>
    </row>
    <row r="805" spans="1:11" x14ac:dyDescent="0.45">
      <c r="A805" t="s">
        <v>4422</v>
      </c>
      <c r="B805" t="s">
        <v>4423</v>
      </c>
      <c r="C805" t="s">
        <v>4424</v>
      </c>
    </row>
    <row r="806" spans="1:11" x14ac:dyDescent="0.45">
      <c r="A806" t="s">
        <v>4425</v>
      </c>
      <c r="B806" t="s">
        <v>4426</v>
      </c>
      <c r="C806" t="s">
        <v>4426</v>
      </c>
    </row>
    <row r="807" spans="1:11" x14ac:dyDescent="0.45">
      <c r="A807" t="s">
        <v>4427</v>
      </c>
      <c r="B807" t="s">
        <v>4428</v>
      </c>
      <c r="C807" t="s">
        <v>4429</v>
      </c>
    </row>
    <row r="808" spans="1:11" x14ac:dyDescent="0.45">
      <c r="A808" t="s">
        <v>4430</v>
      </c>
      <c r="B808" t="s">
        <v>4431</v>
      </c>
      <c r="C808" t="s">
        <v>4432</v>
      </c>
      <c r="K808" t="s">
        <v>4433</v>
      </c>
    </row>
    <row r="809" spans="1:11" x14ac:dyDescent="0.45">
      <c r="A809" t="s">
        <v>4434</v>
      </c>
      <c r="B809" t="s">
        <v>4435</v>
      </c>
      <c r="C809" t="s">
        <v>4436</v>
      </c>
      <c r="K809" t="s">
        <v>4271</v>
      </c>
    </row>
    <row r="810" spans="1:11" x14ac:dyDescent="0.45">
      <c r="A810" t="s">
        <v>4437</v>
      </c>
      <c r="B810" t="s">
        <v>4438</v>
      </c>
      <c r="C810" t="s">
        <v>4438</v>
      </c>
    </row>
    <row r="811" spans="1:11" x14ac:dyDescent="0.45">
      <c r="A811" t="s">
        <v>4439</v>
      </c>
      <c r="B811" t="s">
        <v>4440</v>
      </c>
      <c r="C811" t="s">
        <v>4441</v>
      </c>
    </row>
    <row r="812" spans="1:11" x14ac:dyDescent="0.45">
      <c r="A812" t="s">
        <v>4442</v>
      </c>
      <c r="B812" t="s">
        <v>4443</v>
      </c>
      <c r="C812" t="s">
        <v>4444</v>
      </c>
    </row>
    <row r="813" spans="1:11" x14ac:dyDescent="0.45">
      <c r="A813" t="s">
        <v>4445</v>
      </c>
      <c r="B813" t="s">
        <v>4446</v>
      </c>
      <c r="C813" t="s">
        <v>4447</v>
      </c>
    </row>
    <row r="814" spans="1:11" x14ac:dyDescent="0.45">
      <c r="A814" t="s">
        <v>4448</v>
      </c>
      <c r="B814" t="s">
        <v>4449</v>
      </c>
      <c r="C814" t="s">
        <v>4450</v>
      </c>
    </row>
    <row r="815" spans="1:11" x14ac:dyDescent="0.45">
      <c r="A815" t="s">
        <v>4451</v>
      </c>
      <c r="B815" t="s">
        <v>4452</v>
      </c>
      <c r="C815" t="s">
        <v>4453</v>
      </c>
    </row>
    <row r="816" spans="1:11" x14ac:dyDescent="0.45">
      <c r="A816" t="s">
        <v>4454</v>
      </c>
      <c r="B816" t="s">
        <v>4455</v>
      </c>
      <c r="C816" t="s">
        <v>4456</v>
      </c>
    </row>
    <row r="817" spans="1:11" x14ac:dyDescent="0.45">
      <c r="A817" t="s">
        <v>4457</v>
      </c>
      <c r="B817" t="s">
        <v>4458</v>
      </c>
      <c r="C817" t="s">
        <v>4459</v>
      </c>
    </row>
    <row r="818" spans="1:11" x14ac:dyDescent="0.45">
      <c r="A818" t="s">
        <v>4460</v>
      </c>
      <c r="B818" t="s">
        <v>4461</v>
      </c>
      <c r="C818" t="s">
        <v>4462</v>
      </c>
    </row>
    <row r="819" spans="1:11" x14ac:dyDescent="0.45">
      <c r="A819" t="s">
        <v>4463</v>
      </c>
      <c r="B819" t="s">
        <v>4464</v>
      </c>
      <c r="C819" t="s">
        <v>4465</v>
      </c>
    </row>
    <row r="820" spans="1:11" x14ac:dyDescent="0.45">
      <c r="A820" t="s">
        <v>4466</v>
      </c>
      <c r="B820" t="s">
        <v>4467</v>
      </c>
      <c r="C820" t="s">
        <v>4468</v>
      </c>
    </row>
    <row r="821" spans="1:11" x14ac:dyDescent="0.45">
      <c r="A821" t="s">
        <v>4469</v>
      </c>
      <c r="B821" t="s">
        <v>4470</v>
      </c>
      <c r="C821" t="s">
        <v>4471</v>
      </c>
    </row>
    <row r="822" spans="1:11" x14ac:dyDescent="0.45">
      <c r="A822" t="s">
        <v>4472</v>
      </c>
      <c r="B822" t="s">
        <v>4473</v>
      </c>
      <c r="C822" t="s">
        <v>4473</v>
      </c>
    </row>
    <row r="823" spans="1:11" x14ac:dyDescent="0.45">
      <c r="A823" t="s">
        <v>4474</v>
      </c>
      <c r="B823" t="s">
        <v>4475</v>
      </c>
      <c r="C823" t="s">
        <v>4476</v>
      </c>
    </row>
    <row r="824" spans="1:11" x14ac:dyDescent="0.45">
      <c r="A824" t="s">
        <v>4477</v>
      </c>
      <c r="B824" t="s">
        <v>4478</v>
      </c>
      <c r="C824" t="s">
        <v>4479</v>
      </c>
    </row>
    <row r="825" spans="1:11" x14ac:dyDescent="0.45">
      <c r="A825" t="s">
        <v>4480</v>
      </c>
      <c r="B825" t="s">
        <v>4481</v>
      </c>
      <c r="C825" t="s">
        <v>4482</v>
      </c>
    </row>
    <row r="826" spans="1:11" x14ac:dyDescent="0.45">
      <c r="A826" t="s">
        <v>4483</v>
      </c>
      <c r="B826" t="s">
        <v>4484</v>
      </c>
      <c r="C826" t="s">
        <v>4485</v>
      </c>
    </row>
    <row r="827" spans="1:11" x14ac:dyDescent="0.45">
      <c r="A827" t="s">
        <v>4486</v>
      </c>
      <c r="B827" t="s">
        <v>3867</v>
      </c>
      <c r="C827" t="s">
        <v>3868</v>
      </c>
    </row>
    <row r="828" spans="1:11" x14ac:dyDescent="0.45">
      <c r="A828" t="s">
        <v>4487</v>
      </c>
      <c r="B828" t="s">
        <v>4488</v>
      </c>
      <c r="C828" t="s">
        <v>4488</v>
      </c>
    </row>
    <row r="829" spans="1:11" x14ac:dyDescent="0.45">
      <c r="A829" t="s">
        <v>4489</v>
      </c>
      <c r="B829" t="s">
        <v>4490</v>
      </c>
      <c r="C829" t="s">
        <v>4491</v>
      </c>
    </row>
    <row r="830" spans="1:11" x14ac:dyDescent="0.45">
      <c r="A830" t="s">
        <v>4492</v>
      </c>
      <c r="B830" t="s">
        <v>4493</v>
      </c>
      <c r="C830" t="s">
        <v>4494</v>
      </c>
      <c r="K830" t="s">
        <v>4142</v>
      </c>
    </row>
    <row r="831" spans="1:11" x14ac:dyDescent="0.45">
      <c r="A831" t="s">
        <v>4495</v>
      </c>
      <c r="B831" t="s">
        <v>4496</v>
      </c>
      <c r="C831" t="s">
        <v>4497</v>
      </c>
    </row>
    <row r="832" spans="1:11" x14ac:dyDescent="0.45">
      <c r="A832" t="s">
        <v>4498</v>
      </c>
      <c r="B832" t="s">
        <v>4499</v>
      </c>
      <c r="C832" t="s">
        <v>4499</v>
      </c>
    </row>
    <row r="833" spans="1:11" x14ac:dyDescent="0.45">
      <c r="A833" t="s">
        <v>4500</v>
      </c>
      <c r="B833" t="s">
        <v>4501</v>
      </c>
      <c r="C833" t="s">
        <v>4502</v>
      </c>
    </row>
    <row r="834" spans="1:11" x14ac:dyDescent="0.45">
      <c r="A834" t="s">
        <v>4503</v>
      </c>
      <c r="B834" t="s">
        <v>4504</v>
      </c>
      <c r="C834" t="s">
        <v>4505</v>
      </c>
    </row>
    <row r="835" spans="1:11" x14ac:dyDescent="0.45">
      <c r="A835" t="s">
        <v>29</v>
      </c>
      <c r="B835" t="s">
        <v>30</v>
      </c>
      <c r="C835" t="s">
        <v>31</v>
      </c>
    </row>
    <row r="836" spans="1:11" x14ac:dyDescent="0.45">
      <c r="A836" t="s">
        <v>4506</v>
      </c>
      <c r="B836" t="s">
        <v>4507</v>
      </c>
      <c r="C836" t="s">
        <v>4508</v>
      </c>
    </row>
    <row r="837" spans="1:11" x14ac:dyDescent="0.45">
      <c r="A837" t="s">
        <v>4509</v>
      </c>
      <c r="B837" t="s">
        <v>4510</v>
      </c>
      <c r="C837" t="s">
        <v>4510</v>
      </c>
    </row>
    <row r="838" spans="1:11" x14ac:dyDescent="0.45">
      <c r="A838" t="s">
        <v>4511</v>
      </c>
      <c r="B838" t="s">
        <v>4512</v>
      </c>
      <c r="C838" t="s">
        <v>4512</v>
      </c>
    </row>
    <row r="839" spans="1:11" x14ac:dyDescent="0.45">
      <c r="A839" t="s">
        <v>4513</v>
      </c>
      <c r="B839" t="s">
        <v>4514</v>
      </c>
      <c r="C839" t="s">
        <v>4515</v>
      </c>
    </row>
    <row r="840" spans="1:11" x14ac:dyDescent="0.45">
      <c r="A840" t="s">
        <v>4516</v>
      </c>
      <c r="B840" t="s">
        <v>4517</v>
      </c>
      <c r="C840" t="s">
        <v>4518</v>
      </c>
    </row>
    <row r="841" spans="1:11" x14ac:dyDescent="0.45">
      <c r="A841" t="s">
        <v>4519</v>
      </c>
      <c r="B841" t="s">
        <v>4520</v>
      </c>
      <c r="C841" t="s">
        <v>4521</v>
      </c>
    </row>
    <row r="842" spans="1:11" x14ac:dyDescent="0.45">
      <c r="A842" t="s">
        <v>218</v>
      </c>
      <c r="B842" t="s">
        <v>219</v>
      </c>
      <c r="C842" t="s">
        <v>220</v>
      </c>
    </row>
    <row r="843" spans="1:11" x14ac:dyDescent="0.45">
      <c r="A843" t="s">
        <v>4522</v>
      </c>
      <c r="B843" t="s">
        <v>4523</v>
      </c>
      <c r="C843" t="s">
        <v>4524</v>
      </c>
    </row>
    <row r="844" spans="1:11" x14ac:dyDescent="0.45">
      <c r="A844" t="s">
        <v>4525</v>
      </c>
      <c r="B844" t="s">
        <v>4526</v>
      </c>
      <c r="C844" t="s">
        <v>4527</v>
      </c>
    </row>
    <row r="845" spans="1:11" x14ac:dyDescent="0.45">
      <c r="A845" t="s">
        <v>4528</v>
      </c>
      <c r="B845" t="s">
        <v>3650</v>
      </c>
      <c r="C845" t="s">
        <v>3651</v>
      </c>
      <c r="K845" t="s">
        <v>4142</v>
      </c>
    </row>
    <row r="846" spans="1:11" x14ac:dyDescent="0.45">
      <c r="A846" t="s">
        <v>4529</v>
      </c>
      <c r="B846" t="s">
        <v>4530</v>
      </c>
      <c r="C846" t="s">
        <v>4531</v>
      </c>
    </row>
    <row r="847" spans="1:11" x14ac:dyDescent="0.45">
      <c r="A847" t="s">
        <v>4532</v>
      </c>
      <c r="B847" t="s">
        <v>4533</v>
      </c>
      <c r="C847" t="s">
        <v>4534</v>
      </c>
    </row>
    <row r="848" spans="1:11" x14ac:dyDescent="0.45">
      <c r="A848" t="s">
        <v>4535</v>
      </c>
      <c r="B848" t="s">
        <v>4536</v>
      </c>
      <c r="C848" t="s">
        <v>4536</v>
      </c>
    </row>
    <row r="849" spans="1:3" x14ac:dyDescent="0.45">
      <c r="A849" t="s">
        <v>4537</v>
      </c>
      <c r="B849" t="s">
        <v>4538</v>
      </c>
      <c r="C849" t="s">
        <v>4538</v>
      </c>
    </row>
    <row r="850" spans="1:3" x14ac:dyDescent="0.45">
      <c r="A850" t="s">
        <v>4539</v>
      </c>
      <c r="B850" t="s">
        <v>4540</v>
      </c>
      <c r="C850" t="s">
        <v>4541</v>
      </c>
    </row>
    <row r="851" spans="1:3" x14ac:dyDescent="0.45">
      <c r="A851" t="s">
        <v>4542</v>
      </c>
      <c r="B851" t="s">
        <v>4543</v>
      </c>
      <c r="C851" t="s">
        <v>4544</v>
      </c>
    </row>
    <row r="852" spans="1:3" x14ac:dyDescent="0.45">
      <c r="A852" t="s">
        <v>4545</v>
      </c>
      <c r="B852" t="s">
        <v>4546</v>
      </c>
      <c r="C852" t="s">
        <v>4547</v>
      </c>
    </row>
    <row r="853" spans="1:3" x14ac:dyDescent="0.45">
      <c r="A853" t="s">
        <v>142</v>
      </c>
      <c r="B853" t="s">
        <v>143</v>
      </c>
      <c r="C853" t="s">
        <v>144</v>
      </c>
    </row>
    <row r="854" spans="1:3" x14ac:dyDescent="0.45">
      <c r="A854" t="s">
        <v>4548</v>
      </c>
      <c r="B854" t="s">
        <v>4549</v>
      </c>
      <c r="C854" t="s">
        <v>4550</v>
      </c>
    </row>
    <row r="855" spans="1:3" x14ac:dyDescent="0.45">
      <c r="A855" t="s">
        <v>4551</v>
      </c>
      <c r="B855" t="s">
        <v>4552</v>
      </c>
      <c r="C855" t="s">
        <v>4552</v>
      </c>
    </row>
    <row r="856" spans="1:3" x14ac:dyDescent="0.45">
      <c r="A856" t="s">
        <v>133</v>
      </c>
      <c r="B856" t="s">
        <v>134</v>
      </c>
      <c r="C856" t="s">
        <v>135</v>
      </c>
    </row>
    <row r="857" spans="1:3" x14ac:dyDescent="0.45">
      <c r="A857" t="s">
        <v>4553</v>
      </c>
      <c r="B857" t="s">
        <v>4554</v>
      </c>
      <c r="C857" t="s">
        <v>4555</v>
      </c>
    </row>
    <row r="858" spans="1:3" x14ac:dyDescent="0.45">
      <c r="A858" t="s">
        <v>4556</v>
      </c>
      <c r="B858" t="s">
        <v>4557</v>
      </c>
      <c r="C858" t="s">
        <v>4558</v>
      </c>
    </row>
    <row r="859" spans="1:3" x14ac:dyDescent="0.45">
      <c r="A859" t="s">
        <v>4559</v>
      </c>
      <c r="B859" t="s">
        <v>4560</v>
      </c>
      <c r="C859" t="s">
        <v>4561</v>
      </c>
    </row>
    <row r="860" spans="1:3" x14ac:dyDescent="0.45">
      <c r="A860" t="s">
        <v>4562</v>
      </c>
      <c r="B860" t="s">
        <v>4563</v>
      </c>
      <c r="C860" t="s">
        <v>4564</v>
      </c>
    </row>
    <row r="861" spans="1:3" x14ac:dyDescent="0.45">
      <c r="A861" t="s">
        <v>4565</v>
      </c>
      <c r="B861" t="s">
        <v>4566</v>
      </c>
      <c r="C861" t="s">
        <v>4566</v>
      </c>
    </row>
    <row r="862" spans="1:3" x14ac:dyDescent="0.45">
      <c r="A862" t="s">
        <v>4567</v>
      </c>
      <c r="B862" t="s">
        <v>4568</v>
      </c>
      <c r="C862" t="s">
        <v>4569</v>
      </c>
    </row>
    <row r="863" spans="1:3" x14ac:dyDescent="0.45">
      <c r="A863" t="s">
        <v>4570</v>
      </c>
      <c r="B863" t="s">
        <v>4571</v>
      </c>
      <c r="C863" t="s">
        <v>4572</v>
      </c>
    </row>
    <row r="864" spans="1:3" x14ac:dyDescent="0.45">
      <c r="A864" t="s">
        <v>127</v>
      </c>
      <c r="B864" t="s">
        <v>128</v>
      </c>
      <c r="C864" t="s">
        <v>129</v>
      </c>
    </row>
    <row r="865" spans="1:11" x14ac:dyDescent="0.45">
      <c r="A865" t="s">
        <v>4573</v>
      </c>
      <c r="B865" t="s">
        <v>4574</v>
      </c>
      <c r="C865" t="s">
        <v>4575</v>
      </c>
    </row>
    <row r="866" spans="1:11" x14ac:dyDescent="0.45">
      <c r="A866" t="s">
        <v>4576</v>
      </c>
      <c r="B866" t="s">
        <v>4577</v>
      </c>
      <c r="C866" t="s">
        <v>4578</v>
      </c>
    </row>
    <row r="867" spans="1:11" x14ac:dyDescent="0.45">
      <c r="A867" t="s">
        <v>4579</v>
      </c>
      <c r="B867" t="s">
        <v>4580</v>
      </c>
      <c r="C867" t="s">
        <v>4581</v>
      </c>
    </row>
    <row r="868" spans="1:11" x14ac:dyDescent="0.45">
      <c r="A868" t="s">
        <v>4582</v>
      </c>
      <c r="B868" t="s">
        <v>4583</v>
      </c>
      <c r="C868" t="s">
        <v>4584</v>
      </c>
    </row>
    <row r="869" spans="1:11" x14ac:dyDescent="0.45">
      <c r="A869" t="s">
        <v>4585</v>
      </c>
      <c r="B869" t="s">
        <v>4586</v>
      </c>
      <c r="C869" t="s">
        <v>4587</v>
      </c>
    </row>
    <row r="870" spans="1:11" x14ac:dyDescent="0.45">
      <c r="A870" t="s">
        <v>4588</v>
      </c>
      <c r="B870" t="s">
        <v>4589</v>
      </c>
      <c r="C870" t="s">
        <v>4590</v>
      </c>
    </row>
    <row r="871" spans="1:11" x14ac:dyDescent="0.45">
      <c r="A871" t="s">
        <v>4591</v>
      </c>
      <c r="B871" t="s">
        <v>4592</v>
      </c>
      <c r="C871" t="s">
        <v>4592</v>
      </c>
    </row>
    <row r="872" spans="1:11" x14ac:dyDescent="0.45">
      <c r="A872" t="s">
        <v>4593</v>
      </c>
      <c r="B872" t="s">
        <v>4594</v>
      </c>
      <c r="C872" t="s">
        <v>4594</v>
      </c>
    </row>
    <row r="873" spans="1:11" x14ac:dyDescent="0.45">
      <c r="A873" t="s">
        <v>4595</v>
      </c>
      <c r="B873" t="s">
        <v>4596</v>
      </c>
      <c r="C873" t="s">
        <v>4597</v>
      </c>
    </row>
    <row r="874" spans="1:11" x14ac:dyDescent="0.45">
      <c r="A874" t="s">
        <v>4598</v>
      </c>
      <c r="B874" t="s">
        <v>4599</v>
      </c>
      <c r="C874" t="s">
        <v>4600</v>
      </c>
      <c r="K874" t="s">
        <v>4142</v>
      </c>
    </row>
    <row r="875" spans="1:11" x14ac:dyDescent="0.45">
      <c r="A875" t="s">
        <v>4601</v>
      </c>
      <c r="B875" t="s">
        <v>4602</v>
      </c>
      <c r="C875" t="s">
        <v>4602</v>
      </c>
    </row>
    <row r="876" spans="1:11" x14ac:dyDescent="0.45">
      <c r="A876" t="s">
        <v>4603</v>
      </c>
      <c r="B876" t="s">
        <v>4604</v>
      </c>
      <c r="C876" t="s">
        <v>4605</v>
      </c>
      <c r="K876" t="s">
        <v>4142</v>
      </c>
    </row>
    <row r="877" spans="1:11" x14ac:dyDescent="0.45">
      <c r="A877" t="s">
        <v>4606</v>
      </c>
      <c r="B877" t="s">
        <v>4607</v>
      </c>
      <c r="C877" t="s">
        <v>4607</v>
      </c>
    </row>
    <row r="878" spans="1:11" x14ac:dyDescent="0.45">
      <c r="A878" t="s">
        <v>326</v>
      </c>
      <c r="B878" t="s">
        <v>327</v>
      </c>
      <c r="C878" t="s">
        <v>328</v>
      </c>
    </row>
    <row r="879" spans="1:11" x14ac:dyDescent="0.45">
      <c r="A879" t="s">
        <v>4608</v>
      </c>
      <c r="B879" t="s">
        <v>4609</v>
      </c>
      <c r="C879" t="s">
        <v>4610</v>
      </c>
    </row>
    <row r="880" spans="1:11" x14ac:dyDescent="0.45">
      <c r="A880" t="s">
        <v>4611</v>
      </c>
      <c r="B880" t="s">
        <v>4612</v>
      </c>
      <c r="C880" t="s">
        <v>4613</v>
      </c>
    </row>
    <row r="881" spans="1:11" x14ac:dyDescent="0.45">
      <c r="A881" t="s">
        <v>4614</v>
      </c>
      <c r="B881" t="s">
        <v>4615</v>
      </c>
      <c r="C881" t="s">
        <v>4616</v>
      </c>
      <c r="K881" t="s">
        <v>4617</v>
      </c>
    </row>
    <row r="882" spans="1:11" x14ac:dyDescent="0.45">
      <c r="A882" t="s">
        <v>241</v>
      </c>
      <c r="B882" t="s">
        <v>242</v>
      </c>
      <c r="C882" t="s">
        <v>243</v>
      </c>
    </row>
    <row r="883" spans="1:11" x14ac:dyDescent="0.45">
      <c r="A883" t="s">
        <v>4618</v>
      </c>
      <c r="B883" t="s">
        <v>4619</v>
      </c>
      <c r="C883" t="s">
        <v>4620</v>
      </c>
    </row>
    <row r="884" spans="1:11" x14ac:dyDescent="0.45">
      <c r="A884" t="s">
        <v>156</v>
      </c>
      <c r="B884" t="s">
        <v>157</v>
      </c>
      <c r="C884" t="s">
        <v>158</v>
      </c>
    </row>
    <row r="885" spans="1:11" x14ac:dyDescent="0.45">
      <c r="A885" t="s">
        <v>4621</v>
      </c>
      <c r="B885" t="s">
        <v>4622</v>
      </c>
      <c r="C885" t="s">
        <v>4623</v>
      </c>
      <c r="K885" t="s">
        <v>4624</v>
      </c>
    </row>
    <row r="886" spans="1:11" x14ac:dyDescent="0.45">
      <c r="A886" t="s">
        <v>50</v>
      </c>
      <c r="B886" t="s">
        <v>51</v>
      </c>
      <c r="C886" t="s">
        <v>52</v>
      </c>
    </row>
    <row r="887" spans="1:11" x14ac:dyDescent="0.45">
      <c r="A887" t="s">
        <v>4625</v>
      </c>
      <c r="B887" t="s">
        <v>4626</v>
      </c>
      <c r="C887" t="s">
        <v>4627</v>
      </c>
    </row>
    <row r="888" spans="1:11" x14ac:dyDescent="0.45">
      <c r="A888" t="s">
        <v>4628</v>
      </c>
      <c r="B888" t="s">
        <v>4105</v>
      </c>
      <c r="C888" t="s">
        <v>4106</v>
      </c>
      <c r="K888" t="s">
        <v>4142</v>
      </c>
    </row>
    <row r="889" spans="1:11" x14ac:dyDescent="0.45">
      <c r="A889" t="s">
        <v>4629</v>
      </c>
      <c r="B889" t="s">
        <v>4630</v>
      </c>
      <c r="C889" t="s">
        <v>1277</v>
      </c>
      <c r="K889" t="s">
        <v>4142</v>
      </c>
    </row>
    <row r="890" spans="1:11" x14ac:dyDescent="0.45">
      <c r="A890" t="s">
        <v>4631</v>
      </c>
      <c r="B890" t="s">
        <v>4632</v>
      </c>
      <c r="C890" t="s">
        <v>4633</v>
      </c>
      <c r="K890" t="s">
        <v>4142</v>
      </c>
    </row>
    <row r="891" spans="1:11" x14ac:dyDescent="0.45">
      <c r="A891" t="s">
        <v>4634</v>
      </c>
      <c r="B891" t="s">
        <v>4635</v>
      </c>
      <c r="C891" t="s">
        <v>4636</v>
      </c>
    </row>
    <row r="892" spans="1:11" x14ac:dyDescent="0.45">
      <c r="A892" t="s">
        <v>4637</v>
      </c>
      <c r="B892" t="s">
        <v>4638</v>
      </c>
      <c r="C892" t="s">
        <v>4639</v>
      </c>
      <c r="K892" t="s">
        <v>4640</v>
      </c>
    </row>
    <row r="893" spans="1:11" x14ac:dyDescent="0.45">
      <c r="A893" t="s">
        <v>4641</v>
      </c>
      <c r="B893" t="s">
        <v>4642</v>
      </c>
      <c r="C893" t="s">
        <v>4643</v>
      </c>
    </row>
    <row r="894" spans="1:11" x14ac:dyDescent="0.45">
      <c r="A894" t="s">
        <v>4644</v>
      </c>
      <c r="B894" t="s">
        <v>4645</v>
      </c>
      <c r="C894" t="s">
        <v>4646</v>
      </c>
    </row>
    <row r="895" spans="1:11" x14ac:dyDescent="0.45">
      <c r="A895" t="s">
        <v>4647</v>
      </c>
      <c r="B895" t="s">
        <v>4648</v>
      </c>
      <c r="C895" t="s">
        <v>4649</v>
      </c>
      <c r="K895" t="s">
        <v>4249</v>
      </c>
    </row>
    <row r="896" spans="1:11" x14ac:dyDescent="0.45">
      <c r="A896" t="s">
        <v>4650</v>
      </c>
      <c r="B896" t="s">
        <v>4651</v>
      </c>
      <c r="C896" t="s">
        <v>4651</v>
      </c>
    </row>
    <row r="897" spans="1:11" x14ac:dyDescent="0.45">
      <c r="A897" t="s">
        <v>4652</v>
      </c>
      <c r="B897" t="s">
        <v>4653</v>
      </c>
      <c r="C897" t="s">
        <v>4654</v>
      </c>
    </row>
    <row r="898" spans="1:11" x14ac:dyDescent="0.45">
      <c r="A898" t="s">
        <v>4655</v>
      </c>
      <c r="B898" t="s">
        <v>4656</v>
      </c>
      <c r="C898" t="s">
        <v>4657</v>
      </c>
      <c r="K898" t="s">
        <v>4433</v>
      </c>
    </row>
    <row r="899" spans="1:11" x14ac:dyDescent="0.45">
      <c r="A899" t="s">
        <v>4658</v>
      </c>
      <c r="B899" t="s">
        <v>4659</v>
      </c>
      <c r="C899" t="s">
        <v>4660</v>
      </c>
    </row>
    <row r="900" spans="1:11" x14ac:dyDescent="0.45">
      <c r="A900" t="s">
        <v>4661</v>
      </c>
      <c r="B900" t="s">
        <v>4662</v>
      </c>
      <c r="C900" t="s">
        <v>4663</v>
      </c>
    </row>
    <row r="901" spans="1:11" x14ac:dyDescent="0.45">
      <c r="A901" t="s">
        <v>4664</v>
      </c>
      <c r="B901" t="s">
        <v>4665</v>
      </c>
      <c r="C901" t="s">
        <v>4666</v>
      </c>
    </row>
    <row r="902" spans="1:11" x14ac:dyDescent="0.45">
      <c r="A902" t="s">
        <v>4667</v>
      </c>
      <c r="B902" t="s">
        <v>4668</v>
      </c>
      <c r="C902" t="s">
        <v>4669</v>
      </c>
    </row>
    <row r="903" spans="1:11" x14ac:dyDescent="0.45">
      <c r="A903" t="s">
        <v>4670</v>
      </c>
      <c r="B903" t="s">
        <v>4671</v>
      </c>
      <c r="C903" t="s">
        <v>4672</v>
      </c>
      <c r="K903" t="s">
        <v>4673</v>
      </c>
    </row>
    <row r="904" spans="1:11" x14ac:dyDescent="0.45">
      <c r="A904" t="s">
        <v>4674</v>
      </c>
      <c r="B904" t="s">
        <v>4675</v>
      </c>
      <c r="C904" t="s">
        <v>4676</v>
      </c>
      <c r="K904" t="s">
        <v>4385</v>
      </c>
    </row>
    <row r="905" spans="1:11" x14ac:dyDescent="0.45">
      <c r="A905" t="s">
        <v>4677</v>
      </c>
      <c r="B905" t="s">
        <v>4678</v>
      </c>
      <c r="C905" t="s">
        <v>4073</v>
      </c>
    </row>
    <row r="906" spans="1:11" x14ac:dyDescent="0.45">
      <c r="A906" t="s">
        <v>4679</v>
      </c>
      <c r="B906" t="s">
        <v>4680</v>
      </c>
      <c r="C906" t="s">
        <v>4681</v>
      </c>
    </row>
    <row r="907" spans="1:11" x14ac:dyDescent="0.45">
      <c r="A907" t="s">
        <v>159</v>
      </c>
      <c r="B907" t="s">
        <v>160</v>
      </c>
      <c r="C907" t="s">
        <v>161</v>
      </c>
    </row>
    <row r="908" spans="1:11" x14ac:dyDescent="0.45">
      <c r="A908" t="s">
        <v>4682</v>
      </c>
      <c r="B908" t="s">
        <v>4683</v>
      </c>
      <c r="C908" t="s">
        <v>4684</v>
      </c>
    </row>
    <row r="909" spans="1:11" x14ac:dyDescent="0.45">
      <c r="A909" t="s">
        <v>4685</v>
      </c>
      <c r="B909" t="s">
        <v>4686</v>
      </c>
      <c r="C909" t="s">
        <v>3658</v>
      </c>
      <c r="K909" t="s">
        <v>4385</v>
      </c>
    </row>
    <row r="910" spans="1:11" x14ac:dyDescent="0.45">
      <c r="A910" t="s">
        <v>4687</v>
      </c>
      <c r="B910" t="s">
        <v>4688</v>
      </c>
      <c r="C910" t="s">
        <v>4689</v>
      </c>
    </row>
    <row r="911" spans="1:11" x14ac:dyDescent="0.45">
      <c r="A911" t="s">
        <v>4690</v>
      </c>
      <c r="B911" t="s">
        <v>4691</v>
      </c>
      <c r="C911" t="s">
        <v>4692</v>
      </c>
    </row>
    <row r="912" spans="1:11" x14ac:dyDescent="0.45">
      <c r="A912" t="s">
        <v>4693</v>
      </c>
      <c r="B912" t="s">
        <v>4694</v>
      </c>
      <c r="C912" t="s">
        <v>4695</v>
      </c>
    </row>
    <row r="913" spans="1:11" x14ac:dyDescent="0.45">
      <c r="A913" t="s">
        <v>4696</v>
      </c>
      <c r="B913" t="s">
        <v>4697</v>
      </c>
      <c r="C913" t="s">
        <v>4698</v>
      </c>
      <c r="K913" t="s">
        <v>4699</v>
      </c>
    </row>
    <row r="914" spans="1:11" x14ac:dyDescent="0.45">
      <c r="A914" t="s">
        <v>4700</v>
      </c>
      <c r="B914" t="s">
        <v>4701</v>
      </c>
      <c r="C914" t="s">
        <v>4702</v>
      </c>
    </row>
    <row r="915" spans="1:11" x14ac:dyDescent="0.45">
      <c r="A915" t="s">
        <v>4703</v>
      </c>
      <c r="B915" t="s">
        <v>4704</v>
      </c>
      <c r="C915" t="s">
        <v>4705</v>
      </c>
    </row>
    <row r="916" spans="1:11" x14ac:dyDescent="0.45">
      <c r="A916" t="s">
        <v>4706</v>
      </c>
      <c r="B916" t="s">
        <v>4707</v>
      </c>
      <c r="C916" t="s">
        <v>4708</v>
      </c>
      <c r="K916" t="s">
        <v>4271</v>
      </c>
    </row>
    <row r="917" spans="1:11" x14ac:dyDescent="0.45">
      <c r="A917" t="s">
        <v>4709</v>
      </c>
      <c r="B917" t="s">
        <v>4710</v>
      </c>
      <c r="C917" t="s">
        <v>4711</v>
      </c>
    </row>
    <row r="918" spans="1:11" x14ac:dyDescent="0.45">
      <c r="A918" t="s">
        <v>4712</v>
      </c>
      <c r="B918" t="s">
        <v>4713</v>
      </c>
      <c r="C918" t="s">
        <v>4714</v>
      </c>
    </row>
    <row r="919" spans="1:11" x14ac:dyDescent="0.45">
      <c r="A919" t="s">
        <v>4715</v>
      </c>
      <c r="B919" t="s">
        <v>4716</v>
      </c>
      <c r="C919" t="s">
        <v>4717</v>
      </c>
    </row>
    <row r="920" spans="1:11" x14ac:dyDescent="0.45">
      <c r="A920" t="s">
        <v>4718</v>
      </c>
      <c r="B920" t="s">
        <v>4719</v>
      </c>
      <c r="C920" t="s">
        <v>4720</v>
      </c>
    </row>
    <row r="921" spans="1:11" x14ac:dyDescent="0.45">
      <c r="A921" t="s">
        <v>4721</v>
      </c>
      <c r="B921" t="s">
        <v>4722</v>
      </c>
      <c r="C921" t="s">
        <v>4723</v>
      </c>
    </row>
    <row r="922" spans="1:11" x14ac:dyDescent="0.45">
      <c r="A922" t="s">
        <v>4724</v>
      </c>
      <c r="B922" t="s">
        <v>4725</v>
      </c>
      <c r="C922" t="s">
        <v>4726</v>
      </c>
    </row>
    <row r="923" spans="1:11" x14ac:dyDescent="0.45">
      <c r="A923" t="s">
        <v>4727</v>
      </c>
      <c r="B923" t="s">
        <v>4728</v>
      </c>
      <c r="C923" t="s">
        <v>4729</v>
      </c>
    </row>
    <row r="924" spans="1:11" x14ac:dyDescent="0.45">
      <c r="A924" t="s">
        <v>4730</v>
      </c>
      <c r="B924" t="s">
        <v>4731</v>
      </c>
      <c r="C924" t="s">
        <v>4731</v>
      </c>
    </row>
    <row r="925" spans="1:11" x14ac:dyDescent="0.45">
      <c r="A925" t="s">
        <v>4732</v>
      </c>
      <c r="B925" t="s">
        <v>4733</v>
      </c>
      <c r="C925" t="s">
        <v>4734</v>
      </c>
    </row>
    <row r="926" spans="1:11" x14ac:dyDescent="0.45">
      <c r="A926" t="s">
        <v>171</v>
      </c>
      <c r="B926" t="s">
        <v>172</v>
      </c>
      <c r="C926" t="s">
        <v>173</v>
      </c>
    </row>
    <row r="927" spans="1:11" x14ac:dyDescent="0.45">
      <c r="A927" t="s">
        <v>4735</v>
      </c>
      <c r="B927" t="s">
        <v>4736</v>
      </c>
      <c r="C927" t="s">
        <v>4737</v>
      </c>
    </row>
    <row r="928" spans="1:11" x14ac:dyDescent="0.45">
      <c r="A928" t="s">
        <v>4738</v>
      </c>
      <c r="B928" t="s">
        <v>4739</v>
      </c>
      <c r="C928" t="s">
        <v>4739</v>
      </c>
    </row>
    <row r="929" spans="1:11" x14ac:dyDescent="0.45">
      <c r="A929" t="s">
        <v>60</v>
      </c>
      <c r="B929" t="s">
        <v>61</v>
      </c>
      <c r="C929" t="s">
        <v>62</v>
      </c>
    </row>
    <row r="930" spans="1:11" x14ac:dyDescent="0.45">
      <c r="A930" t="s">
        <v>4740</v>
      </c>
      <c r="B930" t="s">
        <v>4741</v>
      </c>
      <c r="C930" t="s">
        <v>4741</v>
      </c>
    </row>
    <row r="931" spans="1:11" x14ac:dyDescent="0.45">
      <c r="A931" t="s">
        <v>4742</v>
      </c>
      <c r="B931" t="s">
        <v>4743</v>
      </c>
      <c r="C931" t="s">
        <v>3919</v>
      </c>
    </row>
    <row r="932" spans="1:11" x14ac:dyDescent="0.45">
      <c r="A932" t="s">
        <v>4744</v>
      </c>
      <c r="B932" t="s">
        <v>4745</v>
      </c>
      <c r="C932" t="s">
        <v>4746</v>
      </c>
      <c r="K932" t="s">
        <v>4747</v>
      </c>
    </row>
    <row r="933" spans="1:11" x14ac:dyDescent="0.45">
      <c r="A933" t="s">
        <v>4748</v>
      </c>
      <c r="B933" t="s">
        <v>4749</v>
      </c>
      <c r="C933" t="s">
        <v>4749</v>
      </c>
    </row>
    <row r="934" spans="1:11" x14ac:dyDescent="0.45">
      <c r="A934" t="s">
        <v>4750</v>
      </c>
      <c r="B934" t="s">
        <v>4751</v>
      </c>
      <c r="C934" t="s">
        <v>4752</v>
      </c>
      <c r="K934" t="s">
        <v>4139</v>
      </c>
    </row>
    <row r="935" spans="1:11" x14ac:dyDescent="0.45">
      <c r="A935" t="s">
        <v>4753</v>
      </c>
      <c r="B935" t="s">
        <v>4754</v>
      </c>
      <c r="C935" t="s">
        <v>4755</v>
      </c>
      <c r="K935" t="s">
        <v>4756</v>
      </c>
    </row>
    <row r="936" spans="1:11" x14ac:dyDescent="0.45">
      <c r="A936" t="s">
        <v>4757</v>
      </c>
      <c r="B936" t="s">
        <v>4758</v>
      </c>
      <c r="C936" t="s">
        <v>4759</v>
      </c>
    </row>
    <row r="937" spans="1:11" x14ac:dyDescent="0.45">
      <c r="A937" t="s">
        <v>4760</v>
      </c>
      <c r="B937" t="s">
        <v>4761</v>
      </c>
      <c r="C937" t="s">
        <v>4762</v>
      </c>
    </row>
    <row r="938" spans="1:11" x14ac:dyDescent="0.45">
      <c r="A938" t="s">
        <v>4763</v>
      </c>
      <c r="B938" t="s">
        <v>4764</v>
      </c>
      <c r="C938" t="s">
        <v>4765</v>
      </c>
      <c r="K938" t="s">
        <v>4766</v>
      </c>
    </row>
    <row r="939" spans="1:11" x14ac:dyDescent="0.45">
      <c r="A939" t="s">
        <v>4767</v>
      </c>
      <c r="B939" t="s">
        <v>4768</v>
      </c>
      <c r="C939" t="s">
        <v>4769</v>
      </c>
      <c r="K939" t="s">
        <v>4770</v>
      </c>
    </row>
    <row r="940" spans="1:11" x14ac:dyDescent="0.45">
      <c r="A940" t="s">
        <v>4771</v>
      </c>
      <c r="B940" t="s">
        <v>4772</v>
      </c>
      <c r="C940" t="s">
        <v>4773</v>
      </c>
    </row>
    <row r="941" spans="1:11" x14ac:dyDescent="0.45">
      <c r="A941" t="s">
        <v>4774</v>
      </c>
      <c r="B941" t="s">
        <v>4775</v>
      </c>
      <c r="C941" t="s">
        <v>4776</v>
      </c>
    </row>
    <row r="942" spans="1:11" x14ac:dyDescent="0.45">
      <c r="A942" t="s">
        <v>4777</v>
      </c>
      <c r="B942" t="s">
        <v>4778</v>
      </c>
      <c r="C942" t="s">
        <v>4779</v>
      </c>
    </row>
    <row r="943" spans="1:11" x14ac:dyDescent="0.45">
      <c r="A943" t="s">
        <v>4780</v>
      </c>
      <c r="B943" t="s">
        <v>4781</v>
      </c>
      <c r="C943" t="s">
        <v>4781</v>
      </c>
    </row>
    <row r="944" spans="1:11" x14ac:dyDescent="0.45">
      <c r="A944" t="s">
        <v>4782</v>
      </c>
      <c r="B944" t="s">
        <v>4783</v>
      </c>
      <c r="C944" t="s">
        <v>3029</v>
      </c>
    </row>
    <row r="945" spans="1:11" x14ac:dyDescent="0.45">
      <c r="A945" t="s">
        <v>4784</v>
      </c>
      <c r="B945" t="s">
        <v>4785</v>
      </c>
      <c r="C945" t="s">
        <v>4786</v>
      </c>
    </row>
    <row r="946" spans="1:11" x14ac:dyDescent="0.45">
      <c r="A946" t="s">
        <v>4787</v>
      </c>
      <c r="B946" t="s">
        <v>4788</v>
      </c>
      <c r="C946" t="s">
        <v>4789</v>
      </c>
    </row>
    <row r="947" spans="1:11" x14ac:dyDescent="0.45">
      <c r="A947" t="s">
        <v>4790</v>
      </c>
      <c r="B947" t="s">
        <v>4791</v>
      </c>
      <c r="C947" t="s">
        <v>4792</v>
      </c>
    </row>
    <row r="948" spans="1:11" x14ac:dyDescent="0.45">
      <c r="A948" t="s">
        <v>4793</v>
      </c>
      <c r="B948" t="s">
        <v>4794</v>
      </c>
      <c r="C948" t="s">
        <v>4795</v>
      </c>
    </row>
    <row r="949" spans="1:11" x14ac:dyDescent="0.45">
      <c r="A949" t="s">
        <v>4796</v>
      </c>
      <c r="B949" t="s">
        <v>4797</v>
      </c>
      <c r="C949" t="s">
        <v>4798</v>
      </c>
    </row>
    <row r="950" spans="1:11" x14ac:dyDescent="0.45">
      <c r="A950" t="s">
        <v>4799</v>
      </c>
      <c r="B950" t="s">
        <v>4800</v>
      </c>
      <c r="C950" t="s">
        <v>4800</v>
      </c>
    </row>
    <row r="951" spans="1:11" x14ac:dyDescent="0.45">
      <c r="A951" t="s">
        <v>4801</v>
      </c>
      <c r="B951" t="s">
        <v>4802</v>
      </c>
      <c r="C951" t="s">
        <v>4803</v>
      </c>
      <c r="K951" t="s">
        <v>4804</v>
      </c>
    </row>
    <row r="952" spans="1:11" x14ac:dyDescent="0.45">
      <c r="A952" t="s">
        <v>4805</v>
      </c>
      <c r="B952" t="s">
        <v>4806</v>
      </c>
      <c r="C952" t="s">
        <v>4807</v>
      </c>
    </row>
    <row r="953" spans="1:11" x14ac:dyDescent="0.45">
      <c r="A953" t="s">
        <v>4808</v>
      </c>
      <c r="B953" t="s">
        <v>4809</v>
      </c>
      <c r="C953" t="s">
        <v>4810</v>
      </c>
    </row>
    <row r="954" spans="1:11" x14ac:dyDescent="0.45">
      <c r="A954" t="s">
        <v>4811</v>
      </c>
      <c r="B954" t="s">
        <v>4812</v>
      </c>
      <c r="C954" t="s">
        <v>4813</v>
      </c>
      <c r="K954" t="s">
        <v>4142</v>
      </c>
    </row>
    <row r="955" spans="1:11" x14ac:dyDescent="0.45">
      <c r="A955" t="s">
        <v>4814</v>
      </c>
      <c r="B955" t="s">
        <v>4815</v>
      </c>
      <c r="C955" t="s">
        <v>4816</v>
      </c>
      <c r="K955" t="s">
        <v>4770</v>
      </c>
    </row>
    <row r="956" spans="1:11" x14ac:dyDescent="0.45">
      <c r="A956" t="s">
        <v>4817</v>
      </c>
      <c r="B956" t="s">
        <v>4818</v>
      </c>
      <c r="C956" t="s">
        <v>4819</v>
      </c>
    </row>
    <row r="957" spans="1:11" x14ac:dyDescent="0.45">
      <c r="A957" t="s">
        <v>4820</v>
      </c>
      <c r="B957" t="s">
        <v>4821</v>
      </c>
      <c r="C957" t="s">
        <v>4822</v>
      </c>
    </row>
    <row r="958" spans="1:11" x14ac:dyDescent="0.45">
      <c r="A958" t="s">
        <v>4823</v>
      </c>
      <c r="B958" t="s">
        <v>4824</v>
      </c>
      <c r="C958" t="s">
        <v>4825</v>
      </c>
    </row>
    <row r="959" spans="1:11" x14ac:dyDescent="0.45">
      <c r="A959" t="s">
        <v>4826</v>
      </c>
      <c r="B959" t="s">
        <v>4827</v>
      </c>
      <c r="C959" t="s">
        <v>4828</v>
      </c>
    </row>
    <row r="960" spans="1:11" x14ac:dyDescent="0.45">
      <c r="A960" t="s">
        <v>4829</v>
      </c>
      <c r="B960" t="s">
        <v>4830</v>
      </c>
      <c r="C960" t="s">
        <v>4831</v>
      </c>
      <c r="K960" t="s">
        <v>4271</v>
      </c>
    </row>
    <row r="961" spans="1:11" x14ac:dyDescent="0.45">
      <c r="A961" t="s">
        <v>4832</v>
      </c>
      <c r="B961" t="s">
        <v>4833</v>
      </c>
      <c r="C961" t="s">
        <v>4834</v>
      </c>
    </row>
    <row r="962" spans="1:11" x14ac:dyDescent="0.45">
      <c r="A962" t="s">
        <v>4835</v>
      </c>
      <c r="B962" t="s">
        <v>4836</v>
      </c>
      <c r="C962" t="s">
        <v>4837</v>
      </c>
    </row>
    <row r="963" spans="1:11" x14ac:dyDescent="0.45">
      <c r="A963" t="s">
        <v>4838</v>
      </c>
      <c r="B963" t="s">
        <v>4839</v>
      </c>
      <c r="C963" t="s">
        <v>4840</v>
      </c>
    </row>
    <row r="964" spans="1:11" x14ac:dyDescent="0.45">
      <c r="A964" t="s">
        <v>154</v>
      </c>
      <c r="B964" t="s">
        <v>155</v>
      </c>
      <c r="C964" t="s">
        <v>155</v>
      </c>
    </row>
    <row r="965" spans="1:11" x14ac:dyDescent="0.45">
      <c r="A965" t="s">
        <v>4841</v>
      </c>
      <c r="B965" t="s">
        <v>4842</v>
      </c>
      <c r="C965" t="s">
        <v>4843</v>
      </c>
      <c r="K965" t="s">
        <v>4174</v>
      </c>
    </row>
    <row r="966" spans="1:11" x14ac:dyDescent="0.45">
      <c r="A966" t="s">
        <v>4844</v>
      </c>
      <c r="B966" t="s">
        <v>4845</v>
      </c>
      <c r="C966" t="s">
        <v>4845</v>
      </c>
    </row>
    <row r="967" spans="1:11" x14ac:dyDescent="0.45">
      <c r="A967" t="s">
        <v>4846</v>
      </c>
      <c r="B967" t="s">
        <v>4847</v>
      </c>
      <c r="C967" t="s">
        <v>4848</v>
      </c>
    </row>
    <row r="968" spans="1:11" x14ac:dyDescent="0.45">
      <c r="A968" t="s">
        <v>4849</v>
      </c>
      <c r="B968" t="s">
        <v>4850</v>
      </c>
      <c r="C968" t="s">
        <v>4850</v>
      </c>
    </row>
    <row r="969" spans="1:11" x14ac:dyDescent="0.45">
      <c r="A969" t="s">
        <v>4851</v>
      </c>
      <c r="B969" t="s">
        <v>4852</v>
      </c>
      <c r="C969" t="s">
        <v>4853</v>
      </c>
    </row>
    <row r="970" spans="1:11" x14ac:dyDescent="0.45">
      <c r="A970" t="s">
        <v>4854</v>
      </c>
      <c r="B970" t="s">
        <v>4855</v>
      </c>
      <c r="C970" t="s">
        <v>4856</v>
      </c>
      <c r="K970" t="s">
        <v>4139</v>
      </c>
    </row>
    <row r="971" spans="1:11" x14ac:dyDescent="0.45">
      <c r="A971" t="s">
        <v>4857</v>
      </c>
      <c r="B971" t="s">
        <v>4858</v>
      </c>
      <c r="C971" t="s">
        <v>4859</v>
      </c>
      <c r="K971" t="s">
        <v>4142</v>
      </c>
    </row>
    <row r="972" spans="1:11" x14ac:dyDescent="0.45">
      <c r="A972" t="s">
        <v>26</v>
      </c>
      <c r="B972" t="s">
        <v>27</v>
      </c>
      <c r="C972" t="s">
        <v>28</v>
      </c>
    </row>
    <row r="973" spans="1:11" x14ac:dyDescent="0.45">
      <c r="A973" t="s">
        <v>4860</v>
      </c>
      <c r="B973" t="s">
        <v>4861</v>
      </c>
      <c r="C973" t="s">
        <v>4862</v>
      </c>
    </row>
    <row r="974" spans="1:11" x14ac:dyDescent="0.45">
      <c r="A974" t="s">
        <v>4863</v>
      </c>
      <c r="B974" t="s">
        <v>4864</v>
      </c>
      <c r="C974" t="s">
        <v>4865</v>
      </c>
    </row>
    <row r="975" spans="1:11" x14ac:dyDescent="0.45">
      <c r="A975" t="s">
        <v>4866</v>
      </c>
      <c r="B975" t="s">
        <v>4867</v>
      </c>
      <c r="C975" t="s">
        <v>4868</v>
      </c>
    </row>
    <row r="976" spans="1:11" x14ac:dyDescent="0.45">
      <c r="A976" t="s">
        <v>4869</v>
      </c>
      <c r="B976" t="s">
        <v>4870</v>
      </c>
      <c r="C976" t="s">
        <v>4871</v>
      </c>
      <c r="K976" t="s">
        <v>4872</v>
      </c>
    </row>
    <row r="977" spans="1:11" x14ac:dyDescent="0.45">
      <c r="A977" t="s">
        <v>4873</v>
      </c>
      <c r="B977" t="s">
        <v>4874</v>
      </c>
      <c r="C977" t="s">
        <v>4875</v>
      </c>
      <c r="K977" t="s">
        <v>4139</v>
      </c>
    </row>
    <row r="978" spans="1:11" x14ac:dyDescent="0.45">
      <c r="A978" t="s">
        <v>4876</v>
      </c>
      <c r="B978" t="s">
        <v>4877</v>
      </c>
      <c r="C978" t="s">
        <v>4878</v>
      </c>
    </row>
    <row r="979" spans="1:11" x14ac:dyDescent="0.45">
      <c r="A979" t="s">
        <v>189</v>
      </c>
      <c r="B979" t="s">
        <v>190</v>
      </c>
      <c r="C979" t="s">
        <v>190</v>
      </c>
    </row>
    <row r="980" spans="1:11" x14ac:dyDescent="0.45">
      <c r="A980" t="s">
        <v>4879</v>
      </c>
      <c r="B980" t="s">
        <v>4880</v>
      </c>
      <c r="C980" t="s">
        <v>4881</v>
      </c>
      <c r="K980" t="s">
        <v>4882</v>
      </c>
    </row>
    <row r="981" spans="1:11" x14ac:dyDescent="0.45">
      <c r="A981" t="s">
        <v>106</v>
      </c>
      <c r="B981" t="s">
        <v>107</v>
      </c>
      <c r="C981" t="s">
        <v>108</v>
      </c>
    </row>
    <row r="982" spans="1:11" x14ac:dyDescent="0.45">
      <c r="A982" t="s">
        <v>4883</v>
      </c>
      <c r="B982" t="s">
        <v>4884</v>
      </c>
      <c r="C982" t="s">
        <v>4885</v>
      </c>
      <c r="K982" t="s">
        <v>4886</v>
      </c>
    </row>
    <row r="983" spans="1:11" x14ac:dyDescent="0.45">
      <c r="A983" t="s">
        <v>4887</v>
      </c>
      <c r="B983" t="s">
        <v>4888</v>
      </c>
      <c r="C983" t="s">
        <v>4889</v>
      </c>
      <c r="K983" t="s">
        <v>4890</v>
      </c>
    </row>
    <row r="984" spans="1:11" x14ac:dyDescent="0.45">
      <c r="A984" t="s">
        <v>4891</v>
      </c>
      <c r="B984" t="s">
        <v>4892</v>
      </c>
      <c r="C984" t="s">
        <v>4893</v>
      </c>
      <c r="K984" t="s">
        <v>4894</v>
      </c>
    </row>
    <row r="985" spans="1:11" x14ac:dyDescent="0.45">
      <c r="A985" t="s">
        <v>4895</v>
      </c>
      <c r="B985" t="s">
        <v>4896</v>
      </c>
      <c r="C985" t="s">
        <v>4897</v>
      </c>
    </row>
    <row r="986" spans="1:11" x14ac:dyDescent="0.45">
      <c r="A986" t="s">
        <v>4898</v>
      </c>
      <c r="B986" t="s">
        <v>4899</v>
      </c>
      <c r="C986" t="s">
        <v>4900</v>
      </c>
    </row>
    <row r="987" spans="1:11" x14ac:dyDescent="0.45">
      <c r="A987" t="s">
        <v>4901</v>
      </c>
      <c r="B987" t="s">
        <v>4902</v>
      </c>
      <c r="C987" t="s">
        <v>4903</v>
      </c>
    </row>
    <row r="988" spans="1:11" x14ac:dyDescent="0.45">
      <c r="A988" t="s">
        <v>4904</v>
      </c>
      <c r="B988" t="s">
        <v>4905</v>
      </c>
      <c r="C988" t="s">
        <v>4906</v>
      </c>
    </row>
    <row r="989" spans="1:11" x14ac:dyDescent="0.45">
      <c r="A989" t="s">
        <v>4907</v>
      </c>
      <c r="B989" t="s">
        <v>4908</v>
      </c>
      <c r="C989" t="s">
        <v>4909</v>
      </c>
    </row>
    <row r="990" spans="1:11" x14ac:dyDescent="0.45">
      <c r="A990" t="s">
        <v>4910</v>
      </c>
      <c r="B990" t="s">
        <v>4911</v>
      </c>
      <c r="C990" t="s">
        <v>4912</v>
      </c>
    </row>
    <row r="991" spans="1:11" x14ac:dyDescent="0.45">
      <c r="A991" t="s">
        <v>4913</v>
      </c>
      <c r="B991" t="s">
        <v>4914</v>
      </c>
      <c r="C991" t="s">
        <v>4915</v>
      </c>
    </row>
    <row r="992" spans="1:11" x14ac:dyDescent="0.45">
      <c r="A992" t="s">
        <v>4916</v>
      </c>
      <c r="B992" t="s">
        <v>4917</v>
      </c>
      <c r="C992" t="s">
        <v>4918</v>
      </c>
      <c r="K992" t="s">
        <v>4271</v>
      </c>
    </row>
    <row r="993" spans="1:11" x14ac:dyDescent="0.45">
      <c r="A993" t="s">
        <v>4919</v>
      </c>
      <c r="B993" t="s">
        <v>4920</v>
      </c>
      <c r="C993" t="s">
        <v>4921</v>
      </c>
    </row>
    <row r="994" spans="1:11" x14ac:dyDescent="0.45">
      <c r="A994" t="s">
        <v>4922</v>
      </c>
      <c r="B994" t="s">
        <v>4923</v>
      </c>
      <c r="C994" t="s">
        <v>4924</v>
      </c>
      <c r="K994" t="s">
        <v>4925</v>
      </c>
    </row>
    <row r="995" spans="1:11" x14ac:dyDescent="0.45">
      <c r="A995" t="s">
        <v>4926</v>
      </c>
      <c r="B995" t="s">
        <v>4927</v>
      </c>
      <c r="C995" t="s">
        <v>4928</v>
      </c>
    </row>
    <row r="996" spans="1:11" x14ac:dyDescent="0.45">
      <c r="A996" t="s">
        <v>4929</v>
      </c>
      <c r="B996" t="s">
        <v>4930</v>
      </c>
      <c r="C996" t="s">
        <v>4931</v>
      </c>
      <c r="K996" t="s">
        <v>4932</v>
      </c>
    </row>
    <row r="997" spans="1:11" x14ac:dyDescent="0.45">
      <c r="A997" t="s">
        <v>4933</v>
      </c>
      <c r="B997" t="s">
        <v>4934</v>
      </c>
      <c r="C997" t="s">
        <v>4935</v>
      </c>
    </row>
    <row r="998" spans="1:11" x14ac:dyDescent="0.45">
      <c r="A998" t="s">
        <v>4936</v>
      </c>
      <c r="B998" t="s">
        <v>4937</v>
      </c>
      <c r="C998" t="s">
        <v>4938</v>
      </c>
      <c r="K998" t="s">
        <v>4939</v>
      </c>
    </row>
    <row r="999" spans="1:11" x14ac:dyDescent="0.45">
      <c r="A999" t="s">
        <v>4940</v>
      </c>
      <c r="B999" t="s">
        <v>4941</v>
      </c>
      <c r="C999" t="s">
        <v>4941</v>
      </c>
    </row>
    <row r="1000" spans="1:11" x14ac:dyDescent="0.45">
      <c r="A1000" t="s">
        <v>4942</v>
      </c>
      <c r="B1000" t="s">
        <v>4943</v>
      </c>
      <c r="C1000" t="s">
        <v>4944</v>
      </c>
    </row>
    <row r="1001" spans="1:11" x14ac:dyDescent="0.45">
      <c r="A1001" t="s">
        <v>4945</v>
      </c>
      <c r="B1001" t="s">
        <v>4946</v>
      </c>
      <c r="C1001" t="s">
        <v>4947</v>
      </c>
    </row>
    <row r="1002" spans="1:11" x14ac:dyDescent="0.45">
      <c r="A1002" t="s">
        <v>4948</v>
      </c>
      <c r="B1002" t="s">
        <v>4949</v>
      </c>
      <c r="C1002" t="s">
        <v>4950</v>
      </c>
    </row>
    <row r="1003" spans="1:11" x14ac:dyDescent="0.45">
      <c r="A1003" t="s">
        <v>4951</v>
      </c>
      <c r="B1003" t="s">
        <v>4952</v>
      </c>
      <c r="C1003" t="s">
        <v>4953</v>
      </c>
    </row>
    <row r="1004" spans="1:11" x14ac:dyDescent="0.45">
      <c r="A1004" t="s">
        <v>4954</v>
      </c>
      <c r="B1004" t="s">
        <v>4955</v>
      </c>
      <c r="C1004" t="s">
        <v>3654</v>
      </c>
      <c r="K1004" t="s">
        <v>4271</v>
      </c>
    </row>
    <row r="1005" spans="1:11" x14ac:dyDescent="0.45">
      <c r="A1005" t="s">
        <v>4956</v>
      </c>
      <c r="B1005" t="s">
        <v>4957</v>
      </c>
      <c r="C1005" t="s">
        <v>4958</v>
      </c>
      <c r="K1005" t="s">
        <v>4142</v>
      </c>
    </row>
    <row r="1006" spans="1:11" x14ac:dyDescent="0.45">
      <c r="A1006" t="s">
        <v>4959</v>
      </c>
      <c r="B1006" t="s">
        <v>4960</v>
      </c>
      <c r="C1006" t="s">
        <v>4961</v>
      </c>
    </row>
    <row r="1007" spans="1:11" x14ac:dyDescent="0.45">
      <c r="A1007" t="s">
        <v>4962</v>
      </c>
      <c r="B1007" t="s">
        <v>4963</v>
      </c>
      <c r="C1007" t="s">
        <v>4912</v>
      </c>
    </row>
    <row r="1008" spans="1:11" x14ac:dyDescent="0.45">
      <c r="A1008" t="s">
        <v>4964</v>
      </c>
      <c r="B1008" t="s">
        <v>4965</v>
      </c>
      <c r="C1008" t="s">
        <v>4050</v>
      </c>
    </row>
    <row r="1009" spans="1:3" x14ac:dyDescent="0.45">
      <c r="A1009" t="s">
        <v>4966</v>
      </c>
      <c r="B1009" t="s">
        <v>4967</v>
      </c>
      <c r="C1009" t="s">
        <v>3662</v>
      </c>
    </row>
    <row r="1010" spans="1:3" x14ac:dyDescent="0.45">
      <c r="A1010" t="s">
        <v>270</v>
      </c>
      <c r="B1010" t="s">
        <v>271</v>
      </c>
      <c r="C1010" t="s">
        <v>272</v>
      </c>
    </row>
    <row r="1011" spans="1:3" x14ac:dyDescent="0.45">
      <c r="A1011" t="s">
        <v>4968</v>
      </c>
      <c r="B1011" t="s">
        <v>4969</v>
      </c>
      <c r="C1011" t="s">
        <v>4970</v>
      </c>
    </row>
    <row r="1012" spans="1:3" x14ac:dyDescent="0.45">
      <c r="A1012" t="s">
        <v>4971</v>
      </c>
      <c r="B1012" t="s">
        <v>4972</v>
      </c>
      <c r="C1012" t="s">
        <v>4972</v>
      </c>
    </row>
    <row r="1013" spans="1:3" x14ac:dyDescent="0.45">
      <c r="A1013" t="s">
        <v>4973</v>
      </c>
      <c r="B1013" t="s">
        <v>4974</v>
      </c>
      <c r="C1013" t="s">
        <v>4974</v>
      </c>
    </row>
    <row r="1014" spans="1:3" x14ac:dyDescent="0.45">
      <c r="A1014" t="s">
        <v>276</v>
      </c>
      <c r="B1014" t="s">
        <v>277</v>
      </c>
      <c r="C1014" t="s">
        <v>277</v>
      </c>
    </row>
    <row r="1015" spans="1:3" x14ac:dyDescent="0.45">
      <c r="A1015" t="s">
        <v>4975</v>
      </c>
      <c r="B1015" t="s">
        <v>4976</v>
      </c>
      <c r="C1015" t="s">
        <v>4976</v>
      </c>
    </row>
    <row r="1016" spans="1:3" x14ac:dyDescent="0.45">
      <c r="A1016" t="s">
        <v>4977</v>
      </c>
      <c r="B1016" t="s">
        <v>4978</v>
      </c>
      <c r="C1016" t="s">
        <v>4978</v>
      </c>
    </row>
    <row r="1017" spans="1:3" x14ac:dyDescent="0.45">
      <c r="A1017" t="s">
        <v>4979</v>
      </c>
      <c r="B1017" t="s">
        <v>4980</v>
      </c>
      <c r="C1017" t="s">
        <v>4980</v>
      </c>
    </row>
    <row r="1018" spans="1:3" x14ac:dyDescent="0.45">
      <c r="A1018" t="s">
        <v>334</v>
      </c>
      <c r="B1018" t="s">
        <v>335</v>
      </c>
      <c r="C1018" t="s">
        <v>335</v>
      </c>
    </row>
    <row r="1019" spans="1:3" x14ac:dyDescent="0.45">
      <c r="A1019" t="s">
        <v>4981</v>
      </c>
      <c r="B1019" t="s">
        <v>4982</v>
      </c>
      <c r="C1019" t="s">
        <v>4982</v>
      </c>
    </row>
    <row r="1020" spans="1:3" x14ac:dyDescent="0.45">
      <c r="A1020" t="s">
        <v>4983</v>
      </c>
      <c r="B1020" t="s">
        <v>4984</v>
      </c>
      <c r="C1020" t="s">
        <v>4984</v>
      </c>
    </row>
    <row r="1021" spans="1:3" x14ac:dyDescent="0.45">
      <c r="A1021" t="s">
        <v>4985</v>
      </c>
      <c r="B1021" t="s">
        <v>4986</v>
      </c>
      <c r="C1021" t="s">
        <v>4986</v>
      </c>
    </row>
    <row r="1022" spans="1:3" x14ac:dyDescent="0.45">
      <c r="A1022" t="s">
        <v>4987</v>
      </c>
      <c r="B1022" t="s">
        <v>4988</v>
      </c>
      <c r="C1022" t="s">
        <v>4988</v>
      </c>
    </row>
    <row r="1023" spans="1:3" x14ac:dyDescent="0.45">
      <c r="A1023" t="s">
        <v>4989</v>
      </c>
      <c r="B1023" t="s">
        <v>4990</v>
      </c>
      <c r="C1023" t="s">
        <v>4990</v>
      </c>
    </row>
    <row r="1024" spans="1:3" x14ac:dyDescent="0.45">
      <c r="A1024" t="s">
        <v>4991</v>
      </c>
      <c r="B1024" t="s">
        <v>4992</v>
      </c>
      <c r="C1024" t="s">
        <v>4992</v>
      </c>
    </row>
    <row r="1025" spans="1:11" x14ac:dyDescent="0.45">
      <c r="A1025" t="s">
        <v>290</v>
      </c>
      <c r="B1025" t="s">
        <v>291</v>
      </c>
      <c r="C1025" t="s">
        <v>292</v>
      </c>
    </row>
    <row r="1026" spans="1:11" x14ac:dyDescent="0.45">
      <c r="A1026" t="s">
        <v>4993</v>
      </c>
      <c r="B1026" t="s">
        <v>4994</v>
      </c>
      <c r="C1026" t="s">
        <v>3859</v>
      </c>
      <c r="K1026" t="s">
        <v>4995</v>
      </c>
    </row>
    <row r="1027" spans="1:11" x14ac:dyDescent="0.45">
      <c r="A1027" t="s">
        <v>4996</v>
      </c>
      <c r="B1027" t="s">
        <v>4997</v>
      </c>
      <c r="C1027" t="s">
        <v>4997</v>
      </c>
    </row>
    <row r="1028" spans="1:11" x14ac:dyDescent="0.45">
      <c r="A1028" t="s">
        <v>4998</v>
      </c>
      <c r="B1028" t="s">
        <v>4999</v>
      </c>
      <c r="C1028" t="s">
        <v>5000</v>
      </c>
    </row>
    <row r="1029" spans="1:11" x14ac:dyDescent="0.45">
      <c r="A1029" t="s">
        <v>5001</v>
      </c>
      <c r="B1029" t="s">
        <v>5002</v>
      </c>
      <c r="C1029" t="s">
        <v>5003</v>
      </c>
    </row>
    <row r="1030" spans="1:11" x14ac:dyDescent="0.45">
      <c r="A1030" t="s">
        <v>5004</v>
      </c>
      <c r="B1030" t="s">
        <v>5005</v>
      </c>
      <c r="C1030" t="s">
        <v>5006</v>
      </c>
    </row>
    <row r="1031" spans="1:11" x14ac:dyDescent="0.45">
      <c r="A1031" t="s">
        <v>5007</v>
      </c>
      <c r="B1031" t="s">
        <v>5008</v>
      </c>
      <c r="C1031" t="s">
        <v>5009</v>
      </c>
    </row>
    <row r="1032" spans="1:11" x14ac:dyDescent="0.45">
      <c r="A1032" t="s">
        <v>165</v>
      </c>
      <c r="B1032" t="s">
        <v>166</v>
      </c>
      <c r="C1032" t="s">
        <v>167</v>
      </c>
    </row>
    <row r="1033" spans="1:11" x14ac:dyDescent="0.45">
      <c r="A1033" t="s">
        <v>250</v>
      </c>
      <c r="B1033" t="s">
        <v>251</v>
      </c>
      <c r="C1033" t="s">
        <v>252</v>
      </c>
    </row>
    <row r="1034" spans="1:11" x14ac:dyDescent="0.45">
      <c r="A1034" t="s">
        <v>5010</v>
      </c>
      <c r="B1034" t="s">
        <v>5011</v>
      </c>
      <c r="C1034" t="s">
        <v>5011</v>
      </c>
    </row>
    <row r="1035" spans="1:11" x14ac:dyDescent="0.45">
      <c r="A1035" t="s">
        <v>5012</v>
      </c>
      <c r="B1035" t="s">
        <v>5013</v>
      </c>
      <c r="C1035" t="s">
        <v>5013</v>
      </c>
    </row>
    <row r="1036" spans="1:11" x14ac:dyDescent="0.45">
      <c r="A1036" t="s">
        <v>5014</v>
      </c>
      <c r="B1036" t="s">
        <v>3893</v>
      </c>
      <c r="C1036" t="s">
        <v>3894</v>
      </c>
      <c r="K1036" t="s">
        <v>5015</v>
      </c>
    </row>
    <row r="1037" spans="1:11" x14ac:dyDescent="0.45">
      <c r="A1037" t="s">
        <v>5016</v>
      </c>
      <c r="B1037" t="s">
        <v>5017</v>
      </c>
      <c r="C1037" t="s">
        <v>5017</v>
      </c>
    </row>
    <row r="1038" spans="1:11" x14ac:dyDescent="0.45">
      <c r="A1038" t="s">
        <v>5018</v>
      </c>
      <c r="B1038" t="s">
        <v>5019</v>
      </c>
      <c r="C1038" t="s">
        <v>5020</v>
      </c>
    </row>
    <row r="1039" spans="1:11" x14ac:dyDescent="0.45">
      <c r="A1039" t="s">
        <v>5021</v>
      </c>
      <c r="B1039" t="s">
        <v>5022</v>
      </c>
      <c r="C1039" t="s">
        <v>5023</v>
      </c>
    </row>
    <row r="1040" spans="1:11" x14ac:dyDescent="0.45">
      <c r="A1040" t="s">
        <v>5024</v>
      </c>
      <c r="B1040" t="s">
        <v>5025</v>
      </c>
      <c r="C1040" t="s">
        <v>5026</v>
      </c>
      <c r="K1040" t="s">
        <v>4699</v>
      </c>
    </row>
    <row r="1041" spans="1:11" x14ac:dyDescent="0.45">
      <c r="A1041" t="s">
        <v>5027</v>
      </c>
      <c r="B1041" t="s">
        <v>5028</v>
      </c>
      <c r="C1041" t="s">
        <v>5029</v>
      </c>
    </row>
    <row r="1042" spans="1:11" x14ac:dyDescent="0.45">
      <c r="A1042" t="s">
        <v>168</v>
      </c>
      <c r="B1042" t="s">
        <v>169</v>
      </c>
      <c r="C1042" t="s">
        <v>170</v>
      </c>
    </row>
    <row r="1043" spans="1:11" x14ac:dyDescent="0.45">
      <c r="A1043" t="s">
        <v>336</v>
      </c>
      <c r="B1043" t="s">
        <v>337</v>
      </c>
      <c r="C1043" t="s">
        <v>338</v>
      </c>
    </row>
    <row r="1044" spans="1:11" x14ac:dyDescent="0.45">
      <c r="A1044" t="s">
        <v>5030</v>
      </c>
      <c r="B1044" t="s">
        <v>5031</v>
      </c>
      <c r="C1044" t="s">
        <v>5032</v>
      </c>
    </row>
    <row r="1045" spans="1:11" x14ac:dyDescent="0.45">
      <c r="A1045" t="s">
        <v>5033</v>
      </c>
      <c r="B1045" t="s">
        <v>5034</v>
      </c>
      <c r="C1045" t="s">
        <v>5035</v>
      </c>
      <c r="K1045" t="s">
        <v>4617</v>
      </c>
    </row>
    <row r="1046" spans="1:11" x14ac:dyDescent="0.45">
      <c r="A1046" t="s">
        <v>253</v>
      </c>
      <c r="B1046" t="s">
        <v>254</v>
      </c>
      <c r="C1046" t="s">
        <v>255</v>
      </c>
    </row>
    <row r="1047" spans="1:11" x14ac:dyDescent="0.45">
      <c r="A1047" t="s">
        <v>5036</v>
      </c>
      <c r="B1047" t="s">
        <v>5037</v>
      </c>
      <c r="C1047" t="s">
        <v>1593</v>
      </c>
      <c r="K1047" t="s">
        <v>5038</v>
      </c>
    </row>
    <row r="1048" spans="1:11" x14ac:dyDescent="0.45">
      <c r="A1048" t="s">
        <v>5039</v>
      </c>
      <c r="B1048" t="s">
        <v>5040</v>
      </c>
      <c r="C1048" t="s">
        <v>5041</v>
      </c>
    </row>
    <row r="1049" spans="1:11" x14ac:dyDescent="0.45">
      <c r="A1049" t="s">
        <v>5042</v>
      </c>
      <c r="B1049" t="s">
        <v>5043</v>
      </c>
      <c r="C1049" t="s">
        <v>5043</v>
      </c>
    </row>
    <row r="1050" spans="1:11" x14ac:dyDescent="0.45">
      <c r="A1050" t="s">
        <v>5044</v>
      </c>
      <c r="B1050" t="s">
        <v>5045</v>
      </c>
      <c r="C1050" t="s">
        <v>5045</v>
      </c>
    </row>
    <row r="1051" spans="1:11" x14ac:dyDescent="0.45">
      <c r="A1051" t="s">
        <v>5046</v>
      </c>
      <c r="B1051" t="s">
        <v>5047</v>
      </c>
      <c r="C1051" t="s">
        <v>5047</v>
      </c>
    </row>
    <row r="1052" spans="1:11" x14ac:dyDescent="0.45">
      <c r="A1052" t="s">
        <v>5048</v>
      </c>
      <c r="B1052" t="s">
        <v>5049</v>
      </c>
      <c r="C1052" t="s">
        <v>5050</v>
      </c>
      <c r="K1052" t="s">
        <v>4139</v>
      </c>
    </row>
    <row r="1053" spans="1:11" x14ac:dyDescent="0.45">
      <c r="A1053" t="s">
        <v>5051</v>
      </c>
      <c r="B1053" t="s">
        <v>5052</v>
      </c>
      <c r="C1053" t="s">
        <v>5053</v>
      </c>
      <c r="K1053" t="s">
        <v>4699</v>
      </c>
    </row>
    <row r="1054" spans="1:11" x14ac:dyDescent="0.45">
      <c r="A1054" t="s">
        <v>5054</v>
      </c>
      <c r="B1054" t="s">
        <v>5055</v>
      </c>
      <c r="C1054" t="s">
        <v>5056</v>
      </c>
      <c r="K1054" t="s">
        <v>5057</v>
      </c>
    </row>
    <row r="1055" spans="1:11" x14ac:dyDescent="0.45">
      <c r="A1055" t="s">
        <v>68</v>
      </c>
      <c r="B1055" t="s">
        <v>69</v>
      </c>
      <c r="C1055" t="s">
        <v>70</v>
      </c>
    </row>
    <row r="1056" spans="1:11" x14ac:dyDescent="0.45">
      <c r="A1056" t="s">
        <v>5058</v>
      </c>
      <c r="B1056" t="s">
        <v>5059</v>
      </c>
      <c r="C1056" t="s">
        <v>5059</v>
      </c>
    </row>
    <row r="1057" spans="1:11" x14ac:dyDescent="0.45">
      <c r="A1057" t="s">
        <v>5060</v>
      </c>
      <c r="B1057" t="s">
        <v>5061</v>
      </c>
      <c r="C1057" t="s">
        <v>5062</v>
      </c>
    </row>
    <row r="1058" spans="1:11" x14ac:dyDescent="0.45">
      <c r="A1058" t="s">
        <v>5063</v>
      </c>
      <c r="B1058" t="s">
        <v>5064</v>
      </c>
      <c r="C1058" t="s">
        <v>5064</v>
      </c>
    </row>
    <row r="1059" spans="1:11" x14ac:dyDescent="0.45">
      <c r="A1059" t="s">
        <v>5065</v>
      </c>
      <c r="B1059" t="s">
        <v>5066</v>
      </c>
      <c r="C1059" t="s">
        <v>5067</v>
      </c>
    </row>
    <row r="1060" spans="1:11" x14ac:dyDescent="0.45">
      <c r="A1060" t="s">
        <v>5068</v>
      </c>
      <c r="B1060" t="s">
        <v>5069</v>
      </c>
      <c r="C1060" t="s">
        <v>5069</v>
      </c>
    </row>
    <row r="1061" spans="1:11" x14ac:dyDescent="0.45">
      <c r="A1061" t="s">
        <v>5070</v>
      </c>
      <c r="B1061" t="s">
        <v>5071</v>
      </c>
      <c r="C1061" t="s">
        <v>5071</v>
      </c>
    </row>
    <row r="1062" spans="1:11" x14ac:dyDescent="0.45">
      <c r="A1062" t="s">
        <v>5072</v>
      </c>
      <c r="B1062" t="s">
        <v>5073</v>
      </c>
      <c r="C1062" t="s">
        <v>5074</v>
      </c>
      <c r="K1062" t="s">
        <v>5075</v>
      </c>
    </row>
    <row r="1063" spans="1:11" x14ac:dyDescent="0.45">
      <c r="A1063" t="s">
        <v>5076</v>
      </c>
      <c r="B1063" t="s">
        <v>5077</v>
      </c>
      <c r="C1063" t="s">
        <v>5078</v>
      </c>
    </row>
    <row r="1064" spans="1:11" x14ac:dyDescent="0.45">
      <c r="A1064" t="s">
        <v>5079</v>
      </c>
      <c r="B1064" t="s">
        <v>5080</v>
      </c>
      <c r="C1064" t="s">
        <v>5081</v>
      </c>
      <c r="K1064" t="s">
        <v>4153</v>
      </c>
    </row>
    <row r="1065" spans="1:11" x14ac:dyDescent="0.45">
      <c r="A1065" t="s">
        <v>5082</v>
      </c>
      <c r="B1065" t="s">
        <v>5083</v>
      </c>
      <c r="C1065" t="s">
        <v>5084</v>
      </c>
      <c r="K1065" t="s">
        <v>4139</v>
      </c>
    </row>
    <row r="1066" spans="1:11" x14ac:dyDescent="0.45">
      <c r="A1066" t="s">
        <v>5085</v>
      </c>
      <c r="B1066" t="s">
        <v>5086</v>
      </c>
      <c r="C1066" t="s">
        <v>5086</v>
      </c>
    </row>
    <row r="1067" spans="1:11" x14ac:dyDescent="0.45">
      <c r="A1067" t="s">
        <v>5087</v>
      </c>
      <c r="B1067" t="s">
        <v>5088</v>
      </c>
      <c r="C1067" t="s">
        <v>5089</v>
      </c>
      <c r="K1067" t="s">
        <v>4230</v>
      </c>
    </row>
    <row r="1068" spans="1:11" x14ac:dyDescent="0.45">
      <c r="A1068" t="s">
        <v>5090</v>
      </c>
      <c r="B1068" t="s">
        <v>5091</v>
      </c>
      <c r="C1068" t="s">
        <v>5092</v>
      </c>
      <c r="K1068" t="s">
        <v>5093</v>
      </c>
    </row>
    <row r="1069" spans="1:11" x14ac:dyDescent="0.45">
      <c r="A1069" t="s">
        <v>5094</v>
      </c>
      <c r="B1069" t="s">
        <v>5095</v>
      </c>
      <c r="C1069" t="s">
        <v>5096</v>
      </c>
      <c r="K1069" t="s">
        <v>4617</v>
      </c>
    </row>
    <row r="1070" spans="1:11" x14ac:dyDescent="0.45">
      <c r="A1070" t="s">
        <v>5097</v>
      </c>
      <c r="B1070" t="s">
        <v>3851</v>
      </c>
      <c r="C1070" t="s">
        <v>3852</v>
      </c>
    </row>
    <row r="1071" spans="1:11" x14ac:dyDescent="0.45">
      <c r="A1071" t="s">
        <v>5098</v>
      </c>
      <c r="B1071" t="s">
        <v>5099</v>
      </c>
      <c r="C1071" t="s">
        <v>5100</v>
      </c>
    </row>
    <row r="1072" spans="1:11" x14ac:dyDescent="0.45">
      <c r="A1072" t="s">
        <v>5101</v>
      </c>
      <c r="B1072" t="s">
        <v>5102</v>
      </c>
      <c r="C1072" t="s">
        <v>5103</v>
      </c>
      <c r="K1072" t="s">
        <v>4142</v>
      </c>
    </row>
    <row r="1073" spans="1:11" x14ac:dyDescent="0.45">
      <c r="A1073" t="s">
        <v>5104</v>
      </c>
      <c r="B1073" t="s">
        <v>5105</v>
      </c>
      <c r="C1073" t="s">
        <v>5106</v>
      </c>
    </row>
    <row r="1074" spans="1:11" x14ac:dyDescent="0.45">
      <c r="A1074" t="s">
        <v>5107</v>
      </c>
      <c r="B1074" t="s">
        <v>5108</v>
      </c>
      <c r="C1074" t="s">
        <v>5109</v>
      </c>
      <c r="K1074" t="s">
        <v>5110</v>
      </c>
    </row>
    <row r="1075" spans="1:11" x14ac:dyDescent="0.45">
      <c r="A1075" t="s">
        <v>5111</v>
      </c>
      <c r="B1075" t="s">
        <v>5112</v>
      </c>
      <c r="C1075" t="s">
        <v>5113</v>
      </c>
    </row>
    <row r="1076" spans="1:11" x14ac:dyDescent="0.45">
      <c r="A1076" t="s">
        <v>5114</v>
      </c>
      <c r="B1076" t="s">
        <v>5115</v>
      </c>
      <c r="C1076" t="s">
        <v>5116</v>
      </c>
    </row>
    <row r="1077" spans="1:11" x14ac:dyDescent="0.45">
      <c r="A1077" t="s">
        <v>5117</v>
      </c>
      <c r="B1077" t="s">
        <v>5118</v>
      </c>
      <c r="C1077" t="s">
        <v>5119</v>
      </c>
      <c r="K1077" t="s">
        <v>4617</v>
      </c>
    </row>
    <row r="1078" spans="1:11" x14ac:dyDescent="0.45">
      <c r="A1078" t="s">
        <v>5120</v>
      </c>
      <c r="B1078" t="s">
        <v>5121</v>
      </c>
      <c r="C1078" t="s">
        <v>1879</v>
      </c>
    </row>
    <row r="1079" spans="1:11" x14ac:dyDescent="0.45">
      <c r="A1079" t="s">
        <v>5122</v>
      </c>
      <c r="B1079" t="s">
        <v>5123</v>
      </c>
      <c r="C1079" t="s">
        <v>5124</v>
      </c>
      <c r="K1079" t="s">
        <v>4153</v>
      </c>
    </row>
    <row r="1080" spans="1:11" x14ac:dyDescent="0.45">
      <c r="A1080" t="s">
        <v>5125</v>
      </c>
      <c r="B1080" t="s">
        <v>5126</v>
      </c>
      <c r="C1080" t="s">
        <v>2233</v>
      </c>
      <c r="K1080" t="s">
        <v>4433</v>
      </c>
    </row>
    <row r="1081" spans="1:11" x14ac:dyDescent="0.45">
      <c r="A1081" t="s">
        <v>5127</v>
      </c>
      <c r="B1081" t="s">
        <v>5128</v>
      </c>
      <c r="C1081" t="s">
        <v>5129</v>
      </c>
      <c r="K1081" t="s">
        <v>4433</v>
      </c>
    </row>
    <row r="1082" spans="1:11" x14ac:dyDescent="0.45">
      <c r="A1082" t="s">
        <v>5130</v>
      </c>
      <c r="B1082" t="s">
        <v>5131</v>
      </c>
      <c r="C1082" t="s">
        <v>3836</v>
      </c>
      <c r="K1082" t="s">
        <v>4174</v>
      </c>
    </row>
    <row r="1083" spans="1:11" x14ac:dyDescent="0.45">
      <c r="A1083" t="s">
        <v>5132</v>
      </c>
      <c r="B1083" t="s">
        <v>5133</v>
      </c>
      <c r="C1083" t="s">
        <v>5134</v>
      </c>
      <c r="K1083" t="s">
        <v>5135</v>
      </c>
    </row>
    <row r="1084" spans="1:11" x14ac:dyDescent="0.45">
      <c r="A1084" t="s">
        <v>5136</v>
      </c>
      <c r="B1084" t="s">
        <v>5137</v>
      </c>
      <c r="C1084" t="s">
        <v>5138</v>
      </c>
    </row>
    <row r="1085" spans="1:11" x14ac:dyDescent="0.45">
      <c r="A1085" t="s">
        <v>5139</v>
      </c>
      <c r="B1085" t="s">
        <v>5140</v>
      </c>
      <c r="C1085" t="s">
        <v>5141</v>
      </c>
      <c r="K1085" t="s">
        <v>4347</v>
      </c>
    </row>
    <row r="1086" spans="1:11" x14ac:dyDescent="0.45">
      <c r="A1086" t="s">
        <v>5142</v>
      </c>
      <c r="B1086" t="s">
        <v>5143</v>
      </c>
      <c r="C1086" t="s">
        <v>5144</v>
      </c>
    </row>
    <row r="1087" spans="1:11" x14ac:dyDescent="0.45">
      <c r="A1087" t="s">
        <v>232</v>
      </c>
      <c r="B1087" t="s">
        <v>233</v>
      </c>
      <c r="C1087" t="s">
        <v>234</v>
      </c>
    </row>
    <row r="1088" spans="1:11" x14ac:dyDescent="0.45">
      <c r="A1088" t="s">
        <v>5145</v>
      </c>
      <c r="B1088" t="s">
        <v>5146</v>
      </c>
      <c r="C1088" t="s">
        <v>5147</v>
      </c>
      <c r="K1088" t="s">
        <v>4153</v>
      </c>
    </row>
    <row r="1089" spans="1:11" x14ac:dyDescent="0.45">
      <c r="A1089" t="s">
        <v>5148</v>
      </c>
      <c r="B1089" t="s">
        <v>5149</v>
      </c>
      <c r="C1089" t="s">
        <v>5150</v>
      </c>
      <c r="K1089" t="s">
        <v>4153</v>
      </c>
    </row>
    <row r="1090" spans="1:11" x14ac:dyDescent="0.45">
      <c r="A1090" t="s">
        <v>5151</v>
      </c>
      <c r="B1090" t="s">
        <v>5152</v>
      </c>
      <c r="C1090" t="s">
        <v>3759</v>
      </c>
      <c r="K1090" t="s">
        <v>4299</v>
      </c>
    </row>
    <row r="1091" spans="1:11" x14ac:dyDescent="0.45">
      <c r="A1091" t="s">
        <v>5153</v>
      </c>
      <c r="B1091" t="s">
        <v>3841</v>
      </c>
      <c r="C1091" t="s">
        <v>3842</v>
      </c>
    </row>
    <row r="1092" spans="1:11" x14ac:dyDescent="0.45">
      <c r="A1092" t="s">
        <v>5154</v>
      </c>
      <c r="B1092" t="s">
        <v>5155</v>
      </c>
      <c r="C1092" t="s">
        <v>5156</v>
      </c>
      <c r="K1092" t="s">
        <v>4139</v>
      </c>
    </row>
    <row r="1093" spans="1:11" x14ac:dyDescent="0.45">
      <c r="A1093" t="s">
        <v>5157</v>
      </c>
      <c r="B1093" t="s">
        <v>5158</v>
      </c>
      <c r="C1093" t="s">
        <v>5159</v>
      </c>
      <c r="K1093" t="s">
        <v>4174</v>
      </c>
    </row>
    <row r="1094" spans="1:11" x14ac:dyDescent="0.45">
      <c r="A1094" t="s">
        <v>5160</v>
      </c>
      <c r="B1094" t="s">
        <v>5161</v>
      </c>
      <c r="C1094" t="s">
        <v>5162</v>
      </c>
      <c r="K1094" t="s">
        <v>4142</v>
      </c>
    </row>
    <row r="1095" spans="1:11" x14ac:dyDescent="0.45">
      <c r="A1095" t="s">
        <v>5163</v>
      </c>
      <c r="B1095" t="s">
        <v>5164</v>
      </c>
      <c r="C1095" t="s">
        <v>5165</v>
      </c>
      <c r="K1095" t="s">
        <v>4299</v>
      </c>
    </row>
    <row r="1096" spans="1:11" x14ac:dyDescent="0.45">
      <c r="A1096" t="s">
        <v>5166</v>
      </c>
      <c r="B1096" t="s">
        <v>5167</v>
      </c>
      <c r="C1096" t="s">
        <v>5168</v>
      </c>
      <c r="K1096" t="s">
        <v>4174</v>
      </c>
    </row>
    <row r="1097" spans="1:11" x14ac:dyDescent="0.45">
      <c r="A1097" t="s">
        <v>5169</v>
      </c>
      <c r="B1097" t="s">
        <v>5170</v>
      </c>
      <c r="C1097" t="s">
        <v>5171</v>
      </c>
      <c r="K1097" t="s">
        <v>4770</v>
      </c>
    </row>
    <row r="1098" spans="1:11" x14ac:dyDescent="0.45">
      <c r="A1098" t="s">
        <v>5172</v>
      </c>
      <c r="B1098" t="s">
        <v>5173</v>
      </c>
      <c r="C1098" t="s">
        <v>5174</v>
      </c>
      <c r="K1098" t="s">
        <v>5175</v>
      </c>
    </row>
    <row r="1099" spans="1:11" x14ac:dyDescent="0.45">
      <c r="A1099" t="s">
        <v>5176</v>
      </c>
      <c r="B1099" t="s">
        <v>5177</v>
      </c>
      <c r="C1099" t="s">
        <v>5178</v>
      </c>
      <c r="K1099" t="s">
        <v>5179</v>
      </c>
    </row>
    <row r="1100" spans="1:11" x14ac:dyDescent="0.45">
      <c r="A1100" t="s">
        <v>5180</v>
      </c>
      <c r="B1100" t="s">
        <v>5181</v>
      </c>
      <c r="C1100" t="s">
        <v>5181</v>
      </c>
    </row>
    <row r="1101" spans="1:11" x14ac:dyDescent="0.45">
      <c r="A1101" t="s">
        <v>5182</v>
      </c>
      <c r="B1101" t="s">
        <v>5183</v>
      </c>
      <c r="C1101" t="s">
        <v>5184</v>
      </c>
      <c r="K1101" t="s">
        <v>4139</v>
      </c>
    </row>
    <row r="1102" spans="1:11" x14ac:dyDescent="0.45">
      <c r="A1102" t="s">
        <v>5185</v>
      </c>
      <c r="B1102" t="s">
        <v>5186</v>
      </c>
      <c r="C1102" t="s">
        <v>5187</v>
      </c>
      <c r="K1102" t="s">
        <v>5188</v>
      </c>
    </row>
    <row r="1103" spans="1:11" x14ac:dyDescent="0.45">
      <c r="A1103" t="s">
        <v>5189</v>
      </c>
      <c r="B1103" t="s">
        <v>5190</v>
      </c>
      <c r="C1103" t="s">
        <v>5191</v>
      </c>
    </row>
    <row r="1104" spans="1:11" x14ac:dyDescent="0.45">
      <c r="A1104" t="s">
        <v>5192</v>
      </c>
      <c r="B1104" t="s">
        <v>5193</v>
      </c>
      <c r="C1104" t="s">
        <v>5194</v>
      </c>
    </row>
    <row r="1105" spans="1:11" x14ac:dyDescent="0.45">
      <c r="A1105" t="s">
        <v>5195</v>
      </c>
      <c r="B1105" t="s">
        <v>5196</v>
      </c>
      <c r="C1105" t="s">
        <v>5197</v>
      </c>
    </row>
    <row r="1106" spans="1:11" x14ac:dyDescent="0.45">
      <c r="A1106" t="s">
        <v>5198</v>
      </c>
      <c r="B1106" t="s">
        <v>5199</v>
      </c>
      <c r="C1106" t="s">
        <v>5200</v>
      </c>
      <c r="K1106" t="s">
        <v>5201</v>
      </c>
    </row>
    <row r="1107" spans="1:11" x14ac:dyDescent="0.45">
      <c r="A1107" t="s">
        <v>5202</v>
      </c>
      <c r="B1107" t="s">
        <v>5203</v>
      </c>
      <c r="C1107" t="s">
        <v>5204</v>
      </c>
    </row>
    <row r="1108" spans="1:11" x14ac:dyDescent="0.45">
      <c r="A1108" t="s">
        <v>5205</v>
      </c>
      <c r="B1108" t="s">
        <v>5206</v>
      </c>
      <c r="C1108" t="s">
        <v>5207</v>
      </c>
      <c r="K1108" t="s">
        <v>5208</v>
      </c>
    </row>
    <row r="1109" spans="1:11" x14ac:dyDescent="0.45">
      <c r="A1109" t="s">
        <v>5209</v>
      </c>
      <c r="B1109" t="s">
        <v>5210</v>
      </c>
      <c r="C1109" t="s">
        <v>5211</v>
      </c>
      <c r="K1109" t="s">
        <v>5212</v>
      </c>
    </row>
    <row r="1110" spans="1:11" x14ac:dyDescent="0.45">
      <c r="A1110" t="s">
        <v>5213</v>
      </c>
      <c r="B1110" t="s">
        <v>5214</v>
      </c>
      <c r="C1110" t="s">
        <v>5215</v>
      </c>
    </row>
    <row r="1111" spans="1:11" x14ac:dyDescent="0.45">
      <c r="A1111" t="s">
        <v>5216</v>
      </c>
      <c r="B1111" t="s">
        <v>5217</v>
      </c>
      <c r="C1111" t="s">
        <v>5218</v>
      </c>
    </row>
    <row r="1112" spans="1:11" x14ac:dyDescent="0.45">
      <c r="A1112" t="s">
        <v>5219</v>
      </c>
      <c r="B1112" t="s">
        <v>5220</v>
      </c>
      <c r="C1112" t="s">
        <v>5221</v>
      </c>
      <c r="K1112" t="s">
        <v>4142</v>
      </c>
    </row>
    <row r="1113" spans="1:11" x14ac:dyDescent="0.45">
      <c r="A1113" t="s">
        <v>5222</v>
      </c>
      <c r="B1113" t="s">
        <v>5223</v>
      </c>
      <c r="C1113" t="s">
        <v>5224</v>
      </c>
      <c r="K1113" t="s">
        <v>5225</v>
      </c>
    </row>
    <row r="1114" spans="1:11" x14ac:dyDescent="0.45">
      <c r="A1114" t="s">
        <v>5226</v>
      </c>
      <c r="B1114" t="s">
        <v>5227</v>
      </c>
      <c r="C1114" t="s">
        <v>5197</v>
      </c>
      <c r="K1114" t="s">
        <v>4153</v>
      </c>
    </row>
    <row r="1115" spans="1:11" x14ac:dyDescent="0.45">
      <c r="A1115" t="s">
        <v>5228</v>
      </c>
      <c r="B1115" t="s">
        <v>5229</v>
      </c>
      <c r="C1115" t="s">
        <v>4069</v>
      </c>
      <c r="K1115" t="s">
        <v>4770</v>
      </c>
    </row>
    <row r="1116" spans="1:11" x14ac:dyDescent="0.45">
      <c r="A1116" t="s">
        <v>5230</v>
      </c>
      <c r="B1116" t="s">
        <v>5231</v>
      </c>
      <c r="C1116" t="s">
        <v>5232</v>
      </c>
    </row>
    <row r="1117" spans="1:11" x14ac:dyDescent="0.45">
      <c r="A1117" t="s">
        <v>5233</v>
      </c>
      <c r="B1117" t="s">
        <v>5234</v>
      </c>
      <c r="C1117" t="s">
        <v>5235</v>
      </c>
      <c r="K1117" t="s">
        <v>5236</v>
      </c>
    </row>
    <row r="1118" spans="1:11" x14ac:dyDescent="0.45">
      <c r="A1118" t="s">
        <v>103</v>
      </c>
      <c r="B1118" t="s">
        <v>104</v>
      </c>
      <c r="C1118" t="s">
        <v>105</v>
      </c>
    </row>
    <row r="1119" spans="1:11" x14ac:dyDescent="0.45">
      <c r="A1119" t="s">
        <v>5237</v>
      </c>
      <c r="B1119" t="s">
        <v>5238</v>
      </c>
      <c r="C1119" t="s">
        <v>5239</v>
      </c>
    </row>
    <row r="1120" spans="1:11" x14ac:dyDescent="0.45">
      <c r="A1120" t="s">
        <v>5240</v>
      </c>
      <c r="B1120" t="s">
        <v>5241</v>
      </c>
      <c r="C1120" t="s">
        <v>5242</v>
      </c>
    </row>
    <row r="1121" spans="1:11" x14ac:dyDescent="0.45">
      <c r="A1121" t="s">
        <v>5243</v>
      </c>
      <c r="B1121" t="s">
        <v>5244</v>
      </c>
      <c r="C1121" t="s">
        <v>5245</v>
      </c>
      <c r="K1121" t="s">
        <v>4139</v>
      </c>
    </row>
    <row r="1122" spans="1:11" x14ac:dyDescent="0.45">
      <c r="A1122" t="s">
        <v>5246</v>
      </c>
      <c r="B1122" t="s">
        <v>5247</v>
      </c>
      <c r="C1122" t="s">
        <v>5248</v>
      </c>
    </row>
    <row r="1123" spans="1:11" x14ac:dyDescent="0.45">
      <c r="A1123" t="s">
        <v>5249</v>
      </c>
      <c r="B1123" t="s">
        <v>5250</v>
      </c>
      <c r="C1123" t="s">
        <v>5251</v>
      </c>
    </row>
    <row r="1124" spans="1:11" x14ac:dyDescent="0.45">
      <c r="A1124" t="s">
        <v>5252</v>
      </c>
      <c r="B1124" t="s">
        <v>5253</v>
      </c>
      <c r="C1124" t="s">
        <v>5254</v>
      </c>
      <c r="K1124" t="s">
        <v>4142</v>
      </c>
    </row>
    <row r="1125" spans="1:11" x14ac:dyDescent="0.45">
      <c r="A1125" t="s">
        <v>5255</v>
      </c>
      <c r="B1125" t="s">
        <v>5256</v>
      </c>
      <c r="C1125" t="s">
        <v>5257</v>
      </c>
      <c r="K1125" t="s">
        <v>5258</v>
      </c>
    </row>
    <row r="1126" spans="1:11" x14ac:dyDescent="0.45">
      <c r="A1126" t="s">
        <v>5259</v>
      </c>
      <c r="B1126" t="s">
        <v>5260</v>
      </c>
      <c r="C1126" t="s">
        <v>5261</v>
      </c>
      <c r="K1126" t="s">
        <v>4872</v>
      </c>
    </row>
    <row r="1127" spans="1:11" x14ac:dyDescent="0.45">
      <c r="A1127" t="s">
        <v>5262</v>
      </c>
      <c r="B1127" t="s">
        <v>2371</v>
      </c>
      <c r="C1127" t="s">
        <v>2372</v>
      </c>
      <c r="K1127" t="s">
        <v>4204</v>
      </c>
    </row>
    <row r="1128" spans="1:11" x14ac:dyDescent="0.45">
      <c r="A1128" t="s">
        <v>5263</v>
      </c>
      <c r="B1128" t="s">
        <v>5264</v>
      </c>
      <c r="C1128" t="s">
        <v>5265</v>
      </c>
      <c r="K1128" t="s">
        <v>4271</v>
      </c>
    </row>
    <row r="1129" spans="1:11" x14ac:dyDescent="0.45">
      <c r="A1129" t="s">
        <v>5266</v>
      </c>
      <c r="B1129" t="s">
        <v>5267</v>
      </c>
      <c r="C1129" t="s">
        <v>5268</v>
      </c>
    </row>
    <row r="1130" spans="1:11" x14ac:dyDescent="0.45">
      <c r="A1130" t="s">
        <v>5269</v>
      </c>
      <c r="B1130" t="s">
        <v>5270</v>
      </c>
      <c r="C1130" t="s">
        <v>5271</v>
      </c>
    </row>
    <row r="1131" spans="1:11" x14ac:dyDescent="0.45">
      <c r="A1131" t="s">
        <v>5272</v>
      </c>
      <c r="B1131" t="s">
        <v>5273</v>
      </c>
      <c r="C1131" t="s">
        <v>5274</v>
      </c>
    </row>
    <row r="1132" spans="1:11" x14ac:dyDescent="0.45">
      <c r="A1132" t="s">
        <v>5275</v>
      </c>
      <c r="B1132" t="s">
        <v>5276</v>
      </c>
      <c r="C1132" t="s">
        <v>5277</v>
      </c>
    </row>
    <row r="1133" spans="1:11" x14ac:dyDescent="0.45">
      <c r="A1133" t="s">
        <v>5278</v>
      </c>
      <c r="B1133" t="s">
        <v>5279</v>
      </c>
      <c r="C1133" t="s">
        <v>1790</v>
      </c>
    </row>
    <row r="1134" spans="1:11" x14ac:dyDescent="0.45">
      <c r="A1134" t="s">
        <v>5280</v>
      </c>
      <c r="B1134" t="s">
        <v>5281</v>
      </c>
      <c r="C1134" t="s">
        <v>5282</v>
      </c>
      <c r="K1134" t="s">
        <v>5283</v>
      </c>
    </row>
    <row r="1135" spans="1:11" x14ac:dyDescent="0.45">
      <c r="A1135" t="s">
        <v>5284</v>
      </c>
      <c r="B1135" t="s">
        <v>5285</v>
      </c>
      <c r="C1135" t="s">
        <v>3855</v>
      </c>
    </row>
    <row r="1136" spans="1:11" x14ac:dyDescent="0.45">
      <c r="A1136" t="s">
        <v>5286</v>
      </c>
      <c r="B1136" t="s">
        <v>5287</v>
      </c>
      <c r="C1136" t="s">
        <v>5288</v>
      </c>
      <c r="K1136" t="s">
        <v>4139</v>
      </c>
    </row>
    <row r="1137" spans="1:11" x14ac:dyDescent="0.45">
      <c r="A1137" t="s">
        <v>5289</v>
      </c>
      <c r="B1137" t="s">
        <v>5290</v>
      </c>
      <c r="C1137" t="s">
        <v>5291</v>
      </c>
    </row>
    <row r="1138" spans="1:11" x14ac:dyDescent="0.45">
      <c r="A1138" t="s">
        <v>5292</v>
      </c>
      <c r="B1138" t="s">
        <v>5293</v>
      </c>
      <c r="C1138" t="s">
        <v>5294</v>
      </c>
      <c r="K1138" t="s">
        <v>4142</v>
      </c>
    </row>
    <row r="1139" spans="1:11" x14ac:dyDescent="0.45">
      <c r="A1139" t="s">
        <v>5295</v>
      </c>
      <c r="B1139" t="s">
        <v>5296</v>
      </c>
      <c r="C1139" t="s">
        <v>5297</v>
      </c>
    </row>
    <row r="1140" spans="1:11" x14ac:dyDescent="0.45">
      <c r="A1140" t="s">
        <v>5298</v>
      </c>
      <c r="B1140" t="s">
        <v>5299</v>
      </c>
      <c r="C1140" t="s">
        <v>5300</v>
      </c>
    </row>
    <row r="1141" spans="1:11" x14ac:dyDescent="0.45">
      <c r="A1141" t="s">
        <v>5301</v>
      </c>
      <c r="B1141" t="s">
        <v>5302</v>
      </c>
      <c r="C1141" t="s">
        <v>5303</v>
      </c>
      <c r="K1141" t="s">
        <v>4139</v>
      </c>
    </row>
    <row r="1142" spans="1:11" x14ac:dyDescent="0.45">
      <c r="A1142" t="s">
        <v>77</v>
      </c>
      <c r="B1142" t="s">
        <v>78</v>
      </c>
      <c r="C1142" t="s">
        <v>79</v>
      </c>
    </row>
    <row r="1143" spans="1:11" x14ac:dyDescent="0.45">
      <c r="A1143" t="s">
        <v>5304</v>
      </c>
      <c r="B1143" t="s">
        <v>5305</v>
      </c>
      <c r="C1143" t="s">
        <v>5306</v>
      </c>
      <c r="K1143" t="s">
        <v>5307</v>
      </c>
    </row>
    <row r="1144" spans="1:11" x14ac:dyDescent="0.45">
      <c r="A1144" t="s">
        <v>5308</v>
      </c>
      <c r="B1144" t="s">
        <v>5309</v>
      </c>
      <c r="C1144" t="s">
        <v>5310</v>
      </c>
    </row>
    <row r="1145" spans="1:11" x14ac:dyDescent="0.45">
      <c r="A1145" t="s">
        <v>5311</v>
      </c>
      <c r="B1145" t="s">
        <v>5312</v>
      </c>
      <c r="C1145" t="s">
        <v>5313</v>
      </c>
    </row>
    <row r="1146" spans="1:11" x14ac:dyDescent="0.45">
      <c r="A1146" t="s">
        <v>5314</v>
      </c>
      <c r="B1146" t="s">
        <v>5315</v>
      </c>
      <c r="C1146" t="s">
        <v>5316</v>
      </c>
      <c r="K1146" t="s">
        <v>4174</v>
      </c>
    </row>
    <row r="1147" spans="1:11" x14ac:dyDescent="0.45">
      <c r="A1147" t="s">
        <v>5317</v>
      </c>
      <c r="B1147" t="s">
        <v>5318</v>
      </c>
      <c r="C1147" t="s">
        <v>5319</v>
      </c>
      <c r="K1147" t="s">
        <v>4338</v>
      </c>
    </row>
    <row r="1148" spans="1:11" x14ac:dyDescent="0.45">
      <c r="A1148" t="s">
        <v>5320</v>
      </c>
      <c r="B1148" t="s">
        <v>5321</v>
      </c>
      <c r="C1148" t="s">
        <v>5322</v>
      </c>
      <c r="K1148" t="s">
        <v>4174</v>
      </c>
    </row>
    <row r="1149" spans="1:11" x14ac:dyDescent="0.45">
      <c r="A1149" t="s">
        <v>5323</v>
      </c>
      <c r="B1149" t="s">
        <v>5324</v>
      </c>
      <c r="C1149" t="s">
        <v>5325</v>
      </c>
      <c r="K1149" t="s">
        <v>5326</v>
      </c>
    </row>
    <row r="1150" spans="1:11" x14ac:dyDescent="0.45">
      <c r="A1150" t="s">
        <v>5327</v>
      </c>
      <c r="B1150" t="s">
        <v>5328</v>
      </c>
      <c r="C1150" t="s">
        <v>5329</v>
      </c>
      <c r="K1150" t="s">
        <v>5330</v>
      </c>
    </row>
    <row r="1151" spans="1:11" x14ac:dyDescent="0.45">
      <c r="A1151" t="s">
        <v>5331</v>
      </c>
      <c r="B1151" t="s">
        <v>5332</v>
      </c>
      <c r="C1151" t="s">
        <v>5333</v>
      </c>
      <c r="K1151" t="s">
        <v>5334</v>
      </c>
    </row>
    <row r="1152" spans="1:11" x14ac:dyDescent="0.45">
      <c r="A1152" t="s">
        <v>5335</v>
      </c>
      <c r="B1152" t="s">
        <v>5336</v>
      </c>
      <c r="C1152" t="s">
        <v>5337</v>
      </c>
      <c r="K1152" t="s">
        <v>5338</v>
      </c>
    </row>
    <row r="1153" spans="1:11" x14ac:dyDescent="0.45">
      <c r="A1153" t="s">
        <v>5339</v>
      </c>
      <c r="B1153" t="s">
        <v>5340</v>
      </c>
      <c r="C1153" t="s">
        <v>5341</v>
      </c>
      <c r="K1153" t="s">
        <v>5342</v>
      </c>
    </row>
    <row r="1154" spans="1:11" x14ac:dyDescent="0.45">
      <c r="A1154" t="s">
        <v>5343</v>
      </c>
      <c r="B1154" t="s">
        <v>5344</v>
      </c>
      <c r="C1154" t="s">
        <v>5344</v>
      </c>
    </row>
    <row r="1155" spans="1:11" x14ac:dyDescent="0.45">
      <c r="A1155" t="s">
        <v>5345</v>
      </c>
      <c r="B1155" t="s">
        <v>5346</v>
      </c>
      <c r="C1155" t="s">
        <v>5346</v>
      </c>
    </row>
    <row r="1156" spans="1:11" x14ac:dyDescent="0.45">
      <c r="A1156" t="s">
        <v>66</v>
      </c>
      <c r="B1156" t="s">
        <v>67</v>
      </c>
      <c r="C1156" t="s">
        <v>67</v>
      </c>
    </row>
    <row r="1157" spans="1:11" x14ac:dyDescent="0.45">
      <c r="A1157" t="s">
        <v>5347</v>
      </c>
      <c r="B1157" t="s">
        <v>5348</v>
      </c>
      <c r="C1157" t="s">
        <v>5349</v>
      </c>
    </row>
    <row r="1158" spans="1:11" x14ac:dyDescent="0.45">
      <c r="A1158" t="s">
        <v>5350</v>
      </c>
      <c r="B1158" t="s">
        <v>5351</v>
      </c>
      <c r="C1158" t="s">
        <v>5351</v>
      </c>
    </row>
    <row r="1159" spans="1:11" x14ac:dyDescent="0.45">
      <c r="A1159" t="s">
        <v>5352</v>
      </c>
      <c r="B1159" t="s">
        <v>5353</v>
      </c>
      <c r="C1159" t="s">
        <v>5353</v>
      </c>
    </row>
    <row r="1160" spans="1:11" x14ac:dyDescent="0.45">
      <c r="A1160" t="s">
        <v>5354</v>
      </c>
      <c r="B1160" t="s">
        <v>5355</v>
      </c>
      <c r="C1160" t="s">
        <v>5355</v>
      </c>
    </row>
    <row r="1161" spans="1:11" x14ac:dyDescent="0.45">
      <c r="A1161" t="s">
        <v>5356</v>
      </c>
      <c r="B1161" t="s">
        <v>5357</v>
      </c>
      <c r="C1161" t="s">
        <v>5358</v>
      </c>
    </row>
    <row r="1162" spans="1:11" x14ac:dyDescent="0.45">
      <c r="A1162" t="s">
        <v>5359</v>
      </c>
      <c r="B1162" t="s">
        <v>5360</v>
      </c>
      <c r="C1162" t="s">
        <v>5360</v>
      </c>
    </row>
    <row r="1163" spans="1:11" x14ac:dyDescent="0.45">
      <c r="A1163" t="s">
        <v>5361</v>
      </c>
      <c r="B1163" t="s">
        <v>5362</v>
      </c>
      <c r="C1163" t="s">
        <v>5362</v>
      </c>
    </row>
    <row r="1164" spans="1:11" x14ac:dyDescent="0.45">
      <c r="A1164" t="s">
        <v>5363</v>
      </c>
      <c r="B1164" t="s">
        <v>5364</v>
      </c>
      <c r="C1164" t="s">
        <v>5364</v>
      </c>
    </row>
    <row r="1165" spans="1:11" x14ac:dyDescent="0.45">
      <c r="A1165" t="s">
        <v>5365</v>
      </c>
      <c r="B1165" t="s">
        <v>5366</v>
      </c>
      <c r="C1165" t="s">
        <v>5367</v>
      </c>
    </row>
    <row r="1166" spans="1:11" x14ac:dyDescent="0.45">
      <c r="A1166" t="s">
        <v>5368</v>
      </c>
      <c r="B1166" t="s">
        <v>5369</v>
      </c>
      <c r="C1166" t="s">
        <v>5369</v>
      </c>
    </row>
    <row r="1167" spans="1:11" x14ac:dyDescent="0.45">
      <c r="A1167" t="s">
        <v>5370</v>
      </c>
      <c r="B1167" t="s">
        <v>5371</v>
      </c>
      <c r="C1167" t="s">
        <v>5371</v>
      </c>
    </row>
    <row r="1168" spans="1:11" x14ac:dyDescent="0.45">
      <c r="A1168" t="s">
        <v>5372</v>
      </c>
      <c r="B1168" t="s">
        <v>5373</v>
      </c>
      <c r="C1168" t="s">
        <v>5373</v>
      </c>
    </row>
    <row r="1169" spans="1:3" x14ac:dyDescent="0.45">
      <c r="A1169" t="s">
        <v>5374</v>
      </c>
      <c r="B1169" t="s">
        <v>5375</v>
      </c>
      <c r="C1169" t="s">
        <v>5375</v>
      </c>
    </row>
    <row r="1170" spans="1:3" x14ac:dyDescent="0.45">
      <c r="A1170" t="s">
        <v>5376</v>
      </c>
      <c r="B1170" t="s">
        <v>5377</v>
      </c>
      <c r="C1170" t="s">
        <v>5377</v>
      </c>
    </row>
    <row r="1171" spans="1:3" x14ac:dyDescent="0.45">
      <c r="A1171" t="s">
        <v>5378</v>
      </c>
      <c r="B1171" t="s">
        <v>5379</v>
      </c>
      <c r="C1171" t="s">
        <v>5379</v>
      </c>
    </row>
    <row r="1172" spans="1:3" x14ac:dyDescent="0.45">
      <c r="A1172" t="s">
        <v>5380</v>
      </c>
      <c r="B1172" t="s">
        <v>5381</v>
      </c>
      <c r="C1172" t="s">
        <v>5381</v>
      </c>
    </row>
    <row r="1173" spans="1:3" x14ac:dyDescent="0.45">
      <c r="A1173" t="s">
        <v>5382</v>
      </c>
      <c r="B1173" t="s">
        <v>5383</v>
      </c>
      <c r="C1173" t="s">
        <v>5383</v>
      </c>
    </row>
    <row r="1174" spans="1:3" x14ac:dyDescent="0.45">
      <c r="A1174" t="s">
        <v>5384</v>
      </c>
      <c r="B1174" t="s">
        <v>5385</v>
      </c>
      <c r="C1174" t="s">
        <v>5385</v>
      </c>
    </row>
    <row r="1175" spans="1:3" x14ac:dyDescent="0.45">
      <c r="A1175" t="s">
        <v>5386</v>
      </c>
      <c r="B1175" t="s">
        <v>5387</v>
      </c>
      <c r="C1175" t="s">
        <v>5387</v>
      </c>
    </row>
    <row r="1176" spans="1:3" x14ac:dyDescent="0.45">
      <c r="A1176" t="s">
        <v>5388</v>
      </c>
      <c r="B1176" t="s">
        <v>5389</v>
      </c>
      <c r="C1176" t="s">
        <v>5390</v>
      </c>
    </row>
    <row r="1177" spans="1:3" x14ac:dyDescent="0.45">
      <c r="A1177" t="s">
        <v>5391</v>
      </c>
      <c r="B1177" t="s">
        <v>5392</v>
      </c>
      <c r="C1177" t="s">
        <v>5392</v>
      </c>
    </row>
    <row r="1178" spans="1:3" x14ac:dyDescent="0.45">
      <c r="A1178" t="s">
        <v>5393</v>
      </c>
      <c r="B1178" t="s">
        <v>5394</v>
      </c>
      <c r="C1178" t="s">
        <v>5394</v>
      </c>
    </row>
    <row r="1179" spans="1:3" x14ac:dyDescent="0.45">
      <c r="A1179" t="s">
        <v>5395</v>
      </c>
      <c r="B1179" t="s">
        <v>5396</v>
      </c>
      <c r="C1179" t="s">
        <v>4376</v>
      </c>
    </row>
    <row r="1180" spans="1:3" x14ac:dyDescent="0.45">
      <c r="A1180" t="s">
        <v>5397</v>
      </c>
      <c r="B1180" t="s">
        <v>5398</v>
      </c>
      <c r="C1180" t="s">
        <v>5398</v>
      </c>
    </row>
    <row r="1181" spans="1:3" x14ac:dyDescent="0.45">
      <c r="A1181" t="s">
        <v>5399</v>
      </c>
      <c r="B1181" t="s">
        <v>5400</v>
      </c>
      <c r="C1181" t="s">
        <v>5400</v>
      </c>
    </row>
    <row r="1182" spans="1:3" x14ac:dyDescent="0.45">
      <c r="A1182" t="s">
        <v>5401</v>
      </c>
      <c r="B1182" t="s">
        <v>5402</v>
      </c>
      <c r="C1182" t="s">
        <v>5402</v>
      </c>
    </row>
    <row r="1183" spans="1:3" x14ac:dyDescent="0.45">
      <c r="A1183" t="s">
        <v>5403</v>
      </c>
      <c r="B1183" t="s">
        <v>5404</v>
      </c>
      <c r="C1183" t="s">
        <v>5404</v>
      </c>
    </row>
    <row r="1184" spans="1:3" x14ac:dyDescent="0.45">
      <c r="A1184" t="s">
        <v>5405</v>
      </c>
      <c r="B1184" t="s">
        <v>5406</v>
      </c>
      <c r="C1184" t="s">
        <v>5406</v>
      </c>
    </row>
    <row r="1185" spans="1:3" x14ac:dyDescent="0.45">
      <c r="A1185" t="s">
        <v>5407</v>
      </c>
      <c r="B1185" t="s">
        <v>5408</v>
      </c>
      <c r="C1185" t="s">
        <v>5408</v>
      </c>
    </row>
    <row r="1186" spans="1:3" x14ac:dyDescent="0.45">
      <c r="A1186" t="s">
        <v>5409</v>
      </c>
      <c r="B1186" t="s">
        <v>5410</v>
      </c>
      <c r="C1186" t="s">
        <v>5410</v>
      </c>
    </row>
    <row r="1187" spans="1:3" x14ac:dyDescent="0.45">
      <c r="A1187" t="s">
        <v>5411</v>
      </c>
      <c r="B1187" t="s">
        <v>5412</v>
      </c>
      <c r="C1187" t="s">
        <v>5412</v>
      </c>
    </row>
    <row r="1188" spans="1:3" x14ac:dyDescent="0.45">
      <c r="A1188" t="s">
        <v>5413</v>
      </c>
      <c r="B1188" t="s">
        <v>5414</v>
      </c>
      <c r="C1188" t="s">
        <v>5414</v>
      </c>
    </row>
    <row r="1189" spans="1:3" x14ac:dyDescent="0.45">
      <c r="A1189" t="s">
        <v>5415</v>
      </c>
      <c r="B1189" t="s">
        <v>5416</v>
      </c>
      <c r="C1189" t="s">
        <v>5416</v>
      </c>
    </row>
    <row r="1190" spans="1:3" x14ac:dyDescent="0.45">
      <c r="A1190" t="s">
        <v>5417</v>
      </c>
      <c r="B1190" t="s">
        <v>3859</v>
      </c>
      <c r="C1190" t="s">
        <v>3859</v>
      </c>
    </row>
    <row r="1191" spans="1:3" x14ac:dyDescent="0.45">
      <c r="A1191" t="s">
        <v>5418</v>
      </c>
      <c r="B1191" t="s">
        <v>5419</v>
      </c>
      <c r="C1191" t="s">
        <v>5420</v>
      </c>
    </row>
    <row r="1192" spans="1:3" x14ac:dyDescent="0.45">
      <c r="A1192" t="s">
        <v>5421</v>
      </c>
      <c r="B1192" t="s">
        <v>5422</v>
      </c>
      <c r="C1192" t="s">
        <v>5422</v>
      </c>
    </row>
    <row r="1193" spans="1:3" x14ac:dyDescent="0.45">
      <c r="A1193" t="s">
        <v>5423</v>
      </c>
      <c r="B1193" t="s">
        <v>5424</v>
      </c>
      <c r="C1193" t="s">
        <v>5424</v>
      </c>
    </row>
    <row r="1194" spans="1:3" x14ac:dyDescent="0.45">
      <c r="A1194" t="s">
        <v>5425</v>
      </c>
      <c r="B1194" t="s">
        <v>5426</v>
      </c>
      <c r="C1194" t="s">
        <v>5426</v>
      </c>
    </row>
    <row r="1195" spans="1:3" x14ac:dyDescent="0.45">
      <c r="A1195" t="s">
        <v>5427</v>
      </c>
      <c r="B1195" t="s">
        <v>5428</v>
      </c>
      <c r="C1195" t="s">
        <v>5428</v>
      </c>
    </row>
    <row r="1196" spans="1:3" x14ac:dyDescent="0.45">
      <c r="A1196" t="s">
        <v>5429</v>
      </c>
      <c r="B1196" t="s">
        <v>5430</v>
      </c>
      <c r="C1196" t="s">
        <v>5430</v>
      </c>
    </row>
    <row r="1197" spans="1:3" x14ac:dyDescent="0.45">
      <c r="A1197" t="s">
        <v>5431</v>
      </c>
      <c r="B1197" t="s">
        <v>5432</v>
      </c>
      <c r="C1197" t="s">
        <v>5432</v>
      </c>
    </row>
    <row r="1198" spans="1:3" x14ac:dyDescent="0.45">
      <c r="A1198" t="s">
        <v>5433</v>
      </c>
      <c r="B1198" t="s">
        <v>5434</v>
      </c>
      <c r="C1198" t="s">
        <v>5434</v>
      </c>
    </row>
    <row r="1199" spans="1:3" x14ac:dyDescent="0.45">
      <c r="A1199" t="s">
        <v>5435</v>
      </c>
      <c r="B1199" t="s">
        <v>5436</v>
      </c>
      <c r="C1199" t="s">
        <v>5436</v>
      </c>
    </row>
    <row r="1200" spans="1:3" x14ac:dyDescent="0.45">
      <c r="A1200" t="s">
        <v>5437</v>
      </c>
      <c r="B1200" t="s">
        <v>5438</v>
      </c>
      <c r="C1200" t="s">
        <v>5438</v>
      </c>
    </row>
    <row r="1201" spans="1:3" x14ac:dyDescent="0.45">
      <c r="A1201" t="s">
        <v>5439</v>
      </c>
      <c r="B1201" t="s">
        <v>5440</v>
      </c>
      <c r="C1201" t="s">
        <v>5440</v>
      </c>
    </row>
    <row r="1202" spans="1:3" x14ac:dyDescent="0.45">
      <c r="A1202" t="s">
        <v>5441</v>
      </c>
      <c r="B1202" t="s">
        <v>5442</v>
      </c>
      <c r="C1202" t="s">
        <v>5442</v>
      </c>
    </row>
    <row r="1203" spans="1:3" x14ac:dyDescent="0.45">
      <c r="A1203" t="s">
        <v>5443</v>
      </c>
      <c r="B1203" t="s">
        <v>5444</v>
      </c>
      <c r="C1203" t="s">
        <v>5444</v>
      </c>
    </row>
    <row r="1204" spans="1:3" x14ac:dyDescent="0.45">
      <c r="A1204" t="s">
        <v>5445</v>
      </c>
      <c r="B1204" t="s">
        <v>5446</v>
      </c>
      <c r="C1204" t="s">
        <v>5446</v>
      </c>
    </row>
    <row r="1205" spans="1:3" x14ac:dyDescent="0.45">
      <c r="A1205" t="s">
        <v>5447</v>
      </c>
      <c r="B1205" t="s">
        <v>5448</v>
      </c>
      <c r="C1205" t="s">
        <v>5448</v>
      </c>
    </row>
    <row r="1206" spans="1:3" x14ac:dyDescent="0.45">
      <c r="A1206" t="s">
        <v>5449</v>
      </c>
      <c r="B1206" t="s">
        <v>5450</v>
      </c>
      <c r="C1206" t="s">
        <v>5450</v>
      </c>
    </row>
    <row r="1207" spans="1:3" x14ac:dyDescent="0.45">
      <c r="A1207" t="s">
        <v>5451</v>
      </c>
      <c r="B1207" t="s">
        <v>5452</v>
      </c>
      <c r="C1207" t="s">
        <v>5452</v>
      </c>
    </row>
    <row r="1208" spans="1:3" x14ac:dyDescent="0.45">
      <c r="A1208" t="s">
        <v>5453</v>
      </c>
      <c r="B1208" t="s">
        <v>5454</v>
      </c>
      <c r="C1208" t="s">
        <v>5454</v>
      </c>
    </row>
    <row r="1209" spans="1:3" x14ac:dyDescent="0.45">
      <c r="A1209" t="s">
        <v>5455</v>
      </c>
      <c r="B1209" t="s">
        <v>5456</v>
      </c>
      <c r="C1209" t="s">
        <v>5457</v>
      </c>
    </row>
    <row r="1210" spans="1:3" x14ac:dyDescent="0.45">
      <c r="A1210" t="s">
        <v>5458</v>
      </c>
      <c r="B1210" t="s">
        <v>5459</v>
      </c>
      <c r="C1210" t="s">
        <v>5459</v>
      </c>
    </row>
    <row r="1211" spans="1:3" x14ac:dyDescent="0.45">
      <c r="A1211" t="s">
        <v>5460</v>
      </c>
      <c r="B1211" t="s">
        <v>5461</v>
      </c>
      <c r="C1211" t="s">
        <v>5461</v>
      </c>
    </row>
    <row r="1212" spans="1:3" x14ac:dyDescent="0.45">
      <c r="A1212" t="s">
        <v>5462</v>
      </c>
      <c r="B1212" t="s">
        <v>5463</v>
      </c>
      <c r="C1212" t="s">
        <v>5463</v>
      </c>
    </row>
    <row r="1213" spans="1:3" x14ac:dyDescent="0.45">
      <c r="A1213" t="s">
        <v>5464</v>
      </c>
      <c r="B1213" t="s">
        <v>5465</v>
      </c>
      <c r="C1213" t="s">
        <v>5466</v>
      </c>
    </row>
    <row r="1214" spans="1:3" x14ac:dyDescent="0.45">
      <c r="A1214" t="s">
        <v>5467</v>
      </c>
      <c r="B1214" t="s">
        <v>5468</v>
      </c>
      <c r="C1214" t="s">
        <v>5468</v>
      </c>
    </row>
    <row r="1215" spans="1:3" x14ac:dyDescent="0.45">
      <c r="A1215" t="s">
        <v>5469</v>
      </c>
      <c r="B1215" t="s">
        <v>5470</v>
      </c>
      <c r="C1215" t="s">
        <v>5470</v>
      </c>
    </row>
    <row r="1216" spans="1:3" x14ac:dyDescent="0.45">
      <c r="A1216" t="s">
        <v>209</v>
      </c>
      <c r="B1216" t="s">
        <v>210</v>
      </c>
      <c r="C1216" t="s">
        <v>210</v>
      </c>
    </row>
    <row r="1217" spans="1:3" x14ac:dyDescent="0.45">
      <c r="A1217" t="s">
        <v>256</v>
      </c>
      <c r="B1217" t="s">
        <v>257</v>
      </c>
      <c r="C1217" t="s">
        <v>257</v>
      </c>
    </row>
    <row r="1218" spans="1:3" x14ac:dyDescent="0.45">
      <c r="A1218" t="s">
        <v>5471</v>
      </c>
      <c r="B1218" t="s">
        <v>5472</v>
      </c>
      <c r="C1218" t="s">
        <v>5472</v>
      </c>
    </row>
    <row r="1219" spans="1:3" x14ac:dyDescent="0.45">
      <c r="A1219" t="s">
        <v>5473</v>
      </c>
      <c r="B1219" t="s">
        <v>5474</v>
      </c>
      <c r="C1219" t="s">
        <v>5474</v>
      </c>
    </row>
    <row r="1220" spans="1:3" x14ac:dyDescent="0.45">
      <c r="A1220" t="s">
        <v>5475</v>
      </c>
      <c r="B1220" t="s">
        <v>5476</v>
      </c>
      <c r="C1220" t="s">
        <v>5476</v>
      </c>
    </row>
    <row r="1221" spans="1:3" x14ac:dyDescent="0.45">
      <c r="A1221" t="s">
        <v>5477</v>
      </c>
      <c r="B1221" t="s">
        <v>5478</v>
      </c>
      <c r="C1221" t="s">
        <v>5478</v>
      </c>
    </row>
    <row r="1222" spans="1:3" x14ac:dyDescent="0.45">
      <c r="A1222" t="s">
        <v>5479</v>
      </c>
      <c r="B1222" t="s">
        <v>5480</v>
      </c>
      <c r="C1222" t="s">
        <v>5480</v>
      </c>
    </row>
    <row r="1223" spans="1:3" x14ac:dyDescent="0.45">
      <c r="A1223" t="s">
        <v>293</v>
      </c>
      <c r="B1223" t="s">
        <v>294</v>
      </c>
      <c r="C1223" t="s">
        <v>294</v>
      </c>
    </row>
    <row r="1224" spans="1:3" x14ac:dyDescent="0.45">
      <c r="A1224" t="s">
        <v>5481</v>
      </c>
      <c r="B1224" t="s">
        <v>5482</v>
      </c>
      <c r="C1224" t="s">
        <v>5482</v>
      </c>
    </row>
    <row r="1225" spans="1:3" x14ac:dyDescent="0.45">
      <c r="A1225" t="s">
        <v>5483</v>
      </c>
      <c r="B1225" t="s">
        <v>5484</v>
      </c>
      <c r="C1225" t="s">
        <v>5484</v>
      </c>
    </row>
    <row r="1226" spans="1:3" x14ac:dyDescent="0.45">
      <c r="A1226" t="s">
        <v>5485</v>
      </c>
      <c r="B1226" t="s">
        <v>5486</v>
      </c>
      <c r="C1226" t="s">
        <v>5486</v>
      </c>
    </row>
    <row r="1227" spans="1:3" x14ac:dyDescent="0.45">
      <c r="A1227" t="s">
        <v>324</v>
      </c>
      <c r="B1227" t="s">
        <v>325</v>
      </c>
      <c r="C1227" t="s">
        <v>325</v>
      </c>
    </row>
    <row r="1228" spans="1:3" x14ac:dyDescent="0.45">
      <c r="A1228" t="s">
        <v>5487</v>
      </c>
      <c r="B1228" t="s">
        <v>5488</v>
      </c>
      <c r="C1228" t="s">
        <v>5488</v>
      </c>
    </row>
    <row r="1229" spans="1:3" x14ac:dyDescent="0.45">
      <c r="A1229" t="s">
        <v>5489</v>
      </c>
      <c r="B1229" t="s">
        <v>5490</v>
      </c>
      <c r="C1229" t="s">
        <v>5490</v>
      </c>
    </row>
    <row r="1230" spans="1:3" x14ac:dyDescent="0.45">
      <c r="A1230" t="s">
        <v>5491</v>
      </c>
      <c r="B1230" t="s">
        <v>5492</v>
      </c>
      <c r="C1230" t="s">
        <v>5492</v>
      </c>
    </row>
    <row r="1231" spans="1:3" x14ac:dyDescent="0.45">
      <c r="A1231" t="s">
        <v>5493</v>
      </c>
      <c r="B1231" t="s">
        <v>5494</v>
      </c>
      <c r="C1231" t="s">
        <v>5494</v>
      </c>
    </row>
    <row r="1232" spans="1:3" x14ac:dyDescent="0.45">
      <c r="A1232" t="s">
        <v>5495</v>
      </c>
      <c r="B1232" t="s">
        <v>5496</v>
      </c>
      <c r="C1232" t="s">
        <v>5497</v>
      </c>
    </row>
    <row r="1233" spans="1:3" x14ac:dyDescent="0.45">
      <c r="A1233" t="s">
        <v>5498</v>
      </c>
      <c r="B1233" t="s">
        <v>5499</v>
      </c>
      <c r="C1233" t="s">
        <v>5499</v>
      </c>
    </row>
    <row r="1234" spans="1:3" x14ac:dyDescent="0.45">
      <c r="A1234" t="s">
        <v>5500</v>
      </c>
      <c r="B1234" t="s">
        <v>5501</v>
      </c>
      <c r="C1234" t="s">
        <v>5502</v>
      </c>
    </row>
    <row r="1235" spans="1:3" x14ac:dyDescent="0.45">
      <c r="A1235" t="s">
        <v>5503</v>
      </c>
      <c r="B1235" t="s">
        <v>5504</v>
      </c>
      <c r="C1235" t="s">
        <v>5504</v>
      </c>
    </row>
    <row r="1236" spans="1:3" x14ac:dyDescent="0.45">
      <c r="A1236" t="s">
        <v>329</v>
      </c>
      <c r="B1236" t="s">
        <v>330</v>
      </c>
      <c r="C1236" t="s">
        <v>330</v>
      </c>
    </row>
    <row r="1237" spans="1:3" x14ac:dyDescent="0.45">
      <c r="A1237" t="s">
        <v>23</v>
      </c>
      <c r="B1237" t="s">
        <v>24</v>
      </c>
      <c r="C1237" t="s">
        <v>24</v>
      </c>
    </row>
    <row r="1238" spans="1:3" x14ac:dyDescent="0.45">
      <c r="A1238" t="s">
        <v>5505</v>
      </c>
      <c r="B1238" t="s">
        <v>5506</v>
      </c>
      <c r="C1238" t="s">
        <v>5506</v>
      </c>
    </row>
    <row r="1239" spans="1:3" x14ac:dyDescent="0.45">
      <c r="A1239" t="s">
        <v>5507</v>
      </c>
      <c r="B1239" t="s">
        <v>5508</v>
      </c>
      <c r="C1239" t="s">
        <v>5508</v>
      </c>
    </row>
    <row r="1240" spans="1:3" x14ac:dyDescent="0.45">
      <c r="A1240" t="s">
        <v>5509</v>
      </c>
      <c r="B1240" t="s">
        <v>5510</v>
      </c>
      <c r="C1240" t="s">
        <v>5510</v>
      </c>
    </row>
    <row r="1241" spans="1:3" x14ac:dyDescent="0.45">
      <c r="A1241" t="s">
        <v>5511</v>
      </c>
      <c r="B1241" t="s">
        <v>5512</v>
      </c>
      <c r="C1241" t="s">
        <v>5513</v>
      </c>
    </row>
    <row r="1242" spans="1:3" x14ac:dyDescent="0.45">
      <c r="A1242" t="s">
        <v>5514</v>
      </c>
      <c r="B1242" t="s">
        <v>5515</v>
      </c>
      <c r="C1242" t="s">
        <v>5516</v>
      </c>
    </row>
    <row r="1243" spans="1:3" x14ac:dyDescent="0.45">
      <c r="A1243" t="s">
        <v>214</v>
      </c>
      <c r="B1243" t="s">
        <v>215</v>
      </c>
      <c r="C1243" t="s">
        <v>215</v>
      </c>
    </row>
    <row r="1244" spans="1:3" x14ac:dyDescent="0.45">
      <c r="A1244" t="s">
        <v>319</v>
      </c>
      <c r="B1244" t="s">
        <v>320</v>
      </c>
      <c r="C1244" t="s">
        <v>320</v>
      </c>
    </row>
    <row r="1245" spans="1:3" x14ac:dyDescent="0.45">
      <c r="A1245" t="s">
        <v>5517</v>
      </c>
      <c r="B1245" t="s">
        <v>5518</v>
      </c>
      <c r="C1245" t="s">
        <v>5518</v>
      </c>
    </row>
    <row r="1246" spans="1:3" x14ac:dyDescent="0.45">
      <c r="A1246" t="s">
        <v>5519</v>
      </c>
      <c r="B1246" t="s">
        <v>5520</v>
      </c>
      <c r="C1246" t="s">
        <v>5520</v>
      </c>
    </row>
    <row r="1247" spans="1:3" x14ac:dyDescent="0.45">
      <c r="A1247" t="s">
        <v>211</v>
      </c>
      <c r="B1247" t="s">
        <v>212</v>
      </c>
      <c r="C1247" t="s">
        <v>213</v>
      </c>
    </row>
    <row r="1248" spans="1:3" x14ac:dyDescent="0.45">
      <c r="A1248" t="s">
        <v>5521</v>
      </c>
      <c r="B1248" t="s">
        <v>5522</v>
      </c>
      <c r="C1248" t="s">
        <v>5522</v>
      </c>
    </row>
    <row r="1249" spans="1:3" x14ac:dyDescent="0.45">
      <c r="A1249" t="s">
        <v>5523</v>
      </c>
      <c r="B1249" t="s">
        <v>5524</v>
      </c>
      <c r="C1249" t="s">
        <v>5524</v>
      </c>
    </row>
    <row r="1250" spans="1:3" x14ac:dyDescent="0.45">
      <c r="A1250" t="s">
        <v>221</v>
      </c>
      <c r="B1250" t="s">
        <v>222</v>
      </c>
      <c r="C1250" t="s">
        <v>222</v>
      </c>
    </row>
    <row r="1251" spans="1:3" x14ac:dyDescent="0.45">
      <c r="A1251" t="s">
        <v>5525</v>
      </c>
      <c r="B1251" t="s">
        <v>5526</v>
      </c>
      <c r="C1251" t="s">
        <v>5526</v>
      </c>
    </row>
    <row r="1252" spans="1:3" x14ac:dyDescent="0.45">
      <c r="A1252" t="s">
        <v>5527</v>
      </c>
      <c r="B1252" t="s">
        <v>5528</v>
      </c>
      <c r="C1252" t="s">
        <v>5528</v>
      </c>
    </row>
    <row r="1253" spans="1:3" x14ac:dyDescent="0.45">
      <c r="A1253" t="s">
        <v>5529</v>
      </c>
      <c r="B1253" t="s">
        <v>5530</v>
      </c>
      <c r="C1253" t="s">
        <v>5530</v>
      </c>
    </row>
    <row r="1254" spans="1:3" x14ac:dyDescent="0.45">
      <c r="A1254" t="s">
        <v>5531</v>
      </c>
      <c r="B1254" t="s">
        <v>5532</v>
      </c>
      <c r="C1254" t="s">
        <v>5532</v>
      </c>
    </row>
    <row r="1255" spans="1:3" x14ac:dyDescent="0.45">
      <c r="A1255" t="s">
        <v>5533</v>
      </c>
      <c r="B1255" t="s">
        <v>5534</v>
      </c>
      <c r="C1255" t="s">
        <v>5535</v>
      </c>
    </row>
    <row r="1256" spans="1:3" x14ac:dyDescent="0.45">
      <c r="A1256" t="s">
        <v>5536</v>
      </c>
      <c r="B1256" t="s">
        <v>5537</v>
      </c>
      <c r="C1256" t="s">
        <v>5537</v>
      </c>
    </row>
    <row r="1257" spans="1:3" x14ac:dyDescent="0.45">
      <c r="A1257" t="s">
        <v>5538</v>
      </c>
      <c r="B1257" t="s">
        <v>5539</v>
      </c>
      <c r="C1257" t="s">
        <v>5539</v>
      </c>
    </row>
    <row r="1258" spans="1:3" x14ac:dyDescent="0.45">
      <c r="A1258" t="s">
        <v>5540</v>
      </c>
      <c r="B1258" t="s">
        <v>5541</v>
      </c>
      <c r="C1258" t="s">
        <v>5541</v>
      </c>
    </row>
    <row r="1259" spans="1:3" x14ac:dyDescent="0.45">
      <c r="A1259" t="s">
        <v>5542</v>
      </c>
      <c r="B1259" t="s">
        <v>5543</v>
      </c>
      <c r="C1259" t="s">
        <v>5543</v>
      </c>
    </row>
    <row r="1260" spans="1:3" x14ac:dyDescent="0.45">
      <c r="A1260" t="s">
        <v>5544</v>
      </c>
      <c r="B1260" t="s">
        <v>5545</v>
      </c>
      <c r="C1260" t="s">
        <v>5545</v>
      </c>
    </row>
    <row r="1261" spans="1:3" x14ac:dyDescent="0.45">
      <c r="A1261" t="s">
        <v>5546</v>
      </c>
      <c r="B1261" t="s">
        <v>5547</v>
      </c>
      <c r="C1261" t="s">
        <v>5547</v>
      </c>
    </row>
    <row r="1262" spans="1:3" x14ac:dyDescent="0.45">
      <c r="A1262" t="s">
        <v>92</v>
      </c>
      <c r="B1262" t="s">
        <v>93</v>
      </c>
      <c r="C1262" t="s">
        <v>93</v>
      </c>
    </row>
    <row r="1263" spans="1:3" x14ac:dyDescent="0.45">
      <c r="A1263" t="s">
        <v>5548</v>
      </c>
      <c r="B1263" t="s">
        <v>5549</v>
      </c>
      <c r="C1263" t="s">
        <v>5549</v>
      </c>
    </row>
    <row r="1264" spans="1:3" x14ac:dyDescent="0.45">
      <c r="A1264" t="s">
        <v>5550</v>
      </c>
      <c r="B1264" t="s">
        <v>5551</v>
      </c>
      <c r="C1264" t="s">
        <v>5552</v>
      </c>
    </row>
    <row r="1265" spans="1:3" x14ac:dyDescent="0.45">
      <c r="A1265" t="s">
        <v>5553</v>
      </c>
      <c r="B1265" t="s">
        <v>5554</v>
      </c>
      <c r="C1265" t="s">
        <v>5554</v>
      </c>
    </row>
    <row r="1266" spans="1:3" x14ac:dyDescent="0.45">
      <c r="A1266" t="s">
        <v>5555</v>
      </c>
      <c r="B1266" t="s">
        <v>5556</v>
      </c>
      <c r="C1266" t="s">
        <v>5556</v>
      </c>
    </row>
    <row r="1267" spans="1:3" x14ac:dyDescent="0.45">
      <c r="A1267" t="s">
        <v>5557</v>
      </c>
      <c r="B1267" t="s">
        <v>5558</v>
      </c>
      <c r="C1267" t="s">
        <v>5558</v>
      </c>
    </row>
    <row r="1268" spans="1:3" x14ac:dyDescent="0.45">
      <c r="A1268" t="s">
        <v>226</v>
      </c>
      <c r="B1268" t="s">
        <v>227</v>
      </c>
      <c r="C1268" t="s">
        <v>228</v>
      </c>
    </row>
    <row r="1269" spans="1:3" x14ac:dyDescent="0.45">
      <c r="A1269" t="s">
        <v>5559</v>
      </c>
      <c r="B1269" t="s">
        <v>5560</v>
      </c>
      <c r="C1269" t="s">
        <v>5560</v>
      </c>
    </row>
    <row r="1270" spans="1:3" x14ac:dyDescent="0.45">
      <c r="A1270" t="s">
        <v>5561</v>
      </c>
      <c r="B1270" t="s">
        <v>5562</v>
      </c>
      <c r="C1270" t="s">
        <v>5562</v>
      </c>
    </row>
    <row r="1271" spans="1:3" x14ac:dyDescent="0.45">
      <c r="A1271" t="s">
        <v>5563</v>
      </c>
      <c r="B1271" t="s">
        <v>5564</v>
      </c>
      <c r="C1271" t="s">
        <v>5564</v>
      </c>
    </row>
    <row r="1272" spans="1:3" x14ac:dyDescent="0.45">
      <c r="A1272" t="s">
        <v>5565</v>
      </c>
      <c r="B1272" t="s">
        <v>5566</v>
      </c>
      <c r="C1272" t="s">
        <v>5567</v>
      </c>
    </row>
    <row r="1273" spans="1:3" x14ac:dyDescent="0.45">
      <c r="A1273" t="s">
        <v>5568</v>
      </c>
      <c r="B1273" t="s">
        <v>5569</v>
      </c>
      <c r="C1273" t="s">
        <v>5569</v>
      </c>
    </row>
    <row r="1274" spans="1:3" x14ac:dyDescent="0.45">
      <c r="A1274" t="s">
        <v>5570</v>
      </c>
      <c r="B1274" t="s">
        <v>994</v>
      </c>
      <c r="C1274" t="s">
        <v>994</v>
      </c>
    </row>
    <row r="1275" spans="1:3" x14ac:dyDescent="0.45">
      <c r="A1275" t="s">
        <v>5571</v>
      </c>
      <c r="B1275" t="s">
        <v>5572</v>
      </c>
      <c r="C1275" t="s">
        <v>5572</v>
      </c>
    </row>
    <row r="1276" spans="1:3" x14ac:dyDescent="0.45">
      <c r="A1276" t="s">
        <v>5573</v>
      </c>
      <c r="B1276" t="s">
        <v>5574</v>
      </c>
      <c r="C1276" t="s">
        <v>5574</v>
      </c>
    </row>
    <row r="1277" spans="1:3" x14ac:dyDescent="0.45">
      <c r="A1277" t="s">
        <v>5575</v>
      </c>
      <c r="B1277" t="s">
        <v>5576</v>
      </c>
      <c r="C1277" t="s">
        <v>5577</v>
      </c>
    </row>
    <row r="1278" spans="1:3" x14ac:dyDescent="0.45">
      <c r="A1278" t="s">
        <v>5578</v>
      </c>
      <c r="B1278" t="s">
        <v>5579</v>
      </c>
      <c r="C1278" t="s">
        <v>5579</v>
      </c>
    </row>
    <row r="1279" spans="1:3" x14ac:dyDescent="0.45">
      <c r="A1279" t="s">
        <v>5580</v>
      </c>
      <c r="B1279" t="s">
        <v>5581</v>
      </c>
      <c r="C1279" t="s">
        <v>5581</v>
      </c>
    </row>
    <row r="1280" spans="1:3" x14ac:dyDescent="0.45">
      <c r="A1280" t="s">
        <v>5582</v>
      </c>
      <c r="B1280" t="s">
        <v>5583</v>
      </c>
      <c r="C1280" t="s">
        <v>5583</v>
      </c>
    </row>
    <row r="1281" spans="1:3" x14ac:dyDescent="0.45">
      <c r="A1281" t="s">
        <v>5584</v>
      </c>
      <c r="B1281" t="s">
        <v>4248</v>
      </c>
      <c r="C1281" t="s">
        <v>4248</v>
      </c>
    </row>
    <row r="1282" spans="1:3" x14ac:dyDescent="0.45">
      <c r="A1282" t="s">
        <v>5585</v>
      </c>
      <c r="B1282" t="s">
        <v>5586</v>
      </c>
      <c r="C1282" t="s">
        <v>5586</v>
      </c>
    </row>
    <row r="1283" spans="1:3" x14ac:dyDescent="0.45">
      <c r="A1283" t="s">
        <v>5587</v>
      </c>
      <c r="B1283" t="s">
        <v>5588</v>
      </c>
      <c r="C1283" t="s">
        <v>5588</v>
      </c>
    </row>
    <row r="1284" spans="1:3" x14ac:dyDescent="0.45">
      <c r="A1284" t="s">
        <v>339</v>
      </c>
      <c r="B1284" t="s">
        <v>340</v>
      </c>
      <c r="C1284" t="s">
        <v>340</v>
      </c>
    </row>
    <row r="1285" spans="1:3" x14ac:dyDescent="0.45">
      <c r="A1285" t="s">
        <v>5589</v>
      </c>
      <c r="B1285" t="s">
        <v>5590</v>
      </c>
      <c r="C1285" t="s">
        <v>5590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CD69A-D056-47BD-8037-C938D65974BB}">
  <dimension ref="B1:T1187"/>
  <sheetViews>
    <sheetView tabSelected="1" workbookViewId="0">
      <selection activeCell="D3" sqref="D3"/>
    </sheetView>
  </sheetViews>
  <sheetFormatPr defaultRowHeight="15" customHeight="1" x14ac:dyDescent="0.45"/>
  <cols>
    <col min="2" max="2" width="38.3984375" bestFit="1" customWidth="1"/>
    <col min="3" max="3" width="20.53125" bestFit="1" customWidth="1"/>
  </cols>
  <sheetData>
    <row r="1" spans="2:20" ht="14.25" x14ac:dyDescent="0.45"/>
    <row r="2" spans="2:20" ht="28.5" x14ac:dyDescent="0.45">
      <c r="B2" s="7" t="s">
        <v>5591</v>
      </c>
      <c r="C2" s="8" t="s">
        <v>5592</v>
      </c>
      <c r="D2" s="8" t="s">
        <v>5593</v>
      </c>
      <c r="E2" s="8" t="s">
        <v>5594</v>
      </c>
      <c r="F2" s="8" t="s">
        <v>5595</v>
      </c>
      <c r="G2" s="8" t="s">
        <v>5596</v>
      </c>
      <c r="H2" s="9" t="s">
        <v>5597</v>
      </c>
      <c r="I2" s="10" t="s">
        <v>5598</v>
      </c>
      <c r="J2" s="10" t="s">
        <v>5599</v>
      </c>
      <c r="K2" s="10" t="s">
        <v>5600</v>
      </c>
      <c r="L2" s="8" t="s">
        <v>5601</v>
      </c>
      <c r="M2" s="11" t="s">
        <v>5602</v>
      </c>
      <c r="N2" s="12" t="s">
        <v>5603</v>
      </c>
      <c r="O2" s="13" t="s">
        <v>5604</v>
      </c>
      <c r="P2" s="8"/>
      <c r="Q2" s="8"/>
      <c r="R2" s="8"/>
      <c r="S2" s="8"/>
      <c r="T2" s="8" t="s">
        <v>5600</v>
      </c>
    </row>
    <row r="3" spans="2:20" ht="15" customHeight="1" x14ac:dyDescent="0.45">
      <c r="B3" s="7" t="s">
        <v>4212</v>
      </c>
      <c r="C3" s="8" t="s">
        <v>5605</v>
      </c>
      <c r="E3" s="8" t="s">
        <v>5606</v>
      </c>
      <c r="F3" s="8" t="str" cm="1">
        <f t="array" ref="F3">_xlfn.IFNA(_xlfn.IFS(J3=$U$4,"JA",J3=$U$5,"NEE",J3=$U$6,"JA",J3=$U$8,"ZIE CX"),"")</f>
        <v/>
      </c>
      <c r="G3" s="8" t="s">
        <v>5607</v>
      </c>
      <c r="H3" s="9">
        <v>45512</v>
      </c>
      <c r="I3" s="10">
        <v>45545</v>
      </c>
      <c r="J3" s="9" t="s">
        <v>5608</v>
      </c>
      <c r="K3" s="9" t="s">
        <v>5609</v>
      </c>
      <c r="L3" s="8" t="s">
        <v>5610</v>
      </c>
      <c r="M3" s="11"/>
      <c r="N3" s="8"/>
      <c r="O3" s="13" t="s">
        <v>5611</v>
      </c>
      <c r="P3" s="8"/>
      <c r="Q3" s="8"/>
      <c r="R3" s="8"/>
      <c r="S3" s="8"/>
      <c r="T3" s="8" t="s">
        <v>5612</v>
      </c>
    </row>
    <row r="4" spans="2:20" ht="15" customHeight="1" x14ac:dyDescent="0.45">
      <c r="B4" s="7" t="s">
        <v>3909</v>
      </c>
      <c r="C4" s="13" t="s">
        <v>5613</v>
      </c>
      <c r="E4" s="8" t="s">
        <v>5606</v>
      </c>
      <c r="F4" s="8" t="str" cm="1">
        <f t="array" ref="F4">_xlfn.IFNA(_xlfn.IFS(J4=$U$4,"JA",J4=$U$5,"NEE",J4=$U$6,"JA",J4=$U$8,"ZIE CX"),"")</f>
        <v/>
      </c>
      <c r="G4" s="8" t="s">
        <v>5607</v>
      </c>
      <c r="H4" s="9">
        <v>45303</v>
      </c>
      <c r="I4" s="10"/>
      <c r="J4" s="9" t="s">
        <v>5614</v>
      </c>
      <c r="K4" s="9" t="s">
        <v>5612</v>
      </c>
      <c r="L4" s="8"/>
      <c r="M4" s="11"/>
      <c r="N4" s="14"/>
      <c r="O4" s="13" t="s">
        <v>5615</v>
      </c>
      <c r="P4" s="8"/>
      <c r="Q4" s="8"/>
      <c r="R4" s="8"/>
      <c r="S4" s="8"/>
      <c r="T4" s="8" t="s">
        <v>5609</v>
      </c>
    </row>
    <row r="5" spans="2:20" ht="15" customHeight="1" x14ac:dyDescent="0.45">
      <c r="B5" s="7" t="s">
        <v>4571</v>
      </c>
      <c r="C5" s="8" t="s">
        <v>5616</v>
      </c>
      <c r="D5" t="s">
        <v>5617</v>
      </c>
      <c r="E5" s="8" t="s">
        <v>5618</v>
      </c>
      <c r="F5" s="8" t="str" cm="1">
        <f t="array" ref="F5">_xlfn.IFNA(_xlfn.IFS(J5=$U$4,"JA",J5=$U$5,"NEE",J5=$U$6,"JA",J5=$U$8,"ZIE CX"),"")</f>
        <v/>
      </c>
      <c r="G5" s="8" t="s">
        <v>5607</v>
      </c>
      <c r="H5" s="9">
        <v>45302</v>
      </c>
      <c r="I5" s="10"/>
      <c r="J5" s="9" t="s">
        <v>5614</v>
      </c>
      <c r="K5" s="9" t="s">
        <v>5612</v>
      </c>
      <c r="L5" s="8" t="s">
        <v>5619</v>
      </c>
      <c r="M5" s="11" t="s">
        <v>5620</v>
      </c>
      <c r="N5" s="14" t="s">
        <v>5621</v>
      </c>
      <c r="O5" s="13" t="s">
        <v>5622</v>
      </c>
      <c r="P5" s="8"/>
      <c r="Q5" s="8"/>
      <c r="R5" s="8"/>
      <c r="S5" s="8"/>
      <c r="T5" s="8" t="s">
        <v>5623</v>
      </c>
    </row>
    <row r="6" spans="2:20" ht="15" customHeight="1" x14ac:dyDescent="0.45">
      <c r="B6" s="7" t="s">
        <v>4960</v>
      </c>
      <c r="C6" s="8" t="s">
        <v>5624</v>
      </c>
      <c r="E6" s="8" t="s">
        <v>5606</v>
      </c>
      <c r="F6" s="8" t="s">
        <v>5625</v>
      </c>
      <c r="G6" s="8" t="s">
        <v>5626</v>
      </c>
      <c r="H6" s="9" t="s">
        <v>5627</v>
      </c>
      <c r="I6" s="10" t="s">
        <v>5627</v>
      </c>
      <c r="J6" s="9" t="s">
        <v>5614</v>
      </c>
      <c r="K6" s="9" t="s">
        <v>5612</v>
      </c>
      <c r="L6" s="8" t="s">
        <v>5628</v>
      </c>
      <c r="M6" s="11"/>
      <c r="N6" s="8"/>
      <c r="O6" s="15" t="s">
        <v>5629</v>
      </c>
      <c r="P6" s="8"/>
      <c r="Q6" s="8"/>
      <c r="R6" s="8"/>
      <c r="S6" s="8"/>
      <c r="T6" s="8" t="s">
        <v>5630</v>
      </c>
    </row>
    <row r="7" spans="2:20" ht="15" customHeight="1" x14ac:dyDescent="0.45">
      <c r="B7" s="16" t="s">
        <v>5631</v>
      </c>
      <c r="C7" s="17" t="s">
        <v>5624</v>
      </c>
      <c r="D7" s="17"/>
      <c r="E7" s="17" t="s">
        <v>5606</v>
      </c>
      <c r="F7" s="17" t="s">
        <v>5632</v>
      </c>
      <c r="G7" s="17" t="s">
        <v>5626</v>
      </c>
      <c r="H7" s="18">
        <v>45539</v>
      </c>
      <c r="I7" s="19">
        <v>45544</v>
      </c>
      <c r="J7" s="9" t="s">
        <v>5633</v>
      </c>
      <c r="K7" s="20" t="s">
        <v>5612</v>
      </c>
      <c r="L7" s="17" t="s">
        <v>5634</v>
      </c>
      <c r="M7" s="17" t="s">
        <v>5635</v>
      </c>
      <c r="N7" s="17" t="s">
        <v>5635</v>
      </c>
      <c r="O7" s="21" t="s">
        <v>5636</v>
      </c>
      <c r="P7" s="8"/>
      <c r="Q7" s="8"/>
      <c r="R7" s="8"/>
      <c r="S7" s="8"/>
      <c r="T7" s="8" t="s">
        <v>5637</v>
      </c>
    </row>
    <row r="8" spans="2:20" ht="15" customHeight="1" x14ac:dyDescent="0.45">
      <c r="B8" s="7" t="s">
        <v>5112</v>
      </c>
      <c r="C8" s="8" t="s">
        <v>5624</v>
      </c>
      <c r="E8" s="8" t="s">
        <v>5606</v>
      </c>
      <c r="F8" s="8" t="s">
        <v>5632</v>
      </c>
      <c r="G8" s="8" t="s">
        <v>5626</v>
      </c>
      <c r="H8" s="9">
        <v>45539</v>
      </c>
      <c r="I8" s="10">
        <v>45540</v>
      </c>
      <c r="J8" s="9" t="s">
        <v>5638</v>
      </c>
      <c r="K8" s="9" t="s">
        <v>5612</v>
      </c>
      <c r="L8" s="8" t="s">
        <v>5639</v>
      </c>
      <c r="M8" s="11" t="s">
        <v>5635</v>
      </c>
      <c r="N8" s="8" t="s">
        <v>5635</v>
      </c>
      <c r="O8" s="15" t="s">
        <v>5640</v>
      </c>
      <c r="P8" s="8"/>
      <c r="Q8" s="8"/>
      <c r="R8" s="8"/>
      <c r="S8" s="8"/>
      <c r="T8" s="8" t="s">
        <v>5641</v>
      </c>
    </row>
    <row r="9" spans="2:20" ht="15" customHeight="1" x14ac:dyDescent="0.45">
      <c r="B9" s="7" t="s">
        <v>5642</v>
      </c>
      <c r="C9" s="8" t="s">
        <v>5643</v>
      </c>
      <c r="D9" s="8"/>
      <c r="E9" s="8" t="s">
        <v>5618</v>
      </c>
      <c r="F9" s="8" t="str" cm="1">
        <f t="array" ref="F9">_xlfn.IFNA(_xlfn.IFS(J9=$U$4,"JA",J9=$U$5,"NEE",J9=$U$6,"JA",J9=$U$8,"ZIE CX"),"")</f>
        <v/>
      </c>
      <c r="G9" s="8" t="s">
        <v>5607</v>
      </c>
      <c r="H9" s="9">
        <v>45356</v>
      </c>
      <c r="I9" s="10">
        <f>Tabel2[[#This Row],[Datum laatst gecontacteerd]]+90</f>
        <v>45446</v>
      </c>
      <c r="J9" s="9" t="s">
        <v>5614</v>
      </c>
      <c r="K9" s="9" t="s">
        <v>5612</v>
      </c>
      <c r="L9" s="8" t="s">
        <v>5644</v>
      </c>
      <c r="M9" s="11" t="s">
        <v>5645</v>
      </c>
      <c r="N9" s="22" t="s">
        <v>5646</v>
      </c>
      <c r="O9" s="13" t="s">
        <v>5647</v>
      </c>
      <c r="P9" s="8"/>
      <c r="Q9" s="8"/>
      <c r="R9" s="8"/>
      <c r="S9" s="8"/>
      <c r="T9" s="8" t="s">
        <v>5648</v>
      </c>
    </row>
    <row r="10" spans="2:20" ht="15" customHeight="1" x14ac:dyDescent="0.45">
      <c r="B10" s="7" t="s">
        <v>5193</v>
      </c>
      <c r="C10" s="8" t="s">
        <v>5624</v>
      </c>
      <c r="E10" s="8" t="s">
        <v>5606</v>
      </c>
      <c r="F10" s="8" t="s">
        <v>5632</v>
      </c>
      <c r="G10" s="8" t="s">
        <v>5626</v>
      </c>
      <c r="H10" s="9">
        <v>45533</v>
      </c>
      <c r="I10" s="10" t="s">
        <v>5627</v>
      </c>
      <c r="J10" s="9" t="s">
        <v>5649</v>
      </c>
      <c r="K10" s="9" t="s">
        <v>5612</v>
      </c>
      <c r="L10" s="23" t="s">
        <v>5650</v>
      </c>
      <c r="M10" s="11" t="s">
        <v>5635</v>
      </c>
      <c r="N10" s="8" t="s">
        <v>5635</v>
      </c>
      <c r="O10" s="24" t="s">
        <v>5651</v>
      </c>
      <c r="P10" s="8"/>
      <c r="Q10" s="8"/>
      <c r="R10" s="8"/>
      <c r="S10" s="8"/>
      <c r="T10" s="8" t="s">
        <v>5652</v>
      </c>
    </row>
    <row r="11" spans="2:20" ht="15" customHeight="1" x14ac:dyDescent="0.45">
      <c r="B11" s="7" t="s">
        <v>5653</v>
      </c>
      <c r="C11" s="8" t="s">
        <v>5616</v>
      </c>
      <c r="D11" s="8"/>
      <c r="E11" s="8" t="s">
        <v>5654</v>
      </c>
      <c r="F11" s="8" t="s">
        <v>5632</v>
      </c>
      <c r="G11" s="8" t="s">
        <v>5626</v>
      </c>
      <c r="H11" s="9">
        <v>45532</v>
      </c>
      <c r="I11" s="10">
        <f>Tabel2[[#This Row],[Datum laatst gecontacteerd]]+7</f>
        <v>45539</v>
      </c>
      <c r="J11" s="9" t="s">
        <v>5608</v>
      </c>
      <c r="K11" s="9" t="s">
        <v>5612</v>
      </c>
      <c r="L11" s="13" t="s">
        <v>5655</v>
      </c>
      <c r="M11" s="11"/>
      <c r="N11" s="25" t="s">
        <v>5656</v>
      </c>
      <c r="O11" s="13" t="s">
        <v>5657</v>
      </c>
      <c r="P11" s="8"/>
      <c r="Q11" s="8"/>
      <c r="R11" s="8"/>
      <c r="S11" s="8"/>
      <c r="T11" s="8"/>
    </row>
    <row r="12" spans="2:20" ht="15" customHeight="1" x14ac:dyDescent="0.45">
      <c r="B12" s="16" t="s">
        <v>204</v>
      </c>
      <c r="C12" s="17" t="s">
        <v>5624</v>
      </c>
      <c r="D12" s="17"/>
      <c r="E12" s="17" t="s">
        <v>5606</v>
      </c>
      <c r="F12" s="17" t="s">
        <v>5632</v>
      </c>
      <c r="G12" s="17" t="s">
        <v>5626</v>
      </c>
      <c r="H12" s="18">
        <v>45525</v>
      </c>
      <c r="I12" s="19">
        <v>45530</v>
      </c>
      <c r="J12" s="26" t="s">
        <v>5608</v>
      </c>
      <c r="K12" s="20" t="s">
        <v>5612</v>
      </c>
      <c r="L12" t="s">
        <v>5658</v>
      </c>
      <c r="M12" s="17" t="s">
        <v>5635</v>
      </c>
      <c r="N12" t="s">
        <v>5659</v>
      </c>
      <c r="O12" s="27" t="s">
        <v>5660</v>
      </c>
      <c r="P12" s="8"/>
      <c r="Q12" s="8"/>
      <c r="R12" s="8"/>
      <c r="S12" s="8"/>
      <c r="T12" s="8"/>
    </row>
    <row r="13" spans="2:20" ht="15" customHeight="1" x14ac:dyDescent="0.45">
      <c r="B13" s="7" t="s">
        <v>5661</v>
      </c>
      <c r="C13" s="13" t="s">
        <v>5613</v>
      </c>
      <c r="D13" s="8" t="s">
        <v>5662</v>
      </c>
      <c r="E13" s="8" t="s">
        <v>5618</v>
      </c>
      <c r="F13" s="8" t="str" cm="1">
        <f t="array" ref="F13">_xlfn.IFNA(_xlfn.IFS(J13=$U$4,"JA",J13=$U$5,"NEE",J13=$U$6,"JA",J13=$U$8,"ZIE CX"),"")</f>
        <v/>
      </c>
      <c r="G13" s="8" t="s">
        <v>5626</v>
      </c>
      <c r="H13" s="9">
        <v>45525</v>
      </c>
      <c r="I13" s="10">
        <v>45533</v>
      </c>
      <c r="J13" s="9" t="s">
        <v>5608</v>
      </c>
      <c r="K13" s="9" t="s">
        <v>5612</v>
      </c>
      <c r="L13" s="8" t="s">
        <v>5663</v>
      </c>
      <c r="M13" t="s">
        <v>5664</v>
      </c>
      <c r="N13" s="28" t="s">
        <v>5665</v>
      </c>
      <c r="O13" s="29" t="s">
        <v>5666</v>
      </c>
      <c r="P13" s="8"/>
      <c r="Q13" s="8"/>
      <c r="R13" s="8"/>
      <c r="S13" s="8"/>
      <c r="T13" s="8"/>
    </row>
    <row r="14" spans="2:20" ht="15" customHeight="1" x14ac:dyDescent="0.45">
      <c r="B14" s="30" t="s">
        <v>4686</v>
      </c>
      <c r="C14" s="31" t="s">
        <v>5613</v>
      </c>
      <c r="D14" s="32" t="s">
        <v>5667</v>
      </c>
      <c r="E14" s="33" t="s">
        <v>5606</v>
      </c>
      <c r="F14" s="33" t="str" cm="1">
        <f t="array" ref="F14">_xlfn.IFNA(_xlfn.IFS(J14=$U$4,"JA",J14=$U$5,"NEE",J14=$U$6,"JA",J14=$U$8,"ZIE CX"),"")</f>
        <v/>
      </c>
      <c r="G14" s="33" t="s">
        <v>5626</v>
      </c>
      <c r="H14" s="34">
        <v>45525</v>
      </c>
      <c r="I14" s="35" t="s">
        <v>5627</v>
      </c>
      <c r="J14" s="9" t="s">
        <v>5649</v>
      </c>
      <c r="K14" s="34" t="s">
        <v>5612</v>
      </c>
      <c r="L14" s="33" t="s">
        <v>5668</v>
      </c>
      <c r="M14" s="36" t="s">
        <v>5669</v>
      </c>
      <c r="N14" s="37" t="s">
        <v>5670</v>
      </c>
      <c r="O14" s="31" t="s">
        <v>5671</v>
      </c>
      <c r="P14" s="17"/>
      <c r="Q14" s="17"/>
      <c r="R14" s="17"/>
      <c r="S14" s="17"/>
      <c r="T14" s="17"/>
    </row>
    <row r="15" spans="2:20" ht="15" customHeight="1" x14ac:dyDescent="0.45">
      <c r="B15" s="30" t="s">
        <v>4815</v>
      </c>
      <c r="C15" s="33" t="s">
        <v>5624</v>
      </c>
      <c r="D15" s="38"/>
      <c r="E15" s="33" t="s">
        <v>5606</v>
      </c>
      <c r="F15" s="33" t="str" cm="1">
        <f t="array" ref="F15">_xlfn.IFNA(_xlfn.IFS(J15=$U$4,"JA",J15=$U$5,"NEE",J15=$U$6,"JA",J15=$U$8,"ZIE CX"),"")</f>
        <v/>
      </c>
      <c r="G15" s="33" t="s">
        <v>5626</v>
      </c>
      <c r="H15" s="34">
        <v>45525</v>
      </c>
      <c r="I15" s="35" t="s">
        <v>5672</v>
      </c>
      <c r="J15" s="34" t="s">
        <v>5608</v>
      </c>
      <c r="K15" s="34" t="s">
        <v>5612</v>
      </c>
      <c r="L15" s="33" t="s">
        <v>5673</v>
      </c>
      <c r="M15" s="36"/>
      <c r="N15" s="39" t="s">
        <v>5674</v>
      </c>
      <c r="O15" s="40" t="s">
        <v>5675</v>
      </c>
      <c r="P15" s="8"/>
      <c r="Q15" s="8"/>
      <c r="R15" s="8"/>
      <c r="S15" s="8"/>
      <c r="T15" s="8"/>
    </row>
    <row r="16" spans="2:20" ht="15" customHeight="1" x14ac:dyDescent="0.45">
      <c r="B16" s="30" t="s">
        <v>979</v>
      </c>
      <c r="C16" s="33" t="s">
        <v>5624</v>
      </c>
      <c r="D16" s="38"/>
      <c r="E16" s="33" t="s">
        <v>5606</v>
      </c>
      <c r="F16" s="33" t="s">
        <v>5632</v>
      </c>
      <c r="G16" s="33" t="s">
        <v>5626</v>
      </c>
      <c r="H16" s="34">
        <v>45518</v>
      </c>
      <c r="I16" s="35">
        <v>45530</v>
      </c>
      <c r="J16" s="34" t="s">
        <v>5608</v>
      </c>
      <c r="K16" s="34" t="s">
        <v>5612</v>
      </c>
      <c r="L16" s="8" t="s">
        <v>5676</v>
      </c>
      <c r="M16" s="36"/>
      <c r="N16" s="8"/>
      <c r="O16" s="41" t="s">
        <v>5677</v>
      </c>
      <c r="P16" s="17"/>
      <c r="Q16" s="17"/>
      <c r="R16" s="17"/>
      <c r="S16" s="17"/>
      <c r="T16" s="17"/>
    </row>
    <row r="17" spans="2:20" ht="15" customHeight="1" x14ac:dyDescent="0.45">
      <c r="B17" s="7" t="s">
        <v>5678</v>
      </c>
      <c r="C17" s="13" t="s">
        <v>5613</v>
      </c>
      <c r="D17" t="s">
        <v>5679</v>
      </c>
      <c r="E17" s="8" t="s">
        <v>5618</v>
      </c>
      <c r="F17" s="8" t="str" cm="1">
        <f t="array" ref="F17">_xlfn.IFNA(_xlfn.IFS(J17=$U$4,"JA",J17=$U$5,"NEE",J17=$U$6,"JA",J17=$U$8,"ZIE CX"),"")</f>
        <v/>
      </c>
      <c r="G17" s="8" t="s">
        <v>5680</v>
      </c>
      <c r="H17" s="9">
        <v>45309</v>
      </c>
      <c r="I17" s="10"/>
      <c r="J17" s="9" t="s">
        <v>5614</v>
      </c>
      <c r="K17" s="9" t="s">
        <v>5612</v>
      </c>
      <c r="L17" s="8" t="s">
        <v>5681</v>
      </c>
      <c r="M17" s="11" t="s">
        <v>5682</v>
      </c>
      <c r="N17" s="14" t="s">
        <v>5683</v>
      </c>
      <c r="O17" s="13" t="s">
        <v>5684</v>
      </c>
      <c r="P17" s="8"/>
      <c r="Q17" s="8"/>
      <c r="R17" s="8"/>
      <c r="S17" s="8"/>
      <c r="T17" s="8"/>
    </row>
    <row r="18" spans="2:20" ht="15" customHeight="1" x14ac:dyDescent="0.45">
      <c r="B18" s="7" t="s">
        <v>5685</v>
      </c>
      <c r="C18" s="13" t="s">
        <v>5613</v>
      </c>
      <c r="E18" s="8" t="s">
        <v>5606</v>
      </c>
      <c r="F18" s="8" t="str" cm="1">
        <f t="array" ref="F18">_xlfn.IFNA(_xlfn.IFS(J18=$U$4,"JA",J18=$U$5,"NEE",J18=$U$6,"JA",J18=$U$8,"ZIE CX"),"")</f>
        <v/>
      </c>
      <c r="G18" s="8" t="s">
        <v>5626</v>
      </c>
      <c r="H18" s="9">
        <v>45518</v>
      </c>
      <c r="I18" s="10">
        <v>45525</v>
      </c>
      <c r="J18" s="9" t="s">
        <v>5608</v>
      </c>
      <c r="K18" s="9" t="s">
        <v>5612</v>
      </c>
      <c r="L18" s="8" t="s">
        <v>5686</v>
      </c>
      <c r="M18" s="11"/>
      <c r="N18" s="42" t="s">
        <v>5687</v>
      </c>
      <c r="O18" s="13"/>
      <c r="P18" s="8"/>
      <c r="Q18" s="8"/>
      <c r="R18" s="8"/>
      <c r="S18" s="8"/>
      <c r="T18" s="8"/>
    </row>
    <row r="19" spans="2:20" ht="15" customHeight="1" x14ac:dyDescent="0.45">
      <c r="B19" s="7" t="s">
        <v>5688</v>
      </c>
      <c r="C19" s="8" t="s">
        <v>5624</v>
      </c>
      <c r="E19" s="8" t="s">
        <v>5606</v>
      </c>
      <c r="F19" s="8" t="s">
        <v>5632</v>
      </c>
      <c r="G19" s="8" t="s">
        <v>5626</v>
      </c>
      <c r="H19" s="9">
        <v>45518</v>
      </c>
      <c r="I19" s="10">
        <v>45643</v>
      </c>
      <c r="J19" s="9" t="s">
        <v>5638</v>
      </c>
      <c r="K19" s="9" t="s">
        <v>5612</v>
      </c>
      <c r="L19" s="8" t="s">
        <v>5689</v>
      </c>
      <c r="M19" s="11"/>
      <c r="N19" s="43" t="s">
        <v>5690</v>
      </c>
      <c r="O19" s="15" t="s">
        <v>5691</v>
      </c>
      <c r="P19" s="8"/>
      <c r="Q19" s="8"/>
      <c r="R19" s="8"/>
      <c r="S19" s="8"/>
      <c r="T19" s="8"/>
    </row>
    <row r="20" spans="2:20" ht="15" customHeight="1" x14ac:dyDescent="0.45">
      <c r="B20" s="4" t="s">
        <v>5692</v>
      </c>
      <c r="C20" s="44" t="s">
        <v>5693</v>
      </c>
      <c r="D20" s="8"/>
      <c r="E20" s="8"/>
      <c r="F20" s="8" t="str" cm="1">
        <f t="array" ref="F20">_xlfn.IFNA(_xlfn.IFS(J20=$U$4,"JA",J20=$U$5,"NEE",J20=$U$6,"JA",J20=$U$8,"ZIE CX"),"")</f>
        <v/>
      </c>
      <c r="G20" s="8" t="s">
        <v>5607</v>
      </c>
      <c r="H20" s="9">
        <v>45426</v>
      </c>
      <c r="I20" s="10"/>
      <c r="J20" s="9" t="s">
        <v>5614</v>
      </c>
      <c r="K20" s="9" t="s">
        <v>5612</v>
      </c>
      <c r="L20" s="8" t="s">
        <v>5694</v>
      </c>
      <c r="M20" s="11"/>
      <c r="N20" s="11"/>
      <c r="O20" s="13" t="s">
        <v>5695</v>
      </c>
      <c r="P20" s="8"/>
      <c r="Q20" s="8"/>
      <c r="R20" s="8"/>
      <c r="S20" s="8"/>
      <c r="T20" s="8"/>
    </row>
    <row r="21" spans="2:20" ht="15" customHeight="1" x14ac:dyDescent="0.45">
      <c r="B21" s="7" t="s">
        <v>2180</v>
      </c>
      <c r="C21" s="13" t="s">
        <v>5613</v>
      </c>
      <c r="D21" s="8" t="s">
        <v>5696</v>
      </c>
      <c r="E21" s="8" t="s">
        <v>5618</v>
      </c>
      <c r="F21" s="8" t="str" cm="1">
        <f t="array" ref="F21">_xlfn.IFNA(_xlfn.IFS(J21=$U$4,"JA",J21=$U$5,"NEE",J21=$U$6,"JA",J21=$U$8,"ZIE CX"),"")</f>
        <v/>
      </c>
      <c r="G21" s="8" t="s">
        <v>5607</v>
      </c>
      <c r="H21" s="9">
        <v>45342</v>
      </c>
      <c r="I21" s="10"/>
      <c r="J21" s="9" t="s">
        <v>5608</v>
      </c>
      <c r="K21" s="9" t="s">
        <v>5612</v>
      </c>
      <c r="L21" s="8" t="s">
        <v>5697</v>
      </c>
      <c r="M21" s="45" t="s">
        <v>5698</v>
      </c>
      <c r="N21" s="46" t="s">
        <v>5699</v>
      </c>
      <c r="O21" s="13"/>
      <c r="P21" s="8"/>
      <c r="Q21" s="8"/>
      <c r="R21" s="8"/>
      <c r="S21" s="8"/>
      <c r="T21" s="8"/>
    </row>
    <row r="22" spans="2:20" ht="15" customHeight="1" x14ac:dyDescent="0.45">
      <c r="B22" s="7" t="s">
        <v>4622</v>
      </c>
      <c r="C22" s="8" t="s">
        <v>5624</v>
      </c>
      <c r="E22" s="8" t="s">
        <v>5606</v>
      </c>
      <c r="F22" s="8" t="s">
        <v>5632</v>
      </c>
      <c r="G22" s="8" t="s">
        <v>5626</v>
      </c>
      <c r="H22" s="9">
        <v>45513</v>
      </c>
      <c r="I22" s="10">
        <v>45525</v>
      </c>
      <c r="J22" s="9" t="s">
        <v>5608</v>
      </c>
      <c r="K22" s="9" t="s">
        <v>5612</v>
      </c>
      <c r="L22" s="8" t="s">
        <v>5700</v>
      </c>
      <c r="M22" s="11" t="s">
        <v>5635</v>
      </c>
      <c r="N22" s="8" t="s">
        <v>5635</v>
      </c>
      <c r="O22" s="15" t="s">
        <v>5701</v>
      </c>
      <c r="P22" s="8"/>
      <c r="Q22" s="8"/>
      <c r="R22" s="8"/>
      <c r="S22" s="8"/>
      <c r="T22" s="8"/>
    </row>
    <row r="23" spans="2:20" ht="15" customHeight="1" x14ac:dyDescent="0.45">
      <c r="B23" s="7" t="s">
        <v>5293</v>
      </c>
      <c r="C23" s="8" t="s">
        <v>5616</v>
      </c>
      <c r="D23" s="8"/>
      <c r="E23" s="8" t="s">
        <v>5606</v>
      </c>
      <c r="F23" s="8" t="s">
        <v>5606</v>
      </c>
      <c r="G23" s="8" t="s">
        <v>5607</v>
      </c>
      <c r="H23" s="9">
        <v>45443</v>
      </c>
      <c r="I23" s="10">
        <f>Tabel2[[#This Row],[Datum laatst gecontacteerd]]+90</f>
        <v>45533</v>
      </c>
      <c r="J23" s="9" t="s">
        <v>5614</v>
      </c>
      <c r="K23" s="9" t="s">
        <v>5612</v>
      </c>
      <c r="L23" s="8" t="s">
        <v>5702</v>
      </c>
      <c r="M23" s="11"/>
      <c r="N23" s="11"/>
      <c r="O23" s="13" t="s">
        <v>5703</v>
      </c>
      <c r="P23" s="8"/>
      <c r="Q23" s="8"/>
      <c r="R23" s="8"/>
      <c r="S23" s="8"/>
      <c r="T23" s="8"/>
    </row>
    <row r="24" spans="2:20" ht="15" customHeight="1" x14ac:dyDescent="0.45">
      <c r="B24" s="7" t="s">
        <v>5704</v>
      </c>
      <c r="C24" s="8" t="s">
        <v>5613</v>
      </c>
      <c r="D24" s="8"/>
      <c r="E24" s="8" t="s">
        <v>5618</v>
      </c>
      <c r="F24" s="8" t="str" cm="1">
        <f t="array" ref="F24">_xlfn.IFNA(_xlfn.IFS(J24=$U$4,"JA",J24=$U$5,"NEE",J24=$U$6,"JA",J24=$U$8,"ZIE CX"),"")</f>
        <v/>
      </c>
      <c r="G24" s="8" t="s">
        <v>5607</v>
      </c>
      <c r="H24" s="9">
        <v>45426</v>
      </c>
      <c r="I24" s="10">
        <f>Tabel2[[#This Row],[Datum laatst gecontacteerd]]+120</f>
        <v>45546</v>
      </c>
      <c r="J24" s="9" t="s">
        <v>5649</v>
      </c>
      <c r="K24" s="9" t="s">
        <v>5612</v>
      </c>
      <c r="L24" s="8" t="s">
        <v>5705</v>
      </c>
      <c r="M24" s="11"/>
      <c r="N24" s="11"/>
      <c r="O24" s="13" t="s">
        <v>5706</v>
      </c>
      <c r="P24" s="8"/>
      <c r="Q24" s="8"/>
      <c r="R24" s="8"/>
      <c r="S24" s="8"/>
      <c r="T24" s="8"/>
    </row>
    <row r="25" spans="2:20" ht="15" customHeight="1" x14ac:dyDescent="0.45">
      <c r="B25" s="7" t="s">
        <v>3858</v>
      </c>
      <c r="C25" s="13" t="s">
        <v>5613</v>
      </c>
      <c r="E25" s="8" t="s">
        <v>5606</v>
      </c>
      <c r="F25" s="8" t="str" cm="1">
        <f t="array" ref="F25">_xlfn.IFNA(_xlfn.IFS(J25=$U$4,"JA",J25=$U$5,"NEE",J25=$U$6,"JA",J25=$U$8,"ZIE CX"),"")</f>
        <v/>
      </c>
      <c r="G25" s="8" t="s">
        <v>5607</v>
      </c>
      <c r="H25" s="9">
        <v>45469</v>
      </c>
      <c r="I25" s="10">
        <f>Tabel2[[#This Row],[Datum laatst gecontacteerd]]+50</f>
        <v>45519</v>
      </c>
      <c r="J25" s="9" t="s">
        <v>5638</v>
      </c>
      <c r="K25" s="9" t="s">
        <v>5648</v>
      </c>
      <c r="L25" s="8" t="s">
        <v>5607</v>
      </c>
      <c r="M25" s="11"/>
      <c r="N25" s="14"/>
      <c r="O25" s="13" t="s">
        <v>5707</v>
      </c>
      <c r="P25" s="8"/>
      <c r="Q25" s="8"/>
      <c r="R25" s="8"/>
      <c r="S25" s="8"/>
      <c r="T25" s="8"/>
    </row>
    <row r="26" spans="2:20" ht="15" customHeight="1" x14ac:dyDescent="0.45">
      <c r="B26" s="47" t="s">
        <v>5708</v>
      </c>
      <c r="C26" s="44" t="s">
        <v>5693</v>
      </c>
      <c r="E26" s="8" t="s">
        <v>5618</v>
      </c>
      <c r="F26" s="8" t="str" cm="1">
        <f t="array" ref="F26">_xlfn.IFNA(_xlfn.IFS(J26=$U$4,"JA",J26=$U$5,"NEE",J26=$U$6,"JA",J26=$U$8,"ZIE CX"),"")</f>
        <v/>
      </c>
      <c r="G26" s="8" t="s">
        <v>5607</v>
      </c>
      <c r="H26" s="9">
        <v>45321</v>
      </c>
      <c r="I26" s="10">
        <f>Tabel2[[#This Row],[Datum laatst gecontacteerd]]+180</f>
        <v>45501</v>
      </c>
      <c r="J26" s="9" t="s">
        <v>5649</v>
      </c>
      <c r="K26" s="9" t="s">
        <v>5612</v>
      </c>
      <c r="L26" s="8" t="s">
        <v>5709</v>
      </c>
      <c r="M26" s="11" t="s">
        <v>5710</v>
      </c>
      <c r="N26" s="13" t="s">
        <v>5711</v>
      </c>
      <c r="O26" s="48" t="s">
        <v>5712</v>
      </c>
      <c r="P26" s="8"/>
      <c r="Q26" s="8"/>
      <c r="R26" s="8"/>
      <c r="S26" s="8"/>
      <c r="T26" s="8"/>
    </row>
    <row r="27" spans="2:20" ht="15" customHeight="1" x14ac:dyDescent="0.45">
      <c r="B27" s="47" t="s">
        <v>652</v>
      </c>
      <c r="C27" s="8" t="s">
        <v>5616</v>
      </c>
      <c r="E27" s="8" t="s">
        <v>5618</v>
      </c>
      <c r="F27" s="8" t="str" cm="1">
        <f t="array" ref="F27">_xlfn.IFNA(_xlfn.IFS(J27=$U$4,"JA",J27=$U$5,"NEE",J27=$U$6,"JA",J27=$U$8,"ZIE CX"),"")</f>
        <v/>
      </c>
      <c r="G27" s="8" t="s">
        <v>5713</v>
      </c>
      <c r="H27" s="9">
        <v>45001</v>
      </c>
      <c r="I27" s="10">
        <v>45314</v>
      </c>
      <c r="J27" s="9" t="s">
        <v>5649</v>
      </c>
      <c r="K27" s="9" t="s">
        <v>5612</v>
      </c>
      <c r="L27" s="8" t="s">
        <v>5714</v>
      </c>
      <c r="M27" s="11" t="s">
        <v>5715</v>
      </c>
      <c r="N27" s="14" t="s">
        <v>5716</v>
      </c>
      <c r="O27" s="44" t="s">
        <v>5717</v>
      </c>
      <c r="P27" s="8"/>
      <c r="Q27" s="8"/>
      <c r="R27" s="8"/>
      <c r="S27" s="8"/>
      <c r="T27" s="8"/>
    </row>
    <row r="28" spans="2:20" ht="15" customHeight="1" x14ac:dyDescent="0.45">
      <c r="B28" s="7" t="s">
        <v>5718</v>
      </c>
      <c r="C28" s="13" t="s">
        <v>5613</v>
      </c>
      <c r="D28" s="8" t="s">
        <v>5719</v>
      </c>
      <c r="E28" s="8" t="s">
        <v>5618</v>
      </c>
      <c r="F28" s="8" t="str" cm="1">
        <f t="array" ref="F28">_xlfn.IFNA(_xlfn.IFS(J28=$U$4,"JA",J28=$U$5,"NEE",J28=$U$6,"JA",J28=$U$8,"ZIE CX"),"")</f>
        <v/>
      </c>
      <c r="G28" s="8" t="s">
        <v>5680</v>
      </c>
      <c r="H28" s="9">
        <v>45314</v>
      </c>
      <c r="I28" s="10"/>
      <c r="J28" s="9" t="s">
        <v>5649</v>
      </c>
      <c r="K28" s="9" t="s">
        <v>5612</v>
      </c>
      <c r="L28" s="8" t="s">
        <v>5720</v>
      </c>
      <c r="M28" s="11" t="s">
        <v>5721</v>
      </c>
      <c r="N28" s="11" t="s">
        <v>5722</v>
      </c>
      <c r="O28" s="13" t="s">
        <v>5723</v>
      </c>
      <c r="P28" s="8"/>
      <c r="Q28" s="8"/>
      <c r="R28" s="8"/>
      <c r="S28" s="8"/>
      <c r="T28" s="8"/>
    </row>
    <row r="29" spans="2:20" ht="15" customHeight="1" x14ac:dyDescent="0.45">
      <c r="B29" s="7" t="s">
        <v>4833</v>
      </c>
      <c r="C29" s="8" t="s">
        <v>5624</v>
      </c>
      <c r="E29" s="8" t="s">
        <v>5606</v>
      </c>
      <c r="F29" s="8" t="s">
        <v>5632</v>
      </c>
      <c r="G29" s="8" t="s">
        <v>5626</v>
      </c>
      <c r="H29" s="9">
        <v>45513</v>
      </c>
      <c r="I29" s="10">
        <v>45526</v>
      </c>
      <c r="J29" s="9" t="s">
        <v>5633</v>
      </c>
      <c r="K29" s="9" t="s">
        <v>5609</v>
      </c>
      <c r="L29" s="8" t="s">
        <v>5724</v>
      </c>
      <c r="M29" s="11" t="s">
        <v>5635</v>
      </c>
      <c r="N29" s="8" t="s">
        <v>5635</v>
      </c>
      <c r="O29" s="24" t="s">
        <v>5725</v>
      </c>
      <c r="P29" s="8"/>
      <c r="Q29" s="8"/>
      <c r="R29" s="8"/>
      <c r="S29" s="8"/>
      <c r="T29" s="8"/>
    </row>
    <row r="30" spans="2:20" ht="15" customHeight="1" x14ac:dyDescent="0.45">
      <c r="B30" s="7" t="s">
        <v>4256</v>
      </c>
      <c r="C30" s="13" t="s">
        <v>5613</v>
      </c>
      <c r="E30" s="8" t="s">
        <v>5606</v>
      </c>
      <c r="F30" s="8" t="str" cm="1">
        <f t="array" ref="F30">_xlfn.IFNA(_xlfn.IFS(J30=$U$4,"JA",J30=$U$5,"NEE",J30=$U$6,"JA",J30=$U$8,"ZIE CX"),"")</f>
        <v/>
      </c>
      <c r="G30" s="8" t="s">
        <v>5626</v>
      </c>
      <c r="H30" s="9">
        <v>45512</v>
      </c>
      <c r="I30" s="10">
        <v>45550</v>
      </c>
      <c r="J30" s="9" t="s">
        <v>5608</v>
      </c>
      <c r="K30" s="9" t="s">
        <v>5612</v>
      </c>
      <c r="L30" s="8" t="s">
        <v>5726</v>
      </c>
      <c r="M30" s="11" t="s">
        <v>5727</v>
      </c>
      <c r="N30" s="42" t="s">
        <v>5728</v>
      </c>
      <c r="O30" s="13" t="s">
        <v>5729</v>
      </c>
      <c r="P30" s="8"/>
      <c r="Q30" s="8"/>
      <c r="R30" s="8"/>
      <c r="S30" s="8"/>
      <c r="T30" s="8"/>
    </row>
    <row r="31" spans="2:20" ht="15" customHeight="1" x14ac:dyDescent="0.45">
      <c r="B31" s="7" t="s">
        <v>4380</v>
      </c>
      <c r="C31" s="8" t="s">
        <v>5624</v>
      </c>
      <c r="E31" s="8" t="s">
        <v>5606</v>
      </c>
      <c r="F31" s="8" t="s">
        <v>5632</v>
      </c>
      <c r="G31" s="8" t="s">
        <v>5626</v>
      </c>
      <c r="H31" s="9">
        <v>45512</v>
      </c>
      <c r="I31" s="10">
        <v>45573</v>
      </c>
      <c r="J31" s="9" t="s">
        <v>5638</v>
      </c>
      <c r="K31" s="9" t="s">
        <v>5612</v>
      </c>
      <c r="L31" s="8" t="s">
        <v>5730</v>
      </c>
      <c r="M31" s="11" t="s">
        <v>5635</v>
      </c>
      <c r="N31" s="8" t="s">
        <v>5635</v>
      </c>
      <c r="O31" s="15" t="s">
        <v>5731</v>
      </c>
      <c r="P31" s="8"/>
      <c r="Q31" s="8"/>
      <c r="R31" s="8"/>
      <c r="S31" s="8"/>
      <c r="T31" s="8"/>
    </row>
    <row r="32" spans="2:20" ht="15" customHeight="1" x14ac:dyDescent="0.45">
      <c r="B32" s="7" t="s">
        <v>5732</v>
      </c>
      <c r="C32" s="13" t="s">
        <v>5613</v>
      </c>
      <c r="D32" s="49" t="s">
        <v>5733</v>
      </c>
      <c r="E32" s="8" t="s">
        <v>5618</v>
      </c>
      <c r="F32" s="8" t="str" cm="1">
        <f t="array" ref="F32">_xlfn.IFNA(_xlfn.IFS(J32=$U$4,"JA",J32=$U$5,"NEE",J32=$U$6,"JA",J32=$U$8,"ZIE CX"),"")</f>
        <v/>
      </c>
      <c r="G32" s="8" t="s">
        <v>5734</v>
      </c>
      <c r="H32" s="9">
        <v>45261</v>
      </c>
      <c r="I32" s="10"/>
      <c r="J32" s="9" t="s">
        <v>5649</v>
      </c>
      <c r="K32" s="9" t="s">
        <v>5612</v>
      </c>
      <c r="L32" s="8" t="s">
        <v>5735</v>
      </c>
      <c r="M32" s="11" t="s">
        <v>5736</v>
      </c>
      <c r="N32" s="12" t="s">
        <v>5737</v>
      </c>
      <c r="O32" s="13" t="s">
        <v>5738</v>
      </c>
      <c r="P32" s="8"/>
      <c r="Q32" s="8"/>
      <c r="R32" s="8"/>
      <c r="S32" s="8"/>
      <c r="T32" s="8"/>
    </row>
    <row r="33" spans="2:20" ht="15" customHeight="1" x14ac:dyDescent="0.45">
      <c r="B33" s="7" t="s">
        <v>5739</v>
      </c>
      <c r="C33" s="13" t="s">
        <v>5613</v>
      </c>
      <c r="D33" s="49" t="s">
        <v>5740</v>
      </c>
      <c r="E33" s="8" t="s">
        <v>5618</v>
      </c>
      <c r="F33" s="8" t="str" cm="1">
        <f t="array" ref="F33">_xlfn.IFNA(_xlfn.IFS(J33=$U$4,"JA",J33=$U$5,"NEE",J33=$U$6,"JA",J33=$U$8,"ZIE CX"),"")</f>
        <v/>
      </c>
      <c r="G33" s="8" t="s">
        <v>5734</v>
      </c>
      <c r="H33" s="9">
        <v>45254</v>
      </c>
      <c r="I33" s="10"/>
      <c r="J33" s="9" t="s">
        <v>5649</v>
      </c>
      <c r="K33" s="9" t="s">
        <v>5612</v>
      </c>
      <c r="L33" s="50" t="s">
        <v>5741</v>
      </c>
      <c r="M33" s="11" t="s">
        <v>5742</v>
      </c>
      <c r="N33" s="12" t="s">
        <v>5737</v>
      </c>
      <c r="O33" s="13" t="s">
        <v>5743</v>
      </c>
      <c r="P33" s="8"/>
      <c r="Q33" s="8"/>
      <c r="R33" s="8"/>
      <c r="S33" s="8"/>
      <c r="T33" s="8"/>
    </row>
    <row r="34" spans="2:20" ht="15" customHeight="1" x14ac:dyDescent="0.45">
      <c r="B34" s="7" t="s">
        <v>5744</v>
      </c>
      <c r="C34" s="13" t="s">
        <v>5613</v>
      </c>
      <c r="D34" s="49" t="s">
        <v>5745</v>
      </c>
      <c r="E34" s="8" t="s">
        <v>5618</v>
      </c>
      <c r="F34" s="8" t="str" cm="1">
        <f t="array" ref="F34">_xlfn.IFNA(_xlfn.IFS(J34=$U$4,"JA",J34=$U$5,"NEE",J34=$U$6,"JA",J34=$U$8,"ZIE CX"),"")</f>
        <v/>
      </c>
      <c r="G34" s="8" t="s">
        <v>5734</v>
      </c>
      <c r="H34" s="9">
        <v>45285</v>
      </c>
      <c r="I34" s="10"/>
      <c r="J34" s="9" t="s">
        <v>5649</v>
      </c>
      <c r="K34" s="9" t="s">
        <v>5612</v>
      </c>
      <c r="L34" s="8" t="s">
        <v>5746</v>
      </c>
      <c r="M34" s="11">
        <v>3234466102</v>
      </c>
      <c r="N34" s="12" t="s">
        <v>5747</v>
      </c>
      <c r="O34" s="13" t="s">
        <v>5748</v>
      </c>
      <c r="P34" s="8"/>
      <c r="Q34" s="8"/>
      <c r="R34" s="8"/>
      <c r="S34" s="8"/>
      <c r="T34" s="8"/>
    </row>
    <row r="35" spans="2:20" ht="15" customHeight="1" x14ac:dyDescent="0.45">
      <c r="B35" s="7" t="s">
        <v>5749</v>
      </c>
      <c r="C35" s="13" t="s">
        <v>5613</v>
      </c>
      <c r="D35" s="49" t="s">
        <v>5750</v>
      </c>
      <c r="E35" s="8" t="s">
        <v>5618</v>
      </c>
      <c r="F35" s="8" t="str" cm="1">
        <f t="array" ref="F35">_xlfn.IFNA(_xlfn.IFS(J35=$U$4,"JA",J35=$U$5,"NEE",J35=$U$6,"JA",J35=$U$8,"ZIE CX"),"")</f>
        <v/>
      </c>
      <c r="G35" s="8" t="s">
        <v>5607</v>
      </c>
      <c r="H35" s="9">
        <v>45453</v>
      </c>
      <c r="I35" s="10">
        <f>Tabel2[[#This Row],[Datum laatst gecontacteerd]]+60</f>
        <v>45513</v>
      </c>
      <c r="J35" s="9" t="s">
        <v>5638</v>
      </c>
      <c r="K35" s="9" t="s">
        <v>5612</v>
      </c>
      <c r="L35" s="13" t="s">
        <v>5751</v>
      </c>
      <c r="M35" s="11" t="s">
        <v>5752</v>
      </c>
      <c r="N35" s="12" t="s">
        <v>5753</v>
      </c>
      <c r="O35" s="13" t="s">
        <v>5754</v>
      </c>
      <c r="P35" s="8"/>
      <c r="Q35" s="8"/>
      <c r="R35" s="8"/>
      <c r="S35" s="8"/>
      <c r="T35" s="8"/>
    </row>
    <row r="36" spans="2:20" ht="15" customHeight="1" x14ac:dyDescent="0.45">
      <c r="B36" s="7" t="s">
        <v>5755</v>
      </c>
      <c r="C36" s="13" t="s">
        <v>5613</v>
      </c>
      <c r="D36" s="49" t="s">
        <v>5756</v>
      </c>
      <c r="E36" s="8" t="s">
        <v>5606</v>
      </c>
      <c r="F36" s="8" t="str" cm="1">
        <f t="array" ref="F36">_xlfn.IFNA(_xlfn.IFS(J36=$U$4,"JA",J36=$U$5,"NEE",J36=$U$6,"JA",J36=$U$8,"ZIE CX"),"")</f>
        <v/>
      </c>
      <c r="G36" s="8" t="s">
        <v>5734</v>
      </c>
      <c r="H36" s="9">
        <v>45272</v>
      </c>
      <c r="I36" s="10"/>
      <c r="J36" s="9" t="s">
        <v>5649</v>
      </c>
      <c r="K36" s="9" t="s">
        <v>5612</v>
      </c>
      <c r="L36" s="8" t="s">
        <v>5757</v>
      </c>
      <c r="M36" s="11" t="s">
        <v>5758</v>
      </c>
      <c r="N36" s="12" t="s">
        <v>5759</v>
      </c>
      <c r="O36" s="13" t="s">
        <v>5760</v>
      </c>
      <c r="P36" s="8"/>
      <c r="Q36" s="8"/>
      <c r="R36" s="8"/>
      <c r="S36" s="8"/>
      <c r="T36" s="8"/>
    </row>
    <row r="37" spans="2:20" ht="15" customHeight="1" x14ac:dyDescent="0.45">
      <c r="B37" s="7" t="s">
        <v>5761</v>
      </c>
      <c r="C37" s="44" t="s">
        <v>5693</v>
      </c>
      <c r="D37" s="49" t="s">
        <v>5762</v>
      </c>
      <c r="E37" s="8" t="s">
        <v>5618</v>
      </c>
      <c r="F37" s="8" t="str" cm="1">
        <f t="array" ref="F37">_xlfn.IFNA(_xlfn.IFS(J37=$U$4,"JA",J37=$U$5,"NEE",J37=$U$6,"JA",J37=$U$8,"ZIE CX"),"")</f>
        <v/>
      </c>
      <c r="G37" s="8" t="s">
        <v>5763</v>
      </c>
      <c r="H37" s="9">
        <v>45230</v>
      </c>
      <c r="I37" s="10"/>
      <c r="J37" s="9" t="s">
        <v>5649</v>
      </c>
      <c r="K37" s="9" t="s">
        <v>5612</v>
      </c>
      <c r="L37" s="8"/>
      <c r="M37" s="11" t="s">
        <v>5764</v>
      </c>
      <c r="N37" s="12" t="s">
        <v>5765</v>
      </c>
      <c r="O37" s="13" t="s">
        <v>5766</v>
      </c>
      <c r="P37" s="8"/>
      <c r="Q37" s="8"/>
      <c r="R37" s="8"/>
      <c r="S37" s="8"/>
      <c r="T37" s="8"/>
    </row>
    <row r="38" spans="2:20" ht="15" customHeight="1" x14ac:dyDescent="0.45">
      <c r="B38" s="7" t="s">
        <v>5767</v>
      </c>
      <c r="C38" s="13" t="s">
        <v>5613</v>
      </c>
      <c r="D38" s="49" t="s">
        <v>5768</v>
      </c>
      <c r="E38" s="8" t="s">
        <v>5618</v>
      </c>
      <c r="F38" s="8" t="str" cm="1">
        <f t="array" ref="F38">_xlfn.IFNA(_xlfn.IFS(J38=$U$4,"JA",J38=$U$5,"NEE",J38=$U$6,"JA",J38=$U$8,"ZIE CX"),"")</f>
        <v/>
      </c>
      <c r="G38" s="8" t="s">
        <v>5734</v>
      </c>
      <c r="H38" s="9">
        <v>45232</v>
      </c>
      <c r="I38" s="10"/>
      <c r="J38" s="9" t="s">
        <v>5649</v>
      </c>
      <c r="K38" s="9" t="s">
        <v>5612</v>
      </c>
      <c r="L38" s="8" t="s">
        <v>5769</v>
      </c>
      <c r="M38" s="11" t="s">
        <v>5764</v>
      </c>
      <c r="N38" s="12"/>
      <c r="O38" s="13" t="s">
        <v>5770</v>
      </c>
      <c r="P38" s="8"/>
      <c r="Q38" s="8"/>
      <c r="R38" s="8"/>
      <c r="S38" s="8"/>
      <c r="T38" s="8"/>
    </row>
    <row r="39" spans="2:20" ht="15" customHeight="1" x14ac:dyDescent="0.45">
      <c r="B39" s="7" t="s">
        <v>5771</v>
      </c>
      <c r="C39" s="13" t="s">
        <v>5613</v>
      </c>
      <c r="D39" s="49" t="s">
        <v>5772</v>
      </c>
      <c r="E39" s="8" t="s">
        <v>5618</v>
      </c>
      <c r="F39" s="8" t="str" cm="1">
        <f t="array" ref="F39">_xlfn.IFNA(_xlfn.IFS(J39=$U$4,"JA",J39=$U$5,"NEE",J39=$U$6,"JA",J39=$U$8,"ZIE CX"),"")</f>
        <v/>
      </c>
      <c r="G39" s="8" t="s">
        <v>5734</v>
      </c>
      <c r="H39" s="9">
        <v>45252</v>
      </c>
      <c r="I39" s="10"/>
      <c r="J39" s="9" t="s">
        <v>5649</v>
      </c>
      <c r="K39" s="9" t="s">
        <v>5612</v>
      </c>
      <c r="L39" s="8" t="s">
        <v>5773</v>
      </c>
      <c r="M39" s="11" t="s">
        <v>5774</v>
      </c>
      <c r="N39" s="12"/>
      <c r="O39" s="13" t="s">
        <v>5775</v>
      </c>
      <c r="P39" s="8"/>
      <c r="Q39" s="8"/>
      <c r="R39" s="8"/>
      <c r="S39" s="8"/>
      <c r="T39" s="8"/>
    </row>
    <row r="40" spans="2:20" ht="15" customHeight="1" x14ac:dyDescent="0.45">
      <c r="B40" s="7" t="s">
        <v>5049</v>
      </c>
      <c r="C40" s="13" t="s">
        <v>5613</v>
      </c>
      <c r="D40" s="49" t="s">
        <v>5776</v>
      </c>
      <c r="E40" s="8" t="s">
        <v>5606</v>
      </c>
      <c r="F40" s="8" t="str" cm="1">
        <f t="array" ref="F40">_xlfn.IFNA(_xlfn.IFS(J40=$U$4,"JA",J40=$U$5,"NEE",J40=$U$6,"JA",J40=$U$8,"ZIE CX"),"")</f>
        <v/>
      </c>
      <c r="G40" s="8" t="s">
        <v>5607</v>
      </c>
      <c r="H40" s="9">
        <v>45470</v>
      </c>
      <c r="I40" s="10">
        <f>Tabel2[[#This Row],[Datum laatst gecontacteerd]]+90</f>
        <v>45560</v>
      </c>
      <c r="J40" s="9" t="s">
        <v>5638</v>
      </c>
      <c r="K40" s="9" t="s">
        <v>5612</v>
      </c>
      <c r="L40" s="13" t="s">
        <v>5777</v>
      </c>
      <c r="M40" s="46" t="s">
        <v>5778</v>
      </c>
      <c r="N40" s="51" t="s">
        <v>5779</v>
      </c>
      <c r="O40" s="13" t="s">
        <v>5780</v>
      </c>
      <c r="P40" s="8"/>
      <c r="Q40" s="8"/>
      <c r="R40" s="8"/>
      <c r="S40" s="8"/>
      <c r="T40" s="8"/>
    </row>
    <row r="41" spans="2:20" ht="15" customHeight="1" x14ac:dyDescent="0.45">
      <c r="B41" s="7" t="s">
        <v>5088</v>
      </c>
      <c r="C41" s="13" t="s">
        <v>5613</v>
      </c>
      <c r="D41" s="49" t="s">
        <v>5781</v>
      </c>
      <c r="E41" s="8" t="s">
        <v>5606</v>
      </c>
      <c r="F41" s="8" t="str" cm="1">
        <f t="array" ref="F41">_xlfn.IFNA(_xlfn.IFS(J41=$U$4,"JA",J41=$U$5,"NEE",J41=$U$6,"JA",J41=$U$8,"ZIE CX"),"")</f>
        <v/>
      </c>
      <c r="G41" s="8" t="s">
        <v>5734</v>
      </c>
      <c r="H41" s="9">
        <v>45259</v>
      </c>
      <c r="I41" s="10"/>
      <c r="J41" s="9" t="s">
        <v>5649</v>
      </c>
      <c r="K41" s="9" t="s">
        <v>5612</v>
      </c>
      <c r="L41" s="8" t="s">
        <v>5782</v>
      </c>
      <c r="M41" s="11" t="s">
        <v>5783</v>
      </c>
      <c r="N41" s="12" t="s">
        <v>5784</v>
      </c>
      <c r="O41" s="13" t="s">
        <v>5785</v>
      </c>
      <c r="P41" s="8"/>
      <c r="Q41" s="8"/>
      <c r="R41" s="8"/>
      <c r="S41" s="8"/>
      <c r="T41" s="8"/>
    </row>
    <row r="42" spans="2:20" ht="15" customHeight="1" x14ac:dyDescent="0.45">
      <c r="B42" s="7" t="s">
        <v>5786</v>
      </c>
      <c r="C42" s="13" t="s">
        <v>5613</v>
      </c>
      <c r="D42" s="49" t="s">
        <v>5787</v>
      </c>
      <c r="E42" s="8" t="s">
        <v>5618</v>
      </c>
      <c r="F42" s="8" t="str" cm="1">
        <f t="array" ref="F42">_xlfn.IFNA(_xlfn.IFS(J42=$U$4,"JA",J42=$U$5,"NEE",J42=$U$6,"JA",J42=$U$8,"ZIE CX"),"")</f>
        <v/>
      </c>
      <c r="G42" s="8" t="s">
        <v>5734</v>
      </c>
      <c r="H42" s="9">
        <v>45266</v>
      </c>
      <c r="I42" s="10"/>
      <c r="J42" s="9" t="s">
        <v>5649</v>
      </c>
      <c r="K42" s="9" t="s">
        <v>5612</v>
      </c>
      <c r="L42" s="8" t="s">
        <v>5788</v>
      </c>
      <c r="M42" s="11" t="s">
        <v>5789</v>
      </c>
      <c r="N42" s="12" t="s">
        <v>5790</v>
      </c>
      <c r="O42" s="13" t="s">
        <v>5775</v>
      </c>
      <c r="P42" s="8"/>
      <c r="Q42" s="8"/>
      <c r="R42" s="8"/>
      <c r="S42" s="8"/>
      <c r="T42" s="8"/>
    </row>
    <row r="43" spans="2:20" ht="15" customHeight="1" x14ac:dyDescent="0.45">
      <c r="B43" s="7" t="s">
        <v>5791</v>
      </c>
      <c r="C43" s="13" t="s">
        <v>5613</v>
      </c>
      <c r="D43" s="49" t="s">
        <v>5792</v>
      </c>
      <c r="E43" s="8" t="s">
        <v>5618</v>
      </c>
      <c r="F43" s="8" t="str" cm="1">
        <f t="array" ref="F43">_xlfn.IFNA(_xlfn.IFS(J43=$U$4,"JA",J43=$U$5,"NEE",J43=$U$6,"JA",J43=$U$8,"ZIE CX"),"")</f>
        <v/>
      </c>
      <c r="G43" s="8" t="s">
        <v>5734</v>
      </c>
      <c r="H43" s="9">
        <v>45271</v>
      </c>
      <c r="I43" s="10"/>
      <c r="J43" s="9" t="s">
        <v>5649</v>
      </c>
      <c r="K43" s="9" t="s">
        <v>5612</v>
      </c>
      <c r="L43" s="8" t="s">
        <v>5793</v>
      </c>
      <c r="M43" s="11" t="s">
        <v>5794</v>
      </c>
      <c r="N43" s="12" t="s">
        <v>5795</v>
      </c>
      <c r="O43" s="13" t="s">
        <v>5775</v>
      </c>
      <c r="P43" s="8"/>
      <c r="Q43" s="8"/>
      <c r="R43" s="8"/>
      <c r="S43" s="8"/>
      <c r="T43" s="8"/>
    </row>
    <row r="44" spans="2:20" ht="15" customHeight="1" x14ac:dyDescent="0.45">
      <c r="B44" s="7" t="s">
        <v>5796</v>
      </c>
      <c r="C44" s="13" t="s">
        <v>5613</v>
      </c>
      <c r="D44" s="49" t="s">
        <v>5797</v>
      </c>
      <c r="E44" s="8" t="s">
        <v>5618</v>
      </c>
      <c r="F44" s="8" t="str" cm="1">
        <f t="array" ref="F44">_xlfn.IFNA(_xlfn.IFS(J44=$U$4,"JA",J44=$U$5,"NEE",J44=$U$6,"JA",J44=$U$8,"ZIE CX"),"")</f>
        <v/>
      </c>
      <c r="G44" s="8" t="s">
        <v>5734</v>
      </c>
      <c r="H44" s="9">
        <v>45272</v>
      </c>
      <c r="I44" s="10"/>
      <c r="J44" s="9" t="s">
        <v>5649</v>
      </c>
      <c r="K44" s="9" t="s">
        <v>5612</v>
      </c>
      <c r="L44" s="8"/>
      <c r="M44" s="11"/>
      <c r="N44" s="12"/>
      <c r="O44" s="13" t="s">
        <v>5798</v>
      </c>
      <c r="P44" s="8"/>
      <c r="Q44" s="8"/>
      <c r="R44" s="8"/>
      <c r="S44" s="8"/>
      <c r="T44" s="8"/>
    </row>
    <row r="45" spans="2:20" ht="15" customHeight="1" x14ac:dyDescent="0.45">
      <c r="B45" s="7" t="s">
        <v>5799</v>
      </c>
      <c r="C45" s="13" t="s">
        <v>5613</v>
      </c>
      <c r="D45" s="49" t="s">
        <v>5800</v>
      </c>
      <c r="E45" s="8" t="s">
        <v>5618</v>
      </c>
      <c r="F45" s="8" t="str" cm="1">
        <f t="array" ref="F45">_xlfn.IFNA(_xlfn.IFS(J45=$U$4,"JA",J45=$U$5,"NEE",J45=$U$6,"JA",J45=$U$8,"ZIE CX"),"")</f>
        <v/>
      </c>
      <c r="G45" s="8" t="s">
        <v>5734</v>
      </c>
      <c r="H45" s="9">
        <v>45272</v>
      </c>
      <c r="I45" s="10"/>
      <c r="J45" s="9" t="s">
        <v>5649</v>
      </c>
      <c r="K45" s="9" t="s">
        <v>5612</v>
      </c>
      <c r="L45" s="8" t="s">
        <v>5801</v>
      </c>
      <c r="M45" s="11" t="s">
        <v>5802</v>
      </c>
      <c r="N45" s="12"/>
      <c r="O45" s="13" t="s">
        <v>5803</v>
      </c>
      <c r="P45" s="8"/>
      <c r="Q45" s="8"/>
      <c r="R45" s="8"/>
      <c r="S45" s="8"/>
      <c r="T45" s="8"/>
    </row>
    <row r="46" spans="2:20" ht="15" customHeight="1" x14ac:dyDescent="0.45">
      <c r="B46" s="7" t="s">
        <v>5804</v>
      </c>
      <c r="C46" s="13" t="s">
        <v>5613</v>
      </c>
      <c r="D46" t="s">
        <v>5805</v>
      </c>
      <c r="E46" s="8" t="s">
        <v>5618</v>
      </c>
      <c r="F46" s="8" t="str" cm="1">
        <f t="array" ref="F46">_xlfn.IFNA(_xlfn.IFS(J46=$U$4,"JA",J46=$U$5,"NEE",J46=$U$6,"JA",J46=$U$8,"ZIE CX"),"")</f>
        <v/>
      </c>
      <c r="G46" s="8" t="s">
        <v>5806</v>
      </c>
      <c r="H46" s="9">
        <v>45288</v>
      </c>
      <c r="I46" s="10"/>
      <c r="J46" s="9" t="s">
        <v>5649</v>
      </c>
      <c r="K46" s="9" t="s">
        <v>5612</v>
      </c>
      <c r="L46" s="8" t="s">
        <v>5807</v>
      </c>
      <c r="M46" s="11" t="s">
        <v>5808</v>
      </c>
      <c r="N46" s="14" t="s">
        <v>5809</v>
      </c>
      <c r="O46" s="13" t="s">
        <v>5810</v>
      </c>
      <c r="P46" s="8"/>
      <c r="Q46" s="8"/>
      <c r="R46" s="8"/>
      <c r="S46" s="8"/>
      <c r="T46" s="8"/>
    </row>
    <row r="47" spans="2:20" ht="15" customHeight="1" x14ac:dyDescent="0.45">
      <c r="B47" s="7" t="s">
        <v>5285</v>
      </c>
      <c r="C47" s="13" t="s">
        <v>5811</v>
      </c>
      <c r="D47" t="s">
        <v>5812</v>
      </c>
      <c r="E47" s="8" t="s">
        <v>5654</v>
      </c>
      <c r="F47" s="8" t="str" cm="1">
        <f t="array" ref="F47">_xlfn.IFNA(_xlfn.IFS(J47=$U$4,"JA",J47=$U$5,"NEE",J47=$U$6,"JA",J47=$U$8,"ZIE CX"),"")</f>
        <v/>
      </c>
      <c r="G47" s="8" t="s">
        <v>5713</v>
      </c>
      <c r="H47" s="9">
        <v>45435</v>
      </c>
      <c r="I47" s="10">
        <f>Tabel2[[#This Row],[Datum laatst gecontacteerd]]+120</f>
        <v>45555</v>
      </c>
      <c r="J47" s="9" t="s">
        <v>5649</v>
      </c>
      <c r="K47" s="9" t="s">
        <v>5612</v>
      </c>
      <c r="L47" s="13" t="s">
        <v>5813</v>
      </c>
      <c r="M47" s="52" t="s">
        <v>5814</v>
      </c>
      <c r="N47" s="14" t="s">
        <v>5815</v>
      </c>
      <c r="O47" s="13" t="s">
        <v>5816</v>
      </c>
      <c r="P47" s="8"/>
      <c r="Q47" s="8"/>
      <c r="R47" s="8"/>
      <c r="S47" s="8"/>
      <c r="T47" s="8"/>
    </row>
    <row r="48" spans="2:20" ht="15" customHeight="1" x14ac:dyDescent="0.45">
      <c r="B48" s="7" t="s">
        <v>5817</v>
      </c>
      <c r="C48" s="13" t="s">
        <v>5613</v>
      </c>
      <c r="D48" t="s">
        <v>5818</v>
      </c>
      <c r="E48" s="8" t="s">
        <v>5618</v>
      </c>
      <c r="F48" s="8" t="str" cm="1">
        <f t="array" ref="F48">_xlfn.IFNA(_xlfn.IFS(J48=$U$4,"JA",J48=$U$5,"NEE",J48=$U$6,"JA",J48=$U$8,"ZIE CX"),"")</f>
        <v/>
      </c>
      <c r="G48" s="8" t="s">
        <v>5680</v>
      </c>
      <c r="H48" s="9">
        <v>45268</v>
      </c>
      <c r="I48" s="10"/>
      <c r="J48" s="9" t="s">
        <v>5649</v>
      </c>
      <c r="K48" s="9" t="s">
        <v>5612</v>
      </c>
      <c r="L48" s="8"/>
      <c r="M48" s="11"/>
      <c r="N48" s="14"/>
      <c r="O48" s="13" t="s">
        <v>5819</v>
      </c>
      <c r="P48" s="8"/>
      <c r="Q48" s="8"/>
      <c r="R48" s="8"/>
      <c r="S48" s="8"/>
      <c r="T48" s="8"/>
    </row>
    <row r="49" spans="2:20" ht="15" customHeight="1" x14ac:dyDescent="0.45">
      <c r="B49" s="7" t="s">
        <v>5820</v>
      </c>
      <c r="C49" s="8" t="s">
        <v>5624</v>
      </c>
      <c r="E49" s="8" t="s">
        <v>5606</v>
      </c>
      <c r="F49" s="8" t="str" cm="1">
        <f t="array" ref="F49">_xlfn.IFNA(_xlfn.IFS(J49=$U$4,"JA",J49=$U$5,"NEE",J49=$U$6,"JA",J49=$U$8,"ZIE CX"),"")</f>
        <v/>
      </c>
      <c r="G49" s="8" t="s">
        <v>5607</v>
      </c>
      <c r="H49" s="9">
        <v>45512</v>
      </c>
      <c r="I49" s="10">
        <v>45516</v>
      </c>
      <c r="J49" s="9" t="s">
        <v>5608</v>
      </c>
      <c r="K49" s="9" t="s">
        <v>5648</v>
      </c>
      <c r="L49" s="50" t="s">
        <v>5821</v>
      </c>
      <c r="M49" s="11" t="s">
        <v>5822</v>
      </c>
      <c r="N49" s="8" t="s">
        <v>5823</v>
      </c>
      <c r="O49" s="13" t="s">
        <v>5824</v>
      </c>
      <c r="P49" s="8"/>
      <c r="Q49" s="8"/>
      <c r="R49" s="8"/>
      <c r="S49" s="8"/>
      <c r="T49" s="8"/>
    </row>
    <row r="50" spans="2:20" ht="15" customHeight="1" x14ac:dyDescent="0.45">
      <c r="B50" s="7" t="s">
        <v>5825</v>
      </c>
      <c r="C50" s="13" t="s">
        <v>5613</v>
      </c>
      <c r="E50" s="8" t="s">
        <v>5618</v>
      </c>
      <c r="F50" s="8" t="str" cm="1">
        <f t="array" ref="F50">_xlfn.IFNA(_xlfn.IFS(J50=$U$4,"JA",J50=$U$5,"NEE",J50=$U$6,"JA",J50=$U$8,"ZIE CX"),"")</f>
        <v/>
      </c>
      <c r="G50" s="8" t="s">
        <v>5680</v>
      </c>
      <c r="H50" s="9">
        <v>45272</v>
      </c>
      <c r="I50" s="10"/>
      <c r="J50" s="9" t="s">
        <v>5649</v>
      </c>
      <c r="K50" s="9" t="s">
        <v>5612</v>
      </c>
      <c r="L50" s="8"/>
      <c r="M50" s="11"/>
      <c r="N50" s="14"/>
      <c r="O50" s="13" t="s">
        <v>5826</v>
      </c>
      <c r="P50" s="8"/>
      <c r="Q50" s="8"/>
      <c r="R50" s="8"/>
      <c r="S50" s="8"/>
      <c r="T50" s="8"/>
    </row>
    <row r="51" spans="2:20" ht="15" customHeight="1" x14ac:dyDescent="0.45">
      <c r="B51" s="7" t="s">
        <v>5827</v>
      </c>
      <c r="C51" s="13" t="s">
        <v>5613</v>
      </c>
      <c r="E51" s="8" t="s">
        <v>5618</v>
      </c>
      <c r="F51" s="8" t="str" cm="1">
        <f t="array" ref="F51">_xlfn.IFNA(_xlfn.IFS(J51=$U$4,"JA",J51=$U$5,"NEE",J51=$U$6,"JA",J51=$U$8,"ZIE CX"),"")</f>
        <v/>
      </c>
      <c r="G51" s="8" t="s">
        <v>5680</v>
      </c>
      <c r="H51" s="9">
        <v>45280</v>
      </c>
      <c r="I51" s="10"/>
      <c r="J51" s="9" t="s">
        <v>5649</v>
      </c>
      <c r="K51" s="9" t="s">
        <v>5612</v>
      </c>
      <c r="L51" s="8"/>
      <c r="M51" s="11"/>
      <c r="N51" s="14"/>
      <c r="O51" s="13" t="s">
        <v>5828</v>
      </c>
      <c r="P51" s="8"/>
      <c r="Q51" s="8"/>
      <c r="R51" s="8"/>
      <c r="S51" s="8"/>
      <c r="T51" s="8"/>
    </row>
    <row r="52" spans="2:20" ht="15" customHeight="1" x14ac:dyDescent="0.45">
      <c r="B52" s="7" t="s">
        <v>4923</v>
      </c>
      <c r="C52" s="44" t="s">
        <v>5693</v>
      </c>
      <c r="E52" s="8" t="s">
        <v>5606</v>
      </c>
      <c r="F52" s="8" t="str" cm="1">
        <f t="array" ref="F52">_xlfn.IFNA(_xlfn.IFS(J52=$U$4,"JA",J52=$U$5,"NEE",J52=$U$6,"JA",J52=$U$8,"ZIE CX"),"")</f>
        <v/>
      </c>
      <c r="G52" s="8" t="s">
        <v>5607</v>
      </c>
      <c r="H52" s="9">
        <v>45300</v>
      </c>
      <c r="I52" s="10">
        <f>Tabel2[[#This Row],[Datum laatst gecontacteerd]]+210</f>
        <v>45510</v>
      </c>
      <c r="J52" s="9" t="s">
        <v>5649</v>
      </c>
      <c r="K52" s="9" t="s">
        <v>5612</v>
      </c>
      <c r="L52" s="8"/>
      <c r="M52" s="11"/>
      <c r="N52" s="53" t="s">
        <v>5829</v>
      </c>
      <c r="O52" s="24" t="s">
        <v>5830</v>
      </c>
      <c r="P52" s="8"/>
      <c r="Q52" s="8"/>
      <c r="R52" s="8"/>
      <c r="S52" s="8"/>
      <c r="T52" s="8"/>
    </row>
    <row r="53" spans="2:20" ht="15" customHeight="1" x14ac:dyDescent="0.45">
      <c r="B53" s="7" t="s">
        <v>5831</v>
      </c>
      <c r="C53" s="13" t="s">
        <v>5613</v>
      </c>
      <c r="E53" s="8" t="s">
        <v>5618</v>
      </c>
      <c r="F53" s="8" t="str" cm="1">
        <f t="array" ref="F53">_xlfn.IFNA(_xlfn.IFS(J53=$U$4,"JA",J53=$U$5,"NEE",J53=$U$6,"JA",J53=$U$8,"ZIE CX"),"")</f>
        <v/>
      </c>
      <c r="G53" s="8" t="s">
        <v>5607</v>
      </c>
      <c r="H53" s="9">
        <v>45512</v>
      </c>
      <c r="I53" s="10">
        <f>Tabel2[[#This Row],[Datum laatst gecontacteerd]]+4</f>
        <v>45516</v>
      </c>
      <c r="J53" s="9" t="s">
        <v>5608</v>
      </c>
      <c r="K53" s="9" t="s">
        <v>5612</v>
      </c>
      <c r="L53" s="8" t="s">
        <v>5832</v>
      </c>
      <c r="M53" s="11"/>
      <c r="N53" s="14"/>
      <c r="O53" s="13" t="s">
        <v>5833</v>
      </c>
      <c r="P53" s="8"/>
      <c r="Q53" s="8"/>
      <c r="R53" s="8"/>
      <c r="S53" s="8"/>
      <c r="T53" s="8"/>
    </row>
    <row r="54" spans="2:20" ht="15" customHeight="1" x14ac:dyDescent="0.45">
      <c r="B54" s="7" t="s">
        <v>5834</v>
      </c>
      <c r="C54" s="13" t="s">
        <v>5613</v>
      </c>
      <c r="E54" s="8" t="s">
        <v>5618</v>
      </c>
      <c r="F54" s="8" t="str" cm="1">
        <f t="array" ref="F54">_xlfn.IFNA(_xlfn.IFS(J54=$U$4,"JA",J54=$U$5,"NEE",J54=$U$6,"JA",J54=$U$8,"ZIE CX"),"")</f>
        <v/>
      </c>
      <c r="G54" s="8" t="s">
        <v>5680</v>
      </c>
      <c r="H54" s="9">
        <v>45303</v>
      </c>
      <c r="I54" s="10"/>
      <c r="J54" s="9" t="s">
        <v>5649</v>
      </c>
      <c r="K54" s="9" t="s">
        <v>5612</v>
      </c>
      <c r="L54" s="8"/>
      <c r="M54" s="11" t="s">
        <v>5835</v>
      </c>
      <c r="N54" s="42" t="s">
        <v>5836</v>
      </c>
      <c r="O54" s="13" t="s">
        <v>5837</v>
      </c>
      <c r="P54" s="8"/>
      <c r="Q54" s="8"/>
      <c r="R54" s="8"/>
      <c r="S54" s="8"/>
      <c r="T54" s="8"/>
    </row>
    <row r="55" spans="2:20" ht="15" customHeight="1" x14ac:dyDescent="0.45">
      <c r="B55" s="54" t="s">
        <v>5838</v>
      </c>
      <c r="C55" s="13" t="s">
        <v>5613</v>
      </c>
      <c r="D55" t="s">
        <v>5839</v>
      </c>
      <c r="E55" s="8" t="s">
        <v>5618</v>
      </c>
      <c r="F55" s="8" t="str" cm="1">
        <f t="array" ref="F55">_xlfn.IFNA(_xlfn.IFS(J55=$U$4,"JA",J55=$U$5,"NEE",J55=$U$6,"JA",J55=$U$8,"ZIE CX"),"")</f>
        <v/>
      </c>
      <c r="G55" s="8" t="s">
        <v>5680</v>
      </c>
      <c r="H55" s="9">
        <v>45299</v>
      </c>
      <c r="I55" s="10"/>
      <c r="J55" s="9" t="s">
        <v>5649</v>
      </c>
      <c r="K55" s="9" t="s">
        <v>5612</v>
      </c>
      <c r="L55" s="8"/>
      <c r="M55" s="11"/>
      <c r="N55" s="14"/>
      <c r="O55" s="13" t="s">
        <v>5840</v>
      </c>
      <c r="P55" s="8"/>
      <c r="Q55" s="8"/>
      <c r="R55" s="8"/>
      <c r="S55" s="8"/>
      <c r="T55" s="8"/>
    </row>
    <row r="56" spans="2:20" ht="15" customHeight="1" x14ac:dyDescent="0.45">
      <c r="B56" s="7" t="s">
        <v>5841</v>
      </c>
      <c r="C56" s="13" t="s">
        <v>5613</v>
      </c>
      <c r="D56" t="s">
        <v>5842</v>
      </c>
      <c r="E56" s="8" t="s">
        <v>5618</v>
      </c>
      <c r="F56" s="8" t="str" cm="1">
        <f t="array" ref="F56">_xlfn.IFNA(_xlfn.IFS(J56=$U$4,"JA",J56=$U$5,"NEE",J56=$U$6,"JA",J56=$U$8,"ZIE CX"),"")</f>
        <v/>
      </c>
      <c r="G56" s="8" t="s">
        <v>5680</v>
      </c>
      <c r="H56" s="9">
        <v>45299</v>
      </c>
      <c r="I56" s="10"/>
      <c r="J56" s="9" t="s">
        <v>5649</v>
      </c>
      <c r="K56" s="9" t="s">
        <v>5612</v>
      </c>
      <c r="L56" s="8" t="s">
        <v>5843</v>
      </c>
      <c r="M56" s="11" t="s">
        <v>5844</v>
      </c>
      <c r="N56" s="14" t="s">
        <v>5845</v>
      </c>
      <c r="O56" s="13" t="s">
        <v>5846</v>
      </c>
      <c r="P56" s="8"/>
      <c r="Q56" s="8"/>
      <c r="R56" s="8"/>
      <c r="S56" s="8"/>
      <c r="T56" s="8"/>
    </row>
    <row r="57" spans="2:20" ht="15" customHeight="1" x14ac:dyDescent="0.45">
      <c r="B57" s="47" t="s">
        <v>5105</v>
      </c>
      <c r="C57" s="44" t="s">
        <v>5693</v>
      </c>
      <c r="E57" s="8" t="s">
        <v>5606</v>
      </c>
      <c r="F57" s="8" t="str" cm="1">
        <f t="array" ref="F57">_xlfn.IFNA(_xlfn.IFS(J57=$U$4,"JA",J57=$U$5,"NEE",J57=$U$6,"JA",J57=$U$8,"ZIE CX"),"")</f>
        <v/>
      </c>
      <c r="G57" s="8" t="s">
        <v>5607</v>
      </c>
      <c r="H57" s="9">
        <v>45469</v>
      </c>
      <c r="I57" s="10">
        <f>Tabel2[[#This Row],[Datum laatst gecontacteerd]]+90</f>
        <v>45559</v>
      </c>
      <c r="J57" s="9" t="s">
        <v>5638</v>
      </c>
      <c r="K57" s="9" t="s">
        <v>5641</v>
      </c>
      <c r="L57" s="8" t="s">
        <v>5847</v>
      </c>
      <c r="M57" s="50" t="s">
        <v>5848</v>
      </c>
      <c r="N57" s="43" t="s">
        <v>5849</v>
      </c>
      <c r="O57" s="48" t="s">
        <v>5850</v>
      </c>
      <c r="P57" s="8"/>
      <c r="Q57" s="8"/>
      <c r="R57" s="8"/>
      <c r="S57" s="8"/>
      <c r="T57" s="8"/>
    </row>
    <row r="58" spans="2:20" ht="15" customHeight="1" x14ac:dyDescent="0.45">
      <c r="B58" s="54" t="s">
        <v>5095</v>
      </c>
      <c r="C58" s="13" t="s">
        <v>5613</v>
      </c>
      <c r="E58" s="8" t="s">
        <v>5606</v>
      </c>
      <c r="F58" s="8" t="str" cm="1">
        <f t="array" ref="F58">_xlfn.IFNA(_xlfn.IFS(J58=$U$4,"JA",J58=$U$5,"NEE",J58=$U$6,"JA",J58=$U$8,"ZIE CX"),"")</f>
        <v/>
      </c>
      <c r="G58" s="8" t="s">
        <v>5607</v>
      </c>
      <c r="H58" s="9">
        <v>45454</v>
      </c>
      <c r="I58" s="10">
        <f>Tabel2[[#This Row],[Datum laatst gecontacteerd]]+80</f>
        <v>45534</v>
      </c>
      <c r="J58" s="9" t="s">
        <v>5614</v>
      </c>
      <c r="K58" s="9" t="s">
        <v>5612</v>
      </c>
      <c r="L58" s="8" t="s">
        <v>5851</v>
      </c>
      <c r="M58" s="11" t="s">
        <v>5852</v>
      </c>
      <c r="N58" s="14" t="s">
        <v>5853</v>
      </c>
      <c r="O58" s="13" t="s">
        <v>5854</v>
      </c>
      <c r="P58" s="8"/>
      <c r="Q58" s="8"/>
      <c r="R58" s="8"/>
      <c r="S58" s="8"/>
      <c r="T58" s="8"/>
    </row>
    <row r="59" spans="2:20" ht="15" customHeight="1" x14ac:dyDescent="0.45">
      <c r="B59" s="7" t="s">
        <v>5855</v>
      </c>
      <c r="C59" s="13" t="s">
        <v>5613</v>
      </c>
      <c r="D59" t="s">
        <v>5856</v>
      </c>
      <c r="E59" s="8" t="s">
        <v>5618</v>
      </c>
      <c r="F59" s="8" t="str" cm="1">
        <f t="array" ref="F59">_xlfn.IFNA(_xlfn.IFS(J59=$U$4,"JA",J59=$U$5,"NEE",J59=$U$6,"JA",J59=$U$8,"ZIE CX"),"")</f>
        <v/>
      </c>
      <c r="G59" s="8" t="s">
        <v>5680</v>
      </c>
      <c r="H59" s="9">
        <v>45299</v>
      </c>
      <c r="I59" s="10"/>
      <c r="J59" s="9" t="s">
        <v>5649</v>
      </c>
      <c r="K59" s="9" t="s">
        <v>5612</v>
      </c>
      <c r="L59" s="8" t="s">
        <v>5857</v>
      </c>
      <c r="M59" s="11"/>
      <c r="N59" s="14"/>
      <c r="O59" s="13" t="s">
        <v>5858</v>
      </c>
      <c r="P59" s="8"/>
      <c r="Q59" s="8"/>
      <c r="R59" s="8"/>
      <c r="S59" s="8"/>
      <c r="T59" s="8"/>
    </row>
    <row r="60" spans="2:20" ht="15" customHeight="1" x14ac:dyDescent="0.45">
      <c r="B60" s="7" t="s">
        <v>5859</v>
      </c>
      <c r="C60" s="13" t="s">
        <v>5613</v>
      </c>
      <c r="D60" s="49" t="s">
        <v>5860</v>
      </c>
      <c r="E60" s="8" t="s">
        <v>5618</v>
      </c>
      <c r="F60" s="8" t="str" cm="1">
        <f t="array" ref="F60">_xlfn.IFNA(_xlfn.IFS(J60=$U$4,"JA",J60=$U$5,"NEE",J60=$U$6,"JA",J60=$U$8,"ZIE CX"),"")</f>
        <v/>
      </c>
      <c r="G60" s="8" t="s">
        <v>5734</v>
      </c>
      <c r="H60" s="9">
        <v>45300</v>
      </c>
      <c r="I60" s="10"/>
      <c r="J60" s="9" t="s">
        <v>5649</v>
      </c>
      <c r="K60" s="9" t="s">
        <v>5612</v>
      </c>
      <c r="L60" s="8" t="s">
        <v>5861</v>
      </c>
      <c r="M60" s="11" t="s">
        <v>5862</v>
      </c>
      <c r="N60" s="12" t="s">
        <v>5863</v>
      </c>
      <c r="O60" s="13" t="s">
        <v>5864</v>
      </c>
      <c r="P60" s="8"/>
      <c r="Q60" s="8"/>
      <c r="R60" s="8"/>
      <c r="S60" s="8"/>
      <c r="T60" s="8"/>
    </row>
    <row r="61" spans="2:20" ht="15" customHeight="1" x14ac:dyDescent="0.45">
      <c r="B61" s="7" t="s">
        <v>5865</v>
      </c>
      <c r="C61" s="13" t="s">
        <v>5613</v>
      </c>
      <c r="D61" s="49" t="s">
        <v>5866</v>
      </c>
      <c r="E61" s="8" t="s">
        <v>5618</v>
      </c>
      <c r="F61" s="8" t="str" cm="1">
        <f t="array" ref="F61">_xlfn.IFNA(_xlfn.IFS(J61=$U$4,"JA",J61=$U$5,"NEE",J61=$U$6,"JA",J61=$U$8,"ZIE CX"),"")</f>
        <v/>
      </c>
      <c r="G61" s="8" t="s">
        <v>5734</v>
      </c>
      <c r="H61" s="9">
        <v>45301</v>
      </c>
      <c r="I61" s="10"/>
      <c r="J61" s="9" t="s">
        <v>5649</v>
      </c>
      <c r="K61" s="9" t="s">
        <v>5612</v>
      </c>
      <c r="L61" s="8" t="s">
        <v>5867</v>
      </c>
      <c r="M61" s="11" t="s">
        <v>5868</v>
      </c>
      <c r="N61" s="12"/>
      <c r="O61" s="13" t="s">
        <v>5869</v>
      </c>
      <c r="P61" s="8"/>
      <c r="Q61" s="8"/>
      <c r="R61" s="8"/>
      <c r="S61" s="8"/>
      <c r="T61" s="8"/>
    </row>
    <row r="62" spans="2:20" ht="15" customHeight="1" x14ac:dyDescent="0.45">
      <c r="B62" s="7" t="s">
        <v>134</v>
      </c>
      <c r="C62" s="8" t="s">
        <v>5624</v>
      </c>
      <c r="E62" s="8" t="s">
        <v>5606</v>
      </c>
      <c r="F62" s="8" t="str" cm="1">
        <f t="array" ref="F62">_xlfn.IFNA(_xlfn.IFS(J62=$U$4,"JA",J62=$U$5,"NEE",J62=$U$6,"JA",J62=$U$8,"ZIE CX"),"")</f>
        <v/>
      </c>
      <c r="G62" s="8" t="s">
        <v>5626</v>
      </c>
      <c r="H62" s="9">
        <v>45504</v>
      </c>
      <c r="I62" s="10">
        <f>Tabel2[[#This Row],[Datum laatst gecontacteerd]]+7</f>
        <v>45511</v>
      </c>
      <c r="J62" s="9" t="s">
        <v>5608</v>
      </c>
      <c r="K62" s="9" t="s">
        <v>5648</v>
      </c>
      <c r="L62" s="8" t="s">
        <v>5870</v>
      </c>
      <c r="M62" s="11" t="s">
        <v>5871</v>
      </c>
      <c r="N62" s="43" t="s">
        <v>5872</v>
      </c>
      <c r="O62" s="15" t="s">
        <v>5873</v>
      </c>
      <c r="P62" s="8"/>
      <c r="Q62" s="8"/>
      <c r="R62" s="8"/>
      <c r="S62" s="8"/>
      <c r="T62" s="8"/>
    </row>
    <row r="63" spans="2:20" ht="15" customHeight="1" x14ac:dyDescent="0.45">
      <c r="B63" s="7" t="s">
        <v>5874</v>
      </c>
      <c r="C63" s="8" t="s">
        <v>5624</v>
      </c>
      <c r="D63" t="s">
        <v>5875</v>
      </c>
      <c r="E63" s="8" t="s">
        <v>5606</v>
      </c>
      <c r="F63" s="8" t="s">
        <v>5876</v>
      </c>
      <c r="G63" s="8" t="s">
        <v>5626</v>
      </c>
      <c r="H63" s="9">
        <v>45502</v>
      </c>
      <c r="I63" s="10">
        <v>45580</v>
      </c>
      <c r="J63" s="9" t="s">
        <v>5638</v>
      </c>
      <c r="K63" s="9" t="s">
        <v>5648</v>
      </c>
      <c r="L63" s="8" t="s">
        <v>5877</v>
      </c>
      <c r="M63" s="11" t="s">
        <v>5878</v>
      </c>
      <c r="N63" s="43" t="s">
        <v>5879</v>
      </c>
      <c r="O63" s="13" t="s">
        <v>5880</v>
      </c>
      <c r="P63" s="8"/>
      <c r="Q63" s="8"/>
      <c r="R63" s="8"/>
      <c r="S63" s="8"/>
      <c r="T63" s="8"/>
    </row>
    <row r="64" spans="2:20" ht="15" customHeight="1" x14ac:dyDescent="0.45">
      <c r="B64" s="7" t="s">
        <v>5881</v>
      </c>
      <c r="C64" s="13" t="s">
        <v>5613</v>
      </c>
      <c r="D64" t="s">
        <v>5654</v>
      </c>
      <c r="E64" s="8" t="s">
        <v>5882</v>
      </c>
      <c r="F64" s="10">
        <v>45483</v>
      </c>
      <c r="G64" s="8" t="s">
        <v>5626</v>
      </c>
      <c r="H64" s="9">
        <v>45497</v>
      </c>
      <c r="I64" s="10">
        <v>45525</v>
      </c>
      <c r="J64" s="9" t="s">
        <v>5608</v>
      </c>
      <c r="K64" s="9" t="s">
        <v>5612</v>
      </c>
      <c r="L64" s="8" t="s">
        <v>5883</v>
      </c>
      <c r="M64" s="11"/>
      <c r="N64" s="42" t="s">
        <v>5884</v>
      </c>
      <c r="O64" s="29" t="s">
        <v>5885</v>
      </c>
      <c r="P64" s="8"/>
      <c r="Q64" s="8"/>
      <c r="R64" s="8"/>
      <c r="S64" s="8"/>
      <c r="T64" s="8"/>
    </row>
    <row r="65" spans="2:20" ht="15" customHeight="1" x14ac:dyDescent="0.45">
      <c r="B65" s="7" t="s">
        <v>5886</v>
      </c>
      <c r="C65" s="13" t="s">
        <v>5613</v>
      </c>
      <c r="D65" t="s">
        <v>5887</v>
      </c>
      <c r="E65" s="8" t="s">
        <v>5618</v>
      </c>
      <c r="F65" s="8" t="str" cm="1">
        <f t="array" ref="F65">_xlfn.IFNA(_xlfn.IFS(J65=$U$4,"JA",J65=$U$5,"NEE",J65=$U$6,"JA",J65=$U$8,"ZIE CX"),"")</f>
        <v/>
      </c>
      <c r="G65" s="8" t="s">
        <v>5734</v>
      </c>
      <c r="H65" s="9">
        <v>45308</v>
      </c>
      <c r="I65" s="10"/>
      <c r="J65" s="9" t="s">
        <v>5649</v>
      </c>
      <c r="K65" s="9" t="s">
        <v>5612</v>
      </c>
      <c r="L65" s="8"/>
      <c r="M65" t="s">
        <v>5888</v>
      </c>
      <c r="N65" s="11"/>
      <c r="O65" s="13" t="s">
        <v>5889</v>
      </c>
      <c r="P65" s="8"/>
      <c r="Q65" s="8"/>
      <c r="R65" s="8"/>
      <c r="S65" s="8"/>
      <c r="T65" s="8"/>
    </row>
    <row r="66" spans="2:20" ht="15" customHeight="1" x14ac:dyDescent="0.45">
      <c r="B66" s="7" t="s">
        <v>5890</v>
      </c>
      <c r="C66" s="13" t="s">
        <v>5811</v>
      </c>
      <c r="D66" s="55" t="s">
        <v>5891</v>
      </c>
      <c r="E66" s="8" t="s">
        <v>5618</v>
      </c>
      <c r="F66" s="8" t="str" cm="1">
        <f t="array" ref="F66">_xlfn.IFNA(_xlfn.IFS(J66=$U$4,"JA",J66=$U$5,"NEE",J66=$U$6,"JA",J66=$U$8,"ZIE CX"),"")</f>
        <v/>
      </c>
      <c r="G66" s="8" t="s">
        <v>5607</v>
      </c>
      <c r="H66" s="9">
        <v>45450</v>
      </c>
      <c r="I66" s="10">
        <f>Tabel2[[#This Row],[Datum laatst gecontacteerd]]+90</f>
        <v>45540</v>
      </c>
      <c r="J66" s="9" t="s">
        <v>5649</v>
      </c>
      <c r="K66" s="9" t="s">
        <v>5612</v>
      </c>
      <c r="L66" s="8" t="s">
        <v>5892</v>
      </c>
      <c r="M66" s="11" t="s">
        <v>5893</v>
      </c>
      <c r="N66" s="14" t="s">
        <v>5894</v>
      </c>
      <c r="O66" s="13" t="s">
        <v>5895</v>
      </c>
      <c r="P66" s="8"/>
      <c r="Q66" s="8"/>
      <c r="R66" s="8"/>
      <c r="S66" s="8"/>
      <c r="T66" s="8"/>
    </row>
    <row r="67" spans="2:20" ht="15" customHeight="1" x14ac:dyDescent="0.45">
      <c r="B67" s="7" t="s">
        <v>5896</v>
      </c>
      <c r="C67" s="8" t="s">
        <v>5624</v>
      </c>
      <c r="E67" s="8" t="s">
        <v>5606</v>
      </c>
      <c r="F67" s="8" t="s">
        <v>5632</v>
      </c>
      <c r="G67" s="8" t="s">
        <v>5626</v>
      </c>
      <c r="H67" s="9">
        <v>45497</v>
      </c>
      <c r="I67" s="10" t="s">
        <v>5897</v>
      </c>
      <c r="J67" s="9" t="s">
        <v>5614</v>
      </c>
      <c r="K67" s="9" t="s">
        <v>5612</v>
      </c>
      <c r="L67" s="8" t="s">
        <v>5898</v>
      </c>
      <c r="M67" s="11" t="s">
        <v>5635</v>
      </c>
      <c r="N67" s="8" t="s">
        <v>5635</v>
      </c>
      <c r="O67" s="24" t="s">
        <v>5899</v>
      </c>
      <c r="P67" s="8"/>
      <c r="Q67" s="8"/>
      <c r="R67" s="8"/>
      <c r="S67" s="8"/>
      <c r="T67" s="8"/>
    </row>
    <row r="68" spans="2:20" ht="15" customHeight="1" x14ac:dyDescent="0.45">
      <c r="B68" s="7" t="s">
        <v>5900</v>
      </c>
      <c r="C68" s="13" t="s">
        <v>5613</v>
      </c>
      <c r="D68" s="8" t="s">
        <v>5901</v>
      </c>
      <c r="E68" s="8" t="s">
        <v>5618</v>
      </c>
      <c r="F68" s="8" t="str" cm="1">
        <f t="array" ref="F68">_xlfn.IFNA(_xlfn.IFS(J68=$U$4,"JA",J68=$U$5,"NEE",J68=$U$6,"JA",J68=$U$8,"ZIE CX"),"")</f>
        <v/>
      </c>
      <c r="G68" s="8" t="s">
        <v>5680</v>
      </c>
      <c r="H68" s="9">
        <v>45306</v>
      </c>
      <c r="I68" s="10"/>
      <c r="J68" s="9" t="s">
        <v>5649</v>
      </c>
      <c r="K68" s="9" t="s">
        <v>5612</v>
      </c>
      <c r="L68" s="8" t="s">
        <v>5902</v>
      </c>
      <c r="M68" s="11"/>
      <c r="N68" s="11"/>
      <c r="O68" s="13" t="s">
        <v>5903</v>
      </c>
      <c r="P68" s="8"/>
      <c r="Q68" s="8"/>
      <c r="R68" s="8"/>
      <c r="S68" s="8"/>
      <c r="T68" s="8"/>
    </row>
    <row r="69" spans="2:20" ht="15" customHeight="1" x14ac:dyDescent="0.45">
      <c r="B69" s="7" t="s">
        <v>5904</v>
      </c>
      <c r="C69" s="13" t="s">
        <v>5613</v>
      </c>
      <c r="D69" s="8" t="s">
        <v>5905</v>
      </c>
      <c r="E69" s="8" t="s">
        <v>5618</v>
      </c>
      <c r="F69" s="8" t="str" cm="1">
        <f t="array" ref="F69">_xlfn.IFNA(_xlfn.IFS(J69=$U$4,"JA",J69=$U$5,"NEE",J69=$U$6,"JA",J69=$U$8,"ZIE CX"),"")</f>
        <v/>
      </c>
      <c r="G69" s="8" t="s">
        <v>5680</v>
      </c>
      <c r="H69" s="9">
        <v>45306</v>
      </c>
      <c r="I69" s="10"/>
      <c r="J69" s="9" t="s">
        <v>5649</v>
      </c>
      <c r="K69" s="9" t="s">
        <v>5612</v>
      </c>
      <c r="L69" s="8" t="s">
        <v>5906</v>
      </c>
      <c r="M69" s="11" t="s">
        <v>5907</v>
      </c>
      <c r="N69" s="11"/>
      <c r="O69" s="13" t="s">
        <v>5908</v>
      </c>
      <c r="P69" s="8"/>
      <c r="Q69" s="8"/>
      <c r="R69" s="8"/>
      <c r="S69" s="8"/>
      <c r="T69" s="8"/>
    </row>
    <row r="70" spans="2:20" ht="15" customHeight="1" x14ac:dyDescent="0.45">
      <c r="B70" s="7" t="s">
        <v>5909</v>
      </c>
      <c r="C70" s="13" t="s">
        <v>5613</v>
      </c>
      <c r="D70" s="8" t="s">
        <v>5910</v>
      </c>
      <c r="E70" s="8" t="s">
        <v>5618</v>
      </c>
      <c r="F70" s="8" t="str" cm="1">
        <f t="array" ref="F70">_xlfn.IFNA(_xlfn.IFS(J70=$U$4,"JA",J70=$U$5,"NEE",J70=$U$6,"JA",J70=$U$8,"ZIE CX"),"")</f>
        <v/>
      </c>
      <c r="G70" s="8" t="s">
        <v>5680</v>
      </c>
      <c r="H70" s="9">
        <v>45309</v>
      </c>
      <c r="I70" s="10"/>
      <c r="J70" s="9" t="s">
        <v>5649</v>
      </c>
      <c r="K70" s="9" t="s">
        <v>5612</v>
      </c>
      <c r="L70" s="8" t="s">
        <v>5911</v>
      </c>
      <c r="M70" s="11"/>
      <c r="N70" s="11"/>
      <c r="O70" s="13" t="s">
        <v>5912</v>
      </c>
      <c r="P70" s="8"/>
      <c r="Q70" s="8"/>
      <c r="R70" s="8"/>
      <c r="S70" s="8"/>
      <c r="T70" s="8"/>
    </row>
    <row r="71" spans="2:20" ht="15" customHeight="1" x14ac:dyDescent="0.45">
      <c r="B71" s="7" t="s">
        <v>5913</v>
      </c>
      <c r="C71" s="13" t="s">
        <v>5613</v>
      </c>
      <c r="D71" s="8" t="s">
        <v>5914</v>
      </c>
      <c r="E71" s="8" t="s">
        <v>5618</v>
      </c>
      <c r="F71" s="8" t="str" cm="1">
        <f t="array" ref="F71">_xlfn.IFNA(_xlfn.IFS(J71=$U$4,"JA",J71=$U$5,"NEE",J71=$U$6,"JA",J71=$U$8,"ZIE CX"),"")</f>
        <v/>
      </c>
      <c r="G71" s="8" t="s">
        <v>5734</v>
      </c>
      <c r="H71" s="9">
        <v>45309</v>
      </c>
      <c r="I71" s="10"/>
      <c r="J71" s="9" t="s">
        <v>5649</v>
      </c>
      <c r="K71" s="9" t="s">
        <v>5612</v>
      </c>
      <c r="L71" s="8" t="s">
        <v>5915</v>
      </c>
      <c r="M71" s="11" t="s">
        <v>5916</v>
      </c>
      <c r="N71" s="11" t="s">
        <v>5917</v>
      </c>
      <c r="O71" s="13" t="s">
        <v>5918</v>
      </c>
      <c r="P71" s="8"/>
      <c r="Q71" s="8"/>
      <c r="R71" s="8"/>
      <c r="S71" s="8"/>
      <c r="T71" s="8"/>
    </row>
    <row r="72" spans="2:20" ht="15" customHeight="1" x14ac:dyDescent="0.45">
      <c r="B72" s="7" t="s">
        <v>5919</v>
      </c>
      <c r="C72" s="13" t="s">
        <v>5613</v>
      </c>
      <c r="D72" s="8" t="s">
        <v>5920</v>
      </c>
      <c r="E72" s="8" t="s">
        <v>5618</v>
      </c>
      <c r="F72" s="8" t="s">
        <v>5632</v>
      </c>
      <c r="G72" s="8" t="s">
        <v>5607</v>
      </c>
      <c r="H72" s="9">
        <v>45314</v>
      </c>
      <c r="I72" s="10">
        <f>Tabel2[[#This Row],[Datum laatst gecontacteerd]]+210</f>
        <v>45524</v>
      </c>
      <c r="J72" s="9" t="s">
        <v>5649</v>
      </c>
      <c r="K72" s="9" t="s">
        <v>5612</v>
      </c>
      <c r="L72" s="8" t="s">
        <v>5921</v>
      </c>
      <c r="M72" s="11" t="s">
        <v>5922</v>
      </c>
      <c r="N72" s="11" t="s">
        <v>5923</v>
      </c>
      <c r="O72" s="13" t="s">
        <v>5924</v>
      </c>
      <c r="P72" s="8"/>
      <c r="Q72" s="8"/>
      <c r="R72" s="8"/>
      <c r="S72" s="8"/>
      <c r="T72" s="8"/>
    </row>
    <row r="73" spans="2:20" ht="15" customHeight="1" x14ac:dyDescent="0.45">
      <c r="B73" s="7" t="s">
        <v>5925</v>
      </c>
      <c r="C73" s="13" t="s">
        <v>5613</v>
      </c>
      <c r="D73" s="8" t="s">
        <v>5926</v>
      </c>
      <c r="E73" s="8" t="s">
        <v>5618</v>
      </c>
      <c r="F73" s="8" t="str" cm="1">
        <f t="array" ref="F73">_xlfn.IFNA(_xlfn.IFS(J73=$U$4,"JA",J73=$U$5,"NEE",J73=$U$6,"JA",J73=$U$8,"ZIE CX"),"")</f>
        <v/>
      </c>
      <c r="G73" s="8" t="s">
        <v>5680</v>
      </c>
      <c r="H73" s="9">
        <v>45310</v>
      </c>
      <c r="I73" s="10"/>
      <c r="J73" s="9" t="s">
        <v>5649</v>
      </c>
      <c r="K73" s="9" t="s">
        <v>5612</v>
      </c>
      <c r="L73" s="8" t="s">
        <v>5927</v>
      </c>
      <c r="M73" s="11" t="s">
        <v>5928</v>
      </c>
      <c r="N73" s="8" t="s">
        <v>5927</v>
      </c>
      <c r="O73" s="13" t="s">
        <v>5929</v>
      </c>
      <c r="P73" s="8"/>
      <c r="Q73" s="8"/>
      <c r="R73" s="8"/>
      <c r="S73" s="8"/>
      <c r="T73" s="8"/>
    </row>
    <row r="74" spans="2:20" ht="15" customHeight="1" x14ac:dyDescent="0.45">
      <c r="B74" s="7" t="s">
        <v>5083</v>
      </c>
      <c r="C74" s="13" t="s">
        <v>5613</v>
      </c>
      <c r="D74" s="49" t="s">
        <v>5930</v>
      </c>
      <c r="E74" s="8" t="s">
        <v>5606</v>
      </c>
      <c r="F74" s="8" t="str" cm="1">
        <f t="array" ref="F74">_xlfn.IFNA(_xlfn.IFS(J74=$U$4,"JA",J74=$U$5,"NEE",J74=$U$6,"JA",J74=$U$8,"ZIE CX"),"")</f>
        <v/>
      </c>
      <c r="G74" s="8" t="s">
        <v>5607</v>
      </c>
      <c r="H74" s="9">
        <v>45448</v>
      </c>
      <c r="I74" s="10">
        <f>Tabel2[[#This Row],[Datum laatst gecontacteerd]]+120</f>
        <v>45568</v>
      </c>
      <c r="J74" s="9" t="s">
        <v>5614</v>
      </c>
      <c r="K74" s="9" t="s">
        <v>5612</v>
      </c>
      <c r="L74" s="8" t="s">
        <v>5931</v>
      </c>
      <c r="M74" s="11" t="s">
        <v>5932</v>
      </c>
      <c r="N74" s="51" t="s">
        <v>5933</v>
      </c>
      <c r="O74" s="13" t="s">
        <v>5934</v>
      </c>
      <c r="P74" s="8"/>
      <c r="Q74" s="8"/>
      <c r="R74" s="8"/>
      <c r="S74" s="8"/>
      <c r="T74" s="8"/>
    </row>
    <row r="75" spans="2:20" ht="15" customHeight="1" x14ac:dyDescent="0.45">
      <c r="B75" s="7" t="s">
        <v>5935</v>
      </c>
      <c r="C75" s="8" t="s">
        <v>5616</v>
      </c>
      <c r="D75" s="8"/>
      <c r="E75" s="8" t="s">
        <v>5606</v>
      </c>
      <c r="F75" s="8" t="s">
        <v>5654</v>
      </c>
      <c r="G75" s="8" t="s">
        <v>5626</v>
      </c>
      <c r="H75" s="9">
        <v>45495</v>
      </c>
      <c r="I75" s="10">
        <v>45498</v>
      </c>
      <c r="J75" s="9" t="s">
        <v>5614</v>
      </c>
      <c r="K75" s="9" t="s">
        <v>5612</v>
      </c>
      <c r="L75" s="8" t="s">
        <v>5936</v>
      </c>
      <c r="M75" s="11" t="s">
        <v>5635</v>
      </c>
      <c r="N75" s="11" t="s">
        <v>5635</v>
      </c>
      <c r="O75" s="13" t="s">
        <v>5937</v>
      </c>
      <c r="P75" s="8"/>
      <c r="Q75" s="8"/>
      <c r="R75" s="8"/>
      <c r="S75" s="8"/>
      <c r="T75" s="8"/>
    </row>
    <row r="76" spans="2:20" ht="15" customHeight="1" x14ac:dyDescent="0.45">
      <c r="B76" s="56" t="s">
        <v>4259</v>
      </c>
      <c r="C76" s="57" t="s">
        <v>5624</v>
      </c>
      <c r="D76" s="57"/>
      <c r="E76" s="57" t="s">
        <v>5606</v>
      </c>
      <c r="F76" s="57" t="s">
        <v>5632</v>
      </c>
      <c r="G76" s="57" t="s">
        <v>5626</v>
      </c>
      <c r="H76" s="58">
        <v>45492</v>
      </c>
      <c r="I76" s="59">
        <v>45557</v>
      </c>
      <c r="J76" s="60" t="s">
        <v>5938</v>
      </c>
      <c r="K76" s="61" t="s">
        <v>5939</v>
      </c>
      <c r="L76" s="57" t="s">
        <v>5940</v>
      </c>
      <c r="M76" s="57" t="s">
        <v>5635</v>
      </c>
      <c r="N76" s="57" t="s">
        <v>5635</v>
      </c>
      <c r="O76" s="62" t="s">
        <v>5941</v>
      </c>
      <c r="P76" s="8"/>
      <c r="Q76" s="8"/>
      <c r="R76" s="8"/>
      <c r="S76" s="8"/>
      <c r="T76" s="8"/>
    </row>
    <row r="77" spans="2:20" ht="15" customHeight="1" x14ac:dyDescent="0.45">
      <c r="B77" s="7" t="s">
        <v>5942</v>
      </c>
      <c r="C77" s="8" t="s">
        <v>5613</v>
      </c>
      <c r="D77" s="8" t="s">
        <v>5654</v>
      </c>
      <c r="E77" s="8" t="s">
        <v>5882</v>
      </c>
      <c r="F77" s="8" t="str" cm="1">
        <f t="array" ref="F77">_xlfn.IFNA(_xlfn.IFS(J77=$U$4,"JA",J77=$U$5,"NEE",J77=$U$6,"JA",J77=$U$8,"ZIE CX"),"")</f>
        <v/>
      </c>
      <c r="G77" s="8" t="s">
        <v>5626</v>
      </c>
      <c r="H77" s="9">
        <v>45477</v>
      </c>
      <c r="I77" s="10" t="s">
        <v>5627</v>
      </c>
      <c r="J77" s="9" t="s">
        <v>5614</v>
      </c>
      <c r="K77" s="9" t="s">
        <v>5612</v>
      </c>
      <c r="L77" s="8" t="s">
        <v>5943</v>
      </c>
      <c r="M77" s="11"/>
      <c r="N77" s="11" t="s">
        <v>5944</v>
      </c>
      <c r="O77" s="13" t="s">
        <v>5945</v>
      </c>
      <c r="P77" s="8"/>
      <c r="Q77" s="8"/>
      <c r="R77" s="8"/>
      <c r="S77" s="8"/>
      <c r="T77" s="8"/>
    </row>
    <row r="78" spans="2:20" ht="15" customHeight="1" x14ac:dyDescent="0.45">
      <c r="B78" s="7" t="s">
        <v>5164</v>
      </c>
      <c r="C78" s="13" t="s">
        <v>5613</v>
      </c>
      <c r="E78" s="8" t="s">
        <v>5606</v>
      </c>
      <c r="F78" s="8" t="str" cm="1">
        <f t="array" ref="F78">_xlfn.IFNA(_xlfn.IFS(J78=$U$4,"JA",J78=$U$5,"NEE",J78=$U$6,"JA",J78=$U$8,"ZIE CX"),"")</f>
        <v/>
      </c>
      <c r="G78" s="8" t="s">
        <v>5607</v>
      </c>
      <c r="H78" s="9">
        <v>45322</v>
      </c>
      <c r="I78" s="10">
        <f>Tabel2[[#This Row],[Datum laatst gecontacteerd]]+180</f>
        <v>45502</v>
      </c>
      <c r="J78" s="9" t="s">
        <v>5638</v>
      </c>
      <c r="K78" s="9" t="s">
        <v>5612</v>
      </c>
      <c r="L78" s="13" t="s">
        <v>5946</v>
      </c>
      <c r="M78" s="46" t="s">
        <v>5947</v>
      </c>
      <c r="N78" s="63" t="s">
        <v>5948</v>
      </c>
      <c r="O78" s="13" t="s">
        <v>5949</v>
      </c>
      <c r="P78" s="8"/>
      <c r="Q78" s="8"/>
      <c r="R78" s="8"/>
      <c r="S78" s="8"/>
      <c r="T78" s="8"/>
    </row>
    <row r="79" spans="2:20" ht="15" customHeight="1" x14ac:dyDescent="0.45">
      <c r="B79" s="7" t="s">
        <v>5950</v>
      </c>
      <c r="C79" s="13" t="s">
        <v>5613</v>
      </c>
      <c r="D79" t="s">
        <v>5951</v>
      </c>
      <c r="E79" s="8" t="s">
        <v>5618</v>
      </c>
      <c r="F79" s="8" t="str" cm="1">
        <f t="array" ref="F79">_xlfn.IFNA(_xlfn.IFS(J79=$U$4,"JA",J79=$U$5,"NEE",J79=$U$6,"JA",J79=$U$8,"ZIE CX"),"")</f>
        <v/>
      </c>
      <c r="G79" s="8" t="s">
        <v>5806</v>
      </c>
      <c r="H79" s="9">
        <v>45302</v>
      </c>
      <c r="I79" s="10">
        <f>Tabel2[[#This Row],[Datum laatst gecontacteerd]]+60</f>
        <v>45362</v>
      </c>
      <c r="J79" s="9" t="s">
        <v>5638</v>
      </c>
      <c r="K79" s="9" t="s">
        <v>5612</v>
      </c>
      <c r="L79" s="8" t="s">
        <v>5952</v>
      </c>
      <c r="M79" s="11" t="s">
        <v>5953</v>
      </c>
      <c r="N79" t="s">
        <v>5954</v>
      </c>
      <c r="O79" s="13" t="s">
        <v>5955</v>
      </c>
      <c r="P79" s="8"/>
      <c r="Q79" s="8"/>
      <c r="R79" s="8"/>
      <c r="S79" s="8"/>
      <c r="T79" s="8"/>
    </row>
    <row r="80" spans="2:20" ht="15" customHeight="1" x14ac:dyDescent="0.45">
      <c r="B80" s="7" t="s">
        <v>5956</v>
      </c>
      <c r="C80" s="13" t="s">
        <v>5613</v>
      </c>
      <c r="D80" s="43" t="s">
        <v>5957</v>
      </c>
      <c r="E80" s="8" t="s">
        <v>5606</v>
      </c>
      <c r="F80" s="8" t="s">
        <v>5632</v>
      </c>
      <c r="G80" s="8" t="s">
        <v>5607</v>
      </c>
      <c r="H80" s="9">
        <v>45314</v>
      </c>
      <c r="I80" s="10">
        <f>Tabel2[[#This Row],[Datum laatst gecontacteerd]]+180</f>
        <v>45494</v>
      </c>
      <c r="J80" s="9" t="s">
        <v>5638</v>
      </c>
      <c r="K80" s="9" t="s">
        <v>5612</v>
      </c>
      <c r="L80" s="13" t="s">
        <v>5958</v>
      </c>
      <c r="M80" s="50" t="s">
        <v>5959</v>
      </c>
      <c r="N80" s="63" t="s">
        <v>5960</v>
      </c>
      <c r="O80" s="13" t="s">
        <v>5961</v>
      </c>
      <c r="P80" s="8"/>
      <c r="Q80" s="8"/>
      <c r="R80" s="8"/>
      <c r="S80" s="8"/>
      <c r="T80" s="8"/>
    </row>
    <row r="81" spans="2:20" ht="15" customHeight="1" x14ac:dyDescent="0.45">
      <c r="B81" s="7" t="s">
        <v>4244</v>
      </c>
      <c r="C81" s="13" t="s">
        <v>5613</v>
      </c>
      <c r="E81" s="8" t="s">
        <v>5606</v>
      </c>
      <c r="F81" s="8" t="str" cm="1">
        <f t="array" ref="F81">_xlfn.IFNA(_xlfn.IFS(J81=$U$4,"JA",J81=$U$5,"NEE",J81=$U$6,"JA",J81=$U$8,"ZIE CX"),"")</f>
        <v/>
      </c>
      <c r="G81" s="8" t="s">
        <v>5607</v>
      </c>
      <c r="H81" s="9">
        <v>45464</v>
      </c>
      <c r="I81" s="10">
        <f>Tabel2[[#This Row],[Datum laatst gecontacteerd]]+30</f>
        <v>45494</v>
      </c>
      <c r="J81" s="9" t="s">
        <v>5638</v>
      </c>
      <c r="K81" s="9" t="s">
        <v>5612</v>
      </c>
      <c r="L81" s="8" t="s">
        <v>5962</v>
      </c>
      <c r="M81" s="11"/>
      <c r="N81" s="14"/>
      <c r="O81" s="24" t="s">
        <v>5963</v>
      </c>
      <c r="P81" s="8"/>
      <c r="Q81" s="8"/>
      <c r="R81" s="8"/>
      <c r="S81" s="8"/>
      <c r="T81" s="8"/>
    </row>
    <row r="82" spans="2:20" ht="15" customHeight="1" x14ac:dyDescent="0.45">
      <c r="B82" s="7" t="s">
        <v>5964</v>
      </c>
      <c r="C82" s="13" t="s">
        <v>5613</v>
      </c>
      <c r="D82" s="8" t="s">
        <v>5965</v>
      </c>
      <c r="E82" s="8" t="s">
        <v>5618</v>
      </c>
      <c r="F82" s="8" t="str" cm="1">
        <f t="array" ref="F82">_xlfn.IFNA(_xlfn.IFS(J82=$U$4,"JA",J82=$U$5,"NEE",J82=$U$6,"JA",J82=$U$8,"ZIE CX"),"")</f>
        <v/>
      </c>
      <c r="G82" s="8" t="s">
        <v>5607</v>
      </c>
      <c r="H82" s="9">
        <v>45315</v>
      </c>
      <c r="I82" s="10">
        <f>Tabel2[[#This Row],[Datum laatst gecontacteerd]]+90</f>
        <v>45405</v>
      </c>
      <c r="J82" s="9" t="s">
        <v>5638</v>
      </c>
      <c r="K82" s="9" t="s">
        <v>5612</v>
      </c>
      <c r="L82" s="8" t="s">
        <v>5966</v>
      </c>
      <c r="M82" s="11"/>
      <c r="N82" s="11" t="s">
        <v>5967</v>
      </c>
      <c r="O82" s="13" t="s">
        <v>5968</v>
      </c>
      <c r="P82" s="8"/>
      <c r="Q82" s="8"/>
      <c r="R82" s="8"/>
      <c r="S82" s="8"/>
      <c r="T82" s="8"/>
    </row>
    <row r="83" spans="2:20" ht="15" customHeight="1" x14ac:dyDescent="0.45">
      <c r="B83" s="7" t="s">
        <v>4186</v>
      </c>
      <c r="C83" s="8" t="s">
        <v>5624</v>
      </c>
      <c r="D83" s="8"/>
      <c r="E83" s="8" t="s">
        <v>5606</v>
      </c>
      <c r="F83" s="8" t="s">
        <v>5632</v>
      </c>
      <c r="G83" s="8" t="s">
        <v>5607</v>
      </c>
      <c r="H83" s="9">
        <v>45418</v>
      </c>
      <c r="I83" s="10">
        <f>Tabel2[[#This Row],[Datum laatst gecontacteerd]]+90</f>
        <v>45508</v>
      </c>
      <c r="J83" s="9" t="s">
        <v>5638</v>
      </c>
      <c r="K83" s="9" t="s">
        <v>5612</v>
      </c>
      <c r="L83" s="8"/>
      <c r="M83" s="11"/>
      <c r="N83" s="11"/>
      <c r="O83" s="13" t="s">
        <v>5969</v>
      </c>
      <c r="P83" s="8"/>
      <c r="Q83" s="8"/>
      <c r="R83" s="8"/>
      <c r="S83" s="8"/>
      <c r="T83" s="8"/>
    </row>
    <row r="84" spans="2:20" ht="15" customHeight="1" x14ac:dyDescent="0.45">
      <c r="B84" s="7" t="s">
        <v>5970</v>
      </c>
      <c r="C84" s="8" t="s">
        <v>5616</v>
      </c>
      <c r="E84" s="8" t="s">
        <v>5618</v>
      </c>
      <c r="F84" s="8" t="str" cm="1">
        <f t="array" ref="F84">_xlfn.IFNA(_xlfn.IFS(J84=$U$4,"JA",J84=$U$5,"NEE",J84=$U$6,"JA",J84=$U$8,"ZIE CX"),"")</f>
        <v/>
      </c>
      <c r="G84" s="8" t="s">
        <v>5713</v>
      </c>
      <c r="H84" s="9">
        <v>45204</v>
      </c>
      <c r="I84" s="10">
        <v>45312</v>
      </c>
      <c r="J84" s="9" t="s">
        <v>5638</v>
      </c>
      <c r="K84" s="9" t="s">
        <v>5612</v>
      </c>
      <c r="L84" s="8" t="s">
        <v>5971</v>
      </c>
      <c r="M84" s="11"/>
      <c r="N84" s="14" t="s">
        <v>5972</v>
      </c>
      <c r="O84" s="13" t="s">
        <v>5973</v>
      </c>
      <c r="P84" s="8"/>
      <c r="Q84" s="8"/>
      <c r="R84" s="8"/>
      <c r="S84" s="8"/>
      <c r="T84" s="8"/>
    </row>
    <row r="85" spans="2:20" ht="15" customHeight="1" x14ac:dyDescent="0.45">
      <c r="B85" s="7" t="s">
        <v>5974</v>
      </c>
      <c r="C85" s="8" t="s">
        <v>5605</v>
      </c>
      <c r="D85" s="64" t="s">
        <v>5975</v>
      </c>
      <c r="E85" s="8" t="s">
        <v>5606</v>
      </c>
      <c r="F85" s="8" t="str" cm="1">
        <f t="array" ref="F85">_xlfn.IFNA(_xlfn.IFS(J85=$U$4,"JA",J85=$U$5,"NEE",J85=$U$6,"JA",J85=$U$8,"ZIE CX"),"")</f>
        <v/>
      </c>
      <c r="G85" s="8" t="s">
        <v>5713</v>
      </c>
      <c r="H85" s="9">
        <v>45464</v>
      </c>
      <c r="I85" s="10">
        <f>Tabel2[[#This Row],[Datum laatst gecontacteerd]]+90</f>
        <v>45554</v>
      </c>
      <c r="J85" s="9" t="s">
        <v>5638</v>
      </c>
      <c r="K85" s="9" t="s">
        <v>5612</v>
      </c>
      <c r="L85" s="8" t="s">
        <v>5976</v>
      </c>
      <c r="M85" s="11"/>
      <c r="N85" s="8"/>
      <c r="O85" s="13" t="s">
        <v>5977</v>
      </c>
      <c r="P85" s="8"/>
      <c r="Q85" s="8"/>
      <c r="R85" s="8"/>
      <c r="S85" s="8"/>
      <c r="T85" s="8"/>
    </row>
    <row r="86" spans="2:20" ht="15" customHeight="1" x14ac:dyDescent="0.45">
      <c r="B86" s="7" t="s">
        <v>5978</v>
      </c>
      <c r="C86" s="13" t="s">
        <v>5613</v>
      </c>
      <c r="D86" s="49" t="s">
        <v>5979</v>
      </c>
      <c r="E86" s="8" t="s">
        <v>5618</v>
      </c>
      <c r="F86" s="8" t="str" cm="1">
        <f t="array" ref="F86">_xlfn.IFNA(_xlfn.IFS(J86=$U$4,"JA",J86=$U$5,"NEE",J86=$U$6,"JA",J86=$U$8,"ZIE CX"),"")</f>
        <v/>
      </c>
      <c r="G86" s="8" t="s">
        <v>5734</v>
      </c>
      <c r="H86" s="9">
        <v>45265</v>
      </c>
      <c r="I86" s="10">
        <v>45327</v>
      </c>
      <c r="J86" s="9" t="s">
        <v>5638</v>
      </c>
      <c r="K86" s="9" t="s">
        <v>5612</v>
      </c>
      <c r="L86" s="8" t="s">
        <v>5980</v>
      </c>
      <c r="M86" s="11" t="s">
        <v>5981</v>
      </c>
      <c r="N86" s="12"/>
      <c r="O86" s="13" t="s">
        <v>5982</v>
      </c>
      <c r="P86" s="8"/>
      <c r="Q86" s="8"/>
      <c r="R86" s="8"/>
      <c r="S86" s="8"/>
      <c r="T86" s="8"/>
    </row>
    <row r="87" spans="2:20" ht="15" customHeight="1" x14ac:dyDescent="0.45">
      <c r="B87" s="7" t="s">
        <v>5983</v>
      </c>
      <c r="C87" s="8" t="s">
        <v>5811</v>
      </c>
      <c r="D87" s="8"/>
      <c r="E87" s="8" t="s">
        <v>5618</v>
      </c>
      <c r="F87" s="8" t="str" cm="1">
        <f t="array" ref="F87">_xlfn.IFNA(_xlfn.IFS(J87=$U$4,"JA",J87=$U$5,"NEE",J87=$U$6,"JA",J87=$U$8,"ZIE CX"),"")</f>
        <v/>
      </c>
      <c r="G87" s="8" t="s">
        <v>5626</v>
      </c>
      <c r="H87" s="9">
        <v>45462</v>
      </c>
      <c r="I87" s="10">
        <f>Tabel2[[#This Row],[Datum laatst gecontacteerd]]+90</f>
        <v>45552</v>
      </c>
      <c r="J87" s="9" t="s">
        <v>5649</v>
      </c>
      <c r="K87" s="9" t="s">
        <v>5612</v>
      </c>
      <c r="L87" s="8" t="s">
        <v>5984</v>
      </c>
      <c r="M87" s="46" t="s">
        <v>5985</v>
      </c>
      <c r="N87" s="46" t="s">
        <v>5986</v>
      </c>
      <c r="O87" s="13" t="s">
        <v>5987</v>
      </c>
      <c r="P87" s="8"/>
      <c r="Q87" s="8"/>
      <c r="R87" s="8"/>
      <c r="S87" s="8"/>
      <c r="T87" s="8"/>
    </row>
    <row r="88" spans="2:20" ht="15" customHeight="1" x14ac:dyDescent="0.45">
      <c r="B88" s="7" t="s">
        <v>5073</v>
      </c>
      <c r="C88" s="13" t="s">
        <v>5613</v>
      </c>
      <c r="D88" s="49" t="s">
        <v>5988</v>
      </c>
      <c r="E88" s="8" t="s">
        <v>5606</v>
      </c>
      <c r="F88" s="8" t="str" cm="1">
        <f t="array" ref="F88">_xlfn.IFNA(_xlfn.IFS(J88=$U$4,"JA",J88=$U$5,"NEE",J88=$U$6,"JA",J88=$U$8,"ZIE CX"),"")</f>
        <v/>
      </c>
      <c r="G88" s="8" t="s">
        <v>5734</v>
      </c>
      <c r="H88" s="9">
        <v>45271</v>
      </c>
      <c r="I88" s="10">
        <v>45333</v>
      </c>
      <c r="J88" s="9" t="s">
        <v>5638</v>
      </c>
      <c r="K88" s="9" t="s">
        <v>5612</v>
      </c>
      <c r="L88" s="8" t="s">
        <v>5989</v>
      </c>
      <c r="M88" s="12" t="s">
        <v>5990</v>
      </c>
      <c r="N88" s="12" t="s">
        <v>5991</v>
      </c>
      <c r="O88" s="13" t="s">
        <v>5992</v>
      </c>
      <c r="P88" s="8"/>
      <c r="Q88" s="8"/>
      <c r="R88" s="8"/>
      <c r="S88" s="8"/>
      <c r="T88" s="8"/>
    </row>
    <row r="89" spans="2:20" ht="15" customHeight="1" x14ac:dyDescent="0.45">
      <c r="B89" s="7" t="s">
        <v>5993</v>
      </c>
      <c r="C89" s="13" t="s">
        <v>5613</v>
      </c>
      <c r="D89" s="49" t="s">
        <v>5994</v>
      </c>
      <c r="E89" s="8" t="s">
        <v>5618</v>
      </c>
      <c r="F89" s="8" t="str" cm="1">
        <f t="array" ref="F89">_xlfn.IFNA(_xlfn.IFS(J89=$U$4,"JA",J89=$U$5,"NEE",J89=$U$6,"JA",J89=$U$8,"ZIE CX"),"")</f>
        <v/>
      </c>
      <c r="G89" s="8" t="s">
        <v>5734</v>
      </c>
      <c r="H89" s="9">
        <v>45273</v>
      </c>
      <c r="I89" s="10">
        <v>45335</v>
      </c>
      <c r="J89" s="9" t="s">
        <v>5638</v>
      </c>
      <c r="K89" s="9" t="s">
        <v>5612</v>
      </c>
      <c r="L89" s="8"/>
      <c r="M89" s="11" t="s">
        <v>5995</v>
      </c>
      <c r="N89" s="12"/>
      <c r="O89" s="13" t="s">
        <v>5996</v>
      </c>
      <c r="P89" s="8"/>
      <c r="Q89" s="8"/>
      <c r="R89" s="8"/>
      <c r="S89" s="8"/>
      <c r="T89" s="8"/>
    </row>
    <row r="90" spans="2:20" ht="15" customHeight="1" x14ac:dyDescent="0.45">
      <c r="B90" s="7" t="s">
        <v>5997</v>
      </c>
      <c r="C90" s="8" t="s">
        <v>5811</v>
      </c>
      <c r="D90" s="8"/>
      <c r="E90" s="8" t="s">
        <v>5618</v>
      </c>
      <c r="F90" s="8" t="str" cm="1">
        <f t="array" ref="F90">_xlfn.IFNA(_xlfn.IFS(J90=$U$4,"JA",J90=$U$5,"NEE",J90=$U$6,"JA",J90=$U$8,"ZIE CX"),"")</f>
        <v/>
      </c>
      <c r="G90" s="8" t="s">
        <v>5626</v>
      </c>
      <c r="H90" s="9">
        <v>45462</v>
      </c>
      <c r="I90" s="10">
        <f>Tabel2[[#This Row],[Datum laatst gecontacteerd]]+7</f>
        <v>45469</v>
      </c>
      <c r="J90" s="9" t="s">
        <v>5614</v>
      </c>
      <c r="K90" s="9" t="s">
        <v>5612</v>
      </c>
      <c r="L90" s="8" t="s">
        <v>5998</v>
      </c>
      <c r="M90" s="45" t="s">
        <v>5999</v>
      </c>
      <c r="N90" s="46" t="s">
        <v>6000</v>
      </c>
      <c r="O90" s="13" t="s">
        <v>6001</v>
      </c>
      <c r="P90" s="8"/>
      <c r="Q90" s="8"/>
      <c r="R90" s="8"/>
      <c r="S90" s="8"/>
      <c r="T90" s="8"/>
    </row>
    <row r="91" spans="2:20" ht="15" customHeight="1" x14ac:dyDescent="0.45">
      <c r="B91" s="47" t="s">
        <v>3851</v>
      </c>
      <c r="C91" s="13" t="s">
        <v>5613</v>
      </c>
      <c r="E91" s="8" t="s">
        <v>5606</v>
      </c>
      <c r="F91" s="8" t="str" cm="1">
        <f t="array" ref="F91">_xlfn.IFNA(_xlfn.IFS(J91=$U$4,"JA",J91=$U$5,"NEE",J91=$U$6,"JA",J91=$U$8,"ZIE CX"),"")</f>
        <v/>
      </c>
      <c r="G91" s="8" t="s">
        <v>5607</v>
      </c>
      <c r="H91" s="9">
        <v>45420</v>
      </c>
      <c r="I91" s="10">
        <f>Tabel2[[#This Row],[Datum laatst gecontacteerd]]+150</f>
        <v>45570</v>
      </c>
      <c r="J91" s="9" t="s">
        <v>5638</v>
      </c>
      <c r="K91" s="9" t="s">
        <v>5612</v>
      </c>
      <c r="L91" s="8"/>
      <c r="M91" s="11"/>
      <c r="N91" s="14"/>
      <c r="O91" s="48" t="s">
        <v>6002</v>
      </c>
      <c r="P91" s="8"/>
      <c r="Q91" s="8"/>
      <c r="R91" s="8"/>
      <c r="S91" s="8"/>
      <c r="T91" s="8"/>
    </row>
    <row r="92" spans="2:20" ht="15" customHeight="1" x14ac:dyDescent="0.45">
      <c r="B92" s="7" t="s">
        <v>6003</v>
      </c>
      <c r="C92" s="8" t="s">
        <v>5811</v>
      </c>
      <c r="D92" s="8"/>
      <c r="E92" s="8" t="s">
        <v>5618</v>
      </c>
      <c r="F92" s="8" t="str" cm="1">
        <f t="array" ref="F92">_xlfn.IFNA(_xlfn.IFS(J92=$U$4,"JA",J92=$U$5,"NEE",J92=$U$6,"JA",J92=$U$8,"ZIE CX"),"")</f>
        <v/>
      </c>
      <c r="G92" s="8" t="s">
        <v>5626</v>
      </c>
      <c r="H92" s="9">
        <v>45462</v>
      </c>
      <c r="I92" s="10">
        <f>Tabel2[[#This Row],[Datum laatst gecontacteerd]]+7</f>
        <v>45469</v>
      </c>
      <c r="J92" s="9" t="s">
        <v>5614</v>
      </c>
      <c r="K92" s="9" t="s">
        <v>5612</v>
      </c>
      <c r="L92" s="8" t="s">
        <v>6004</v>
      </c>
      <c r="M92" s="45" t="s">
        <v>6005</v>
      </c>
      <c r="N92" s="65" t="s">
        <v>6006</v>
      </c>
      <c r="O92" s="13" t="s">
        <v>6001</v>
      </c>
      <c r="P92" s="8"/>
      <c r="Q92" s="8"/>
      <c r="R92" s="8"/>
      <c r="S92" s="8"/>
      <c r="T92" s="8"/>
    </row>
    <row r="93" spans="2:20" ht="15" customHeight="1" x14ac:dyDescent="0.45">
      <c r="B93" s="7" t="s">
        <v>6007</v>
      </c>
      <c r="C93" s="13" t="s">
        <v>5613</v>
      </c>
      <c r="D93" s="49" t="s">
        <v>6008</v>
      </c>
      <c r="E93" s="8" t="s">
        <v>5606</v>
      </c>
      <c r="F93" s="8" t="str" cm="1">
        <f t="array" ref="F93">_xlfn.IFNA(_xlfn.IFS(J93=$U$4,"JA",J93=$U$5,"NEE",J93=$U$6,"JA",J93=$U$8,"ZIE CX"),"")</f>
        <v/>
      </c>
      <c r="G93" s="8" t="s">
        <v>5734</v>
      </c>
      <c r="H93" s="9">
        <v>45278</v>
      </c>
      <c r="I93" s="10">
        <v>45369</v>
      </c>
      <c r="J93" s="9" t="s">
        <v>5638</v>
      </c>
      <c r="K93" s="9" t="s">
        <v>5612</v>
      </c>
      <c r="L93" s="8" t="s">
        <v>6009</v>
      </c>
      <c r="M93" s="66" t="s">
        <v>6010</v>
      </c>
      <c r="N93" s="12" t="s">
        <v>6011</v>
      </c>
      <c r="O93" s="13" t="s">
        <v>6012</v>
      </c>
      <c r="P93" s="8"/>
      <c r="Q93" s="8"/>
      <c r="R93" s="8"/>
      <c r="S93" s="8"/>
      <c r="T93" s="8"/>
    </row>
    <row r="94" spans="2:20" ht="15" customHeight="1" x14ac:dyDescent="0.45">
      <c r="B94" s="7" t="s">
        <v>4668</v>
      </c>
      <c r="C94" s="8" t="s">
        <v>5624</v>
      </c>
      <c r="E94" s="8" t="s">
        <v>5606</v>
      </c>
      <c r="F94" s="8" t="str" cm="1">
        <f t="array" ref="F94">_xlfn.IFNA(_xlfn.IFS(J94=$U$4,"JA",J94=$U$5,"NEE",J94=$U$6,"JA",J94=$U$8,"ZIE CX"),"")</f>
        <v/>
      </c>
      <c r="G94" s="8" t="s">
        <v>5806</v>
      </c>
      <c r="H94" s="9">
        <v>45281</v>
      </c>
      <c r="I94" s="10">
        <v>45372</v>
      </c>
      <c r="J94" s="9" t="s">
        <v>5638</v>
      </c>
      <c r="K94" s="9" t="s">
        <v>5612</v>
      </c>
      <c r="L94" s="8"/>
      <c r="M94" s="11"/>
      <c r="N94" s="8"/>
      <c r="O94" s="13" t="s">
        <v>6013</v>
      </c>
      <c r="P94" s="8"/>
      <c r="Q94" s="8"/>
      <c r="R94" s="8"/>
      <c r="S94" s="8"/>
      <c r="T94" s="8"/>
    </row>
    <row r="95" spans="2:20" ht="15" customHeight="1" x14ac:dyDescent="0.45">
      <c r="B95" s="7" t="s">
        <v>6014</v>
      </c>
      <c r="C95" s="13" t="s">
        <v>5613</v>
      </c>
      <c r="E95" s="8" t="s">
        <v>5606</v>
      </c>
      <c r="F95" s="8" t="str" cm="1">
        <f t="array" ref="F95">_xlfn.IFNA(_xlfn.IFS(J95=$U$4,"JA",J95=$U$5,"NEE",J95=$U$6,"JA",J95=$U$8,"ZIE CX"),"")</f>
        <v/>
      </c>
      <c r="G95" s="8" t="s">
        <v>5680</v>
      </c>
      <c r="H95" s="9">
        <v>45281</v>
      </c>
      <c r="I95" s="10">
        <v>45372</v>
      </c>
      <c r="J95" s="9" t="s">
        <v>5638</v>
      </c>
      <c r="K95" s="9" t="s">
        <v>5612</v>
      </c>
      <c r="L95" s="8" t="s">
        <v>6015</v>
      </c>
      <c r="M95" s="11" t="s">
        <v>6016</v>
      </c>
      <c r="N95" s="14"/>
      <c r="O95" s="13" t="s">
        <v>6017</v>
      </c>
      <c r="P95" s="8"/>
      <c r="Q95" s="8"/>
      <c r="R95" s="8"/>
      <c r="S95" s="8"/>
      <c r="T95" s="8"/>
    </row>
    <row r="96" spans="2:20" ht="15" customHeight="1" x14ac:dyDescent="0.45">
      <c r="B96" s="7" t="s">
        <v>5115</v>
      </c>
      <c r="C96" s="13" t="s">
        <v>5613</v>
      </c>
      <c r="E96" s="8" t="s">
        <v>5606</v>
      </c>
      <c r="F96" s="8" t="str" cm="1">
        <f t="array" ref="F96">_xlfn.IFNA(_xlfn.IFS(J96=$U$4,"JA",J96=$U$5,"NEE",J96=$U$6,"JA",J96=$U$8,"ZIE CX"),"")</f>
        <v/>
      </c>
      <c r="G96" s="8" t="s">
        <v>5806</v>
      </c>
      <c r="H96" s="9">
        <v>45288</v>
      </c>
      <c r="I96" s="10">
        <v>45379</v>
      </c>
      <c r="J96" s="9" t="s">
        <v>5638</v>
      </c>
      <c r="K96" s="9" t="s">
        <v>5612</v>
      </c>
      <c r="L96" s="8" t="s">
        <v>6018</v>
      </c>
      <c r="M96" s="11"/>
      <c r="N96" s="14"/>
      <c r="O96" s="13" t="s">
        <v>6019</v>
      </c>
      <c r="P96" s="8"/>
      <c r="Q96" s="8"/>
      <c r="R96" s="8"/>
      <c r="S96" s="8"/>
      <c r="T96" s="8"/>
    </row>
    <row r="97" spans="2:20" ht="15" customHeight="1" x14ac:dyDescent="0.45">
      <c r="B97" s="7" t="s">
        <v>5121</v>
      </c>
      <c r="C97" s="13" t="s">
        <v>5613</v>
      </c>
      <c r="D97" t="s">
        <v>6020</v>
      </c>
      <c r="E97" s="8" t="s">
        <v>5606</v>
      </c>
      <c r="F97" s="8" t="str" cm="1">
        <f t="array" ref="F97">_xlfn.IFNA(_xlfn.IFS(J97=$U$4,"JA",J97=$U$5,"NEE",J97=$U$6,"JA",J97=$U$8,"ZIE CX"),"")</f>
        <v/>
      </c>
      <c r="G97" s="8" t="s">
        <v>5713</v>
      </c>
      <c r="H97" s="9">
        <v>44930</v>
      </c>
      <c r="I97" s="10">
        <v>45386</v>
      </c>
      <c r="J97" s="9" t="s">
        <v>5638</v>
      </c>
      <c r="K97" s="9" t="s">
        <v>5612</v>
      </c>
      <c r="L97" s="50" t="s">
        <v>6021</v>
      </c>
      <c r="M97" s="11"/>
      <c r="N97" s="14"/>
      <c r="O97" s="13" t="s">
        <v>6022</v>
      </c>
      <c r="P97" s="8"/>
      <c r="Q97" s="8"/>
      <c r="R97" s="8"/>
      <c r="S97" s="8"/>
      <c r="T97" s="8"/>
    </row>
    <row r="98" spans="2:20" ht="15" customHeight="1" x14ac:dyDescent="0.45">
      <c r="B98" s="7" t="s">
        <v>3650</v>
      </c>
      <c r="C98" s="8" t="s">
        <v>5624</v>
      </c>
      <c r="E98" s="8" t="s">
        <v>5606</v>
      </c>
      <c r="F98" s="8" t="str" cm="1">
        <f t="array" ref="F98">_xlfn.IFNA(_xlfn.IFS(J98=$U$4,"JA",J98=$U$5,"NEE",J98=$U$6,"JA",J98=$U$8,"ZIE CX"),"")</f>
        <v/>
      </c>
      <c r="G98" s="8" t="s">
        <v>5607</v>
      </c>
      <c r="H98" s="9">
        <v>45510</v>
      </c>
      <c r="I98" s="10">
        <v>45525</v>
      </c>
      <c r="J98" s="9" t="s">
        <v>5608</v>
      </c>
      <c r="K98" s="9" t="s">
        <v>5648</v>
      </c>
      <c r="L98" s="8" t="s">
        <v>6023</v>
      </c>
      <c r="M98" s="11"/>
      <c r="N98" s="8"/>
      <c r="O98" s="24" t="s">
        <v>6024</v>
      </c>
      <c r="P98" s="8"/>
      <c r="Q98" s="8"/>
      <c r="R98" s="8"/>
      <c r="S98" s="8"/>
      <c r="T98" s="8"/>
    </row>
    <row r="99" spans="2:20" ht="15" customHeight="1" x14ac:dyDescent="0.45">
      <c r="B99" s="7" t="s">
        <v>6025</v>
      </c>
      <c r="C99" s="8" t="s">
        <v>5811</v>
      </c>
      <c r="D99" s="8"/>
      <c r="E99" s="8" t="s">
        <v>5618</v>
      </c>
      <c r="F99" s="8" t="str" cm="1">
        <f t="array" ref="F99">_xlfn.IFNA(_xlfn.IFS(J99=$U$4,"JA",J99=$U$5,"NEE",J99=$U$6,"JA",J99=$U$8,"ZIE CX"),"")</f>
        <v/>
      </c>
      <c r="G99" s="8" t="s">
        <v>5626</v>
      </c>
      <c r="H99" s="9">
        <v>45462</v>
      </c>
      <c r="I99" s="10">
        <v>45469</v>
      </c>
      <c r="J99" s="9" t="s">
        <v>5614</v>
      </c>
      <c r="K99" s="9" t="s">
        <v>5612</v>
      </c>
      <c r="L99" s="8" t="s">
        <v>6026</v>
      </c>
      <c r="M99" s="11"/>
      <c r="N99" s="46" t="s">
        <v>6027</v>
      </c>
      <c r="O99" s="13" t="s">
        <v>6028</v>
      </c>
      <c r="P99" s="8"/>
      <c r="Q99" s="8"/>
      <c r="R99" s="8"/>
      <c r="S99" s="8"/>
      <c r="T99" s="8"/>
    </row>
    <row r="100" spans="2:20" ht="15" customHeight="1" x14ac:dyDescent="0.45">
      <c r="B100" s="7" t="s">
        <v>6029</v>
      </c>
      <c r="C100" s="13" t="s">
        <v>5613</v>
      </c>
      <c r="D100" t="s">
        <v>6030</v>
      </c>
      <c r="E100" s="8" t="s">
        <v>5606</v>
      </c>
      <c r="F100" s="8" t="str" cm="1">
        <f t="array" ref="F100">_xlfn.IFNA(_xlfn.IFS(J100=$U$4,"JA",J100=$U$5,"NEE",J100=$U$6,"JA",J100=$U$8,"ZIE CX"),"")</f>
        <v/>
      </c>
      <c r="G100" s="8" t="s">
        <v>5806</v>
      </c>
      <c r="H100" s="9">
        <v>45303</v>
      </c>
      <c r="I100" s="10">
        <v>45363</v>
      </c>
      <c r="J100" s="9" t="s">
        <v>5638</v>
      </c>
      <c r="K100" s="9" t="s">
        <v>5612</v>
      </c>
      <c r="L100" s="8"/>
      <c r="M100" s="11"/>
      <c r="N100" s="14"/>
      <c r="O100" s="13" t="s">
        <v>5615</v>
      </c>
      <c r="P100" s="8"/>
      <c r="Q100" s="8"/>
      <c r="R100" s="8"/>
      <c r="S100" s="8"/>
      <c r="T100" s="8"/>
    </row>
    <row r="101" spans="2:20" ht="15" customHeight="1" x14ac:dyDescent="0.45">
      <c r="B101" s="7" t="s">
        <v>3867</v>
      </c>
      <c r="C101" s="8" t="s">
        <v>5624</v>
      </c>
      <c r="E101" s="8" t="s">
        <v>5606</v>
      </c>
      <c r="F101" s="8" t="str" cm="1">
        <f t="array" ref="F101">_xlfn.IFNA(_xlfn.IFS(J101=$U$4,"JA",J101=$U$5,"NEE",J101=$U$6,"JA",J101=$U$8,"ZIE CX"),"")</f>
        <v/>
      </c>
      <c r="G101" s="8" t="s">
        <v>5806</v>
      </c>
      <c r="H101" s="9">
        <v>45281</v>
      </c>
      <c r="I101" s="10">
        <v>45403</v>
      </c>
      <c r="J101" s="9" t="s">
        <v>5638</v>
      </c>
      <c r="K101" s="9" t="s">
        <v>5612</v>
      </c>
      <c r="L101" s="8"/>
      <c r="M101" s="11"/>
      <c r="N101" s="8"/>
      <c r="O101" s="8" t="s">
        <v>6031</v>
      </c>
      <c r="P101" s="8"/>
      <c r="Q101" s="8"/>
      <c r="R101" s="8"/>
      <c r="S101" s="8"/>
      <c r="T101" s="8"/>
    </row>
    <row r="102" spans="2:20" ht="15" customHeight="1" x14ac:dyDescent="0.45">
      <c r="B102" s="7" t="s">
        <v>4965</v>
      </c>
      <c r="C102" s="8" t="s">
        <v>5624</v>
      </c>
      <c r="D102" t="s">
        <v>6032</v>
      </c>
      <c r="E102" s="8" t="s">
        <v>5606</v>
      </c>
      <c r="F102" s="8" t="s">
        <v>5876</v>
      </c>
      <c r="G102" s="8" t="s">
        <v>5607</v>
      </c>
      <c r="H102" s="9">
        <v>45496</v>
      </c>
      <c r="I102" s="10">
        <f>Tabel2[[#This Row],[Datum laatst gecontacteerd]]+90</f>
        <v>45586</v>
      </c>
      <c r="J102" s="9" t="s">
        <v>6033</v>
      </c>
      <c r="K102" s="9" t="s">
        <v>5648</v>
      </c>
      <c r="L102" s="8" t="s">
        <v>6034</v>
      </c>
      <c r="M102" s="11"/>
      <c r="N102" s="8"/>
      <c r="O102" s="13" t="s">
        <v>6035</v>
      </c>
      <c r="P102" s="8"/>
      <c r="Q102" s="8"/>
      <c r="R102" s="8"/>
      <c r="S102" s="8"/>
      <c r="T102" s="8"/>
    </row>
    <row r="103" spans="2:20" ht="15" customHeight="1" x14ac:dyDescent="0.45">
      <c r="B103" s="47" t="s">
        <v>3758</v>
      </c>
      <c r="C103" s="44" t="s">
        <v>5693</v>
      </c>
      <c r="E103" s="8" t="s">
        <v>5606</v>
      </c>
      <c r="F103" s="8" t="str" cm="1">
        <f t="array" ref="F103">_xlfn.IFNA(_xlfn.IFS(J103=$U$4,"JA",J103=$U$5,"NEE",J103=$U$6,"JA",J103=$U$8,"ZIE CX"),"")</f>
        <v/>
      </c>
      <c r="G103" s="8" t="s">
        <v>5607</v>
      </c>
      <c r="H103" s="9">
        <v>45527</v>
      </c>
      <c r="I103" s="10">
        <v>45530</v>
      </c>
      <c r="J103" s="9" t="s">
        <v>6036</v>
      </c>
      <c r="K103" s="9" t="s">
        <v>5612</v>
      </c>
      <c r="L103" s="8" t="s">
        <v>6037</v>
      </c>
      <c r="M103" s="67" t="s">
        <v>6038</v>
      </c>
      <c r="N103" s="8" t="s">
        <v>6039</v>
      </c>
      <c r="O103" s="48" t="s">
        <v>6040</v>
      </c>
      <c r="P103" s="8"/>
      <c r="Q103" s="8"/>
      <c r="R103" s="8"/>
      <c r="S103" s="8"/>
      <c r="T103" s="8"/>
    </row>
    <row r="104" spans="2:20" ht="15" customHeight="1" x14ac:dyDescent="0.45">
      <c r="B104" s="7" t="s">
        <v>4615</v>
      </c>
      <c r="C104" s="8" t="s">
        <v>5624</v>
      </c>
      <c r="D104" t="s">
        <v>6041</v>
      </c>
      <c r="E104" s="8" t="s">
        <v>5606</v>
      </c>
      <c r="F104" s="8" t="s">
        <v>5876</v>
      </c>
      <c r="G104" s="8" t="s">
        <v>5607</v>
      </c>
      <c r="H104" s="9">
        <v>45280</v>
      </c>
      <c r="I104" s="10"/>
      <c r="J104" s="9" t="s">
        <v>6033</v>
      </c>
      <c r="K104" s="9" t="s">
        <v>5648</v>
      </c>
      <c r="L104" s="8" t="s">
        <v>6042</v>
      </c>
      <c r="M104" s="11" t="s">
        <v>6043</v>
      </c>
      <c r="N104" s="8" t="s">
        <v>6044</v>
      </c>
      <c r="O104" s="13" t="s">
        <v>6045</v>
      </c>
      <c r="P104" s="8"/>
      <c r="Q104" s="8"/>
      <c r="R104" s="8"/>
      <c r="S104" s="8"/>
      <c r="T104" s="8"/>
    </row>
    <row r="105" spans="2:20" ht="15" customHeight="1" x14ac:dyDescent="0.45">
      <c r="B105" s="7" t="s">
        <v>4238</v>
      </c>
      <c r="C105" s="8" t="s">
        <v>5624</v>
      </c>
      <c r="E105" s="8" t="s">
        <v>5606</v>
      </c>
      <c r="F105" s="8" t="s">
        <v>5632</v>
      </c>
      <c r="G105" s="8" t="s">
        <v>5626</v>
      </c>
      <c r="H105" s="9">
        <v>45540</v>
      </c>
      <c r="I105" s="10">
        <v>45559</v>
      </c>
      <c r="J105" s="9" t="s">
        <v>6036</v>
      </c>
      <c r="K105" s="9" t="s">
        <v>5609</v>
      </c>
      <c r="L105" s="43" t="s">
        <v>6046</v>
      </c>
      <c r="M105" s="11"/>
      <c r="N105" s="43" t="s">
        <v>6047</v>
      </c>
      <c r="O105" s="15" t="s">
        <v>6048</v>
      </c>
      <c r="P105" s="8"/>
      <c r="Q105" s="8"/>
      <c r="R105" s="8"/>
      <c r="S105" s="8"/>
      <c r="T105" s="8"/>
    </row>
    <row r="106" spans="2:20" ht="15" customHeight="1" x14ac:dyDescent="0.45">
      <c r="B106" s="7" t="s">
        <v>6049</v>
      </c>
      <c r="C106" s="13" t="s">
        <v>5613</v>
      </c>
      <c r="D106" s="8" t="s">
        <v>6050</v>
      </c>
      <c r="E106" s="8" t="s">
        <v>5618</v>
      </c>
      <c r="F106" s="8" t="str" cm="1">
        <f t="array" ref="F106">_xlfn.IFNA(_xlfn.IFS(J106=$U$4,"JA",J106=$U$5,"NEE",J106=$U$6,"JA",J106=$U$8,"ZIE CX"),"")</f>
        <v/>
      </c>
      <c r="G106" s="8" t="s">
        <v>5680</v>
      </c>
      <c r="H106" s="9">
        <v>45309</v>
      </c>
      <c r="I106" s="10">
        <v>45369</v>
      </c>
      <c r="J106" s="9" t="s">
        <v>5638</v>
      </c>
      <c r="K106" s="9" t="s">
        <v>5612</v>
      </c>
      <c r="L106" s="8" t="s">
        <v>6051</v>
      </c>
      <c r="M106" s="11" t="s">
        <v>6052</v>
      </c>
      <c r="N106" s="11"/>
      <c r="O106" s="13" t="s">
        <v>6053</v>
      </c>
      <c r="P106" s="8"/>
      <c r="Q106" s="8"/>
      <c r="R106" s="8"/>
      <c r="S106" s="8"/>
      <c r="T106" s="8"/>
    </row>
    <row r="107" spans="2:20" ht="15" customHeight="1" x14ac:dyDescent="0.45">
      <c r="B107" s="7" t="s">
        <v>6054</v>
      </c>
      <c r="C107" s="8" t="s">
        <v>5811</v>
      </c>
      <c r="D107" s="8"/>
      <c r="E107" s="8" t="s">
        <v>5618</v>
      </c>
      <c r="F107" s="8" t="str" cm="1">
        <f t="array" ref="F107">_xlfn.IFNA(_xlfn.IFS(J107=$U$4,"JA",J107=$U$5,"NEE",J107=$U$6,"JA",J107=$U$8,"ZIE CX"),"")</f>
        <v/>
      </c>
      <c r="G107" s="8" t="s">
        <v>5626</v>
      </c>
      <c r="H107" s="9">
        <v>45453</v>
      </c>
      <c r="I107" s="10">
        <f>Tabel2[[#This Row],[Datum laatst gecontacteerd]]+90</f>
        <v>45543</v>
      </c>
      <c r="J107" s="9" t="s">
        <v>5638</v>
      </c>
      <c r="K107" s="9" t="s">
        <v>5612</v>
      </c>
      <c r="L107" s="8" t="s">
        <v>6055</v>
      </c>
      <c r="M107" s="46" t="s">
        <v>6056</v>
      </c>
      <c r="N107" s="65" t="s">
        <v>6057</v>
      </c>
      <c r="O107" s="13" t="s">
        <v>6058</v>
      </c>
      <c r="P107" s="8"/>
      <c r="Q107" s="8"/>
      <c r="R107" s="8"/>
      <c r="S107" s="8"/>
      <c r="T107" s="8"/>
    </row>
    <row r="108" spans="2:20" ht="15" customHeight="1" x14ac:dyDescent="0.45">
      <c r="B108" s="7" t="s">
        <v>4352</v>
      </c>
      <c r="C108" s="8" t="s">
        <v>5605</v>
      </c>
      <c r="E108" s="8" t="s">
        <v>5606</v>
      </c>
      <c r="F108" s="8" t="str" cm="1">
        <f t="array" ref="F108">_xlfn.IFNA(_xlfn.IFS(J108=$U$4,"JA",J108=$U$5,"NEE",J108=$U$6,"JA",J108=$U$8,"ZIE CX"),"")</f>
        <v/>
      </c>
      <c r="G108" s="8" t="s">
        <v>5607</v>
      </c>
      <c r="H108" s="9">
        <v>45525</v>
      </c>
      <c r="I108" s="10">
        <v>45526</v>
      </c>
      <c r="J108" s="9" t="s">
        <v>5608</v>
      </c>
      <c r="K108" s="9" t="s">
        <v>5612</v>
      </c>
      <c r="L108" s="8" t="s">
        <v>6059</v>
      </c>
      <c r="M108" s="11"/>
      <c r="N108" s="8"/>
      <c r="O108" s="13" t="s">
        <v>6060</v>
      </c>
      <c r="P108" s="8"/>
      <c r="Q108" s="8"/>
      <c r="R108" s="8"/>
      <c r="S108" s="8"/>
      <c r="T108" s="8"/>
    </row>
    <row r="109" spans="2:20" ht="15" customHeight="1" x14ac:dyDescent="0.45">
      <c r="B109" s="7" t="s">
        <v>6061</v>
      </c>
      <c r="C109" s="13" t="s">
        <v>5613</v>
      </c>
      <c r="D109" t="s">
        <v>6062</v>
      </c>
      <c r="E109" s="8" t="s">
        <v>5618</v>
      </c>
      <c r="F109" s="8" t="str" cm="1">
        <f t="array" ref="F109">_xlfn.IFNA(_xlfn.IFS(J109=$U$4,"JA",J109=$U$5,"NEE",J109=$U$6,"JA",J109=$U$8,"ZIE CX"),"")</f>
        <v/>
      </c>
      <c r="G109" s="8" t="s">
        <v>5680</v>
      </c>
      <c r="H109" s="9">
        <v>45294</v>
      </c>
      <c r="I109" s="10">
        <v>45385</v>
      </c>
      <c r="J109" s="9" t="s">
        <v>5638</v>
      </c>
      <c r="K109" s="9" t="s">
        <v>5612</v>
      </c>
      <c r="L109" s="8" t="s">
        <v>6063</v>
      </c>
      <c r="M109" s="11" t="s">
        <v>6064</v>
      </c>
      <c r="N109" s="14" t="s">
        <v>6065</v>
      </c>
      <c r="O109" s="13" t="s">
        <v>6066</v>
      </c>
      <c r="P109" s="8"/>
      <c r="Q109" s="8"/>
      <c r="R109" s="8"/>
      <c r="S109" s="8"/>
      <c r="T109" s="8"/>
    </row>
    <row r="110" spans="2:20" ht="15" customHeight="1" x14ac:dyDescent="0.45">
      <c r="B110" s="7" t="s">
        <v>634</v>
      </c>
      <c r="C110" s="13" t="s">
        <v>5613</v>
      </c>
      <c r="E110" s="8" t="s">
        <v>5606</v>
      </c>
      <c r="F110" s="8" t="str" cm="1">
        <f t="array" ref="F110">_xlfn.IFNA(_xlfn.IFS(J110=$U$4,"JA",J110=$U$5,"NEE",J110=$U$6,"JA",J110=$U$8,"ZIE CX"),"")</f>
        <v/>
      </c>
      <c r="G110" s="8" t="s">
        <v>5680</v>
      </c>
      <c r="H110" s="9">
        <v>45295</v>
      </c>
      <c r="I110" s="10">
        <v>45386</v>
      </c>
      <c r="J110" s="9" t="s">
        <v>5638</v>
      </c>
      <c r="K110" s="9" t="s">
        <v>5612</v>
      </c>
      <c r="L110" s="8" t="s">
        <v>6067</v>
      </c>
      <c r="M110" s="11" t="s">
        <v>6068</v>
      </c>
      <c r="N110" s="14" t="s">
        <v>6069</v>
      </c>
      <c r="O110" s="13" t="s">
        <v>6070</v>
      </c>
      <c r="P110" s="8"/>
      <c r="Q110" s="8"/>
      <c r="R110" s="8"/>
      <c r="S110" s="8"/>
      <c r="T110" s="8"/>
    </row>
    <row r="111" spans="2:20" ht="15" customHeight="1" x14ac:dyDescent="0.45">
      <c r="B111" s="54" t="s">
        <v>6071</v>
      </c>
      <c r="C111" s="13" t="s">
        <v>5613</v>
      </c>
      <c r="D111" s="49" t="s">
        <v>6072</v>
      </c>
      <c r="E111" s="8" t="s">
        <v>5618</v>
      </c>
      <c r="F111" s="8" t="str" cm="1">
        <f t="array" ref="F111">_xlfn.IFNA(_xlfn.IFS(J111=$U$4,"JA",J111=$U$5,"NEE",J111=$U$6,"JA",J111=$U$8,"ZIE CX"),"")</f>
        <v/>
      </c>
      <c r="G111" s="8" t="s">
        <v>5734</v>
      </c>
      <c r="H111" s="9">
        <v>45296</v>
      </c>
      <c r="I111" s="10">
        <v>45387</v>
      </c>
      <c r="J111" s="9" t="s">
        <v>5638</v>
      </c>
      <c r="K111" s="9" t="s">
        <v>5612</v>
      </c>
      <c r="L111" s="8" t="s">
        <v>5137</v>
      </c>
      <c r="M111" s="11" t="s">
        <v>6073</v>
      </c>
      <c r="N111" s="12" t="s">
        <v>6074</v>
      </c>
      <c r="O111" s="13" t="s">
        <v>6075</v>
      </c>
      <c r="P111" s="8"/>
      <c r="Q111" s="8"/>
      <c r="R111" s="8"/>
      <c r="S111" s="8"/>
      <c r="T111" s="8"/>
    </row>
    <row r="112" spans="2:20" ht="15" customHeight="1" x14ac:dyDescent="0.45">
      <c r="B112" s="7" t="s">
        <v>4659</v>
      </c>
      <c r="C112" s="8" t="s">
        <v>5624</v>
      </c>
      <c r="D112" s="8"/>
      <c r="E112" s="8" t="s">
        <v>5606</v>
      </c>
      <c r="F112" s="8" t="s">
        <v>5632</v>
      </c>
      <c r="G112" s="8" t="s">
        <v>5626</v>
      </c>
      <c r="H112" s="9">
        <v>45449</v>
      </c>
      <c r="I112" s="10">
        <v>45515</v>
      </c>
      <c r="J112" s="9" t="s">
        <v>5638</v>
      </c>
      <c r="K112" s="7" t="s">
        <v>5612</v>
      </c>
      <c r="L112" s="8" t="s">
        <v>6076</v>
      </c>
      <c r="M112" s="8" t="s">
        <v>5635</v>
      </c>
      <c r="N112" s="8" t="s">
        <v>5635</v>
      </c>
      <c r="O112" s="8" t="s">
        <v>6077</v>
      </c>
      <c r="P112" s="8"/>
      <c r="Q112" s="8"/>
      <c r="R112" s="8"/>
      <c r="S112" s="8"/>
      <c r="T112" s="8"/>
    </row>
    <row r="113" spans="2:20" ht="15" customHeight="1" x14ac:dyDescent="0.45">
      <c r="B113" s="7" t="s">
        <v>6078</v>
      </c>
      <c r="C113" s="13" t="s">
        <v>5613</v>
      </c>
      <c r="D113" t="s">
        <v>6079</v>
      </c>
      <c r="E113" s="8" t="s">
        <v>5618</v>
      </c>
      <c r="F113" s="8" t="str" cm="1">
        <f t="array" ref="F113">_xlfn.IFNA(_xlfn.IFS(J113=$U$4,"JA",J113=$U$5,"NEE",J113=$U$6,"JA",J113=$U$8,"ZIE CX"),"")</f>
        <v/>
      </c>
      <c r="G113" s="8" t="s">
        <v>5806</v>
      </c>
      <c r="H113" s="9">
        <v>45296</v>
      </c>
      <c r="I113" s="10">
        <v>45387</v>
      </c>
      <c r="J113" s="9" t="s">
        <v>5638</v>
      </c>
      <c r="K113" s="9" t="s">
        <v>5612</v>
      </c>
      <c r="L113" s="8" t="s">
        <v>6080</v>
      </c>
      <c r="M113" s="11" t="s">
        <v>6081</v>
      </c>
      <c r="N113" s="14" t="s">
        <v>6082</v>
      </c>
      <c r="O113" s="13" t="s">
        <v>6083</v>
      </c>
      <c r="P113" s="8"/>
      <c r="Q113" s="8"/>
      <c r="R113" s="8"/>
      <c r="S113" s="8"/>
      <c r="T113" s="8"/>
    </row>
    <row r="114" spans="2:20" ht="15" customHeight="1" x14ac:dyDescent="0.45">
      <c r="B114" s="7" t="s">
        <v>6084</v>
      </c>
      <c r="C114" s="13" t="s">
        <v>5613</v>
      </c>
      <c r="D114" s="49" t="s">
        <v>6085</v>
      </c>
      <c r="E114" s="8" t="s">
        <v>5618</v>
      </c>
      <c r="F114" s="8" t="str" cm="1">
        <f t="array" ref="F114">_xlfn.IFNA(_xlfn.IFS(J114=$U$4,"JA",J114=$U$5,"NEE",J114=$U$6,"JA",J114=$U$8,"ZIE CX"),"")</f>
        <v/>
      </c>
      <c r="G114" s="8" t="s">
        <v>5734</v>
      </c>
      <c r="H114" s="9">
        <v>45299</v>
      </c>
      <c r="I114" s="10">
        <v>45390</v>
      </c>
      <c r="J114" s="9" t="s">
        <v>5638</v>
      </c>
      <c r="K114" s="9" t="s">
        <v>5612</v>
      </c>
      <c r="L114" s="8" t="s">
        <v>6086</v>
      </c>
      <c r="M114" s="11" t="s">
        <v>6087</v>
      </c>
      <c r="N114" s="12"/>
      <c r="O114" s="13" t="s">
        <v>6088</v>
      </c>
      <c r="P114" s="8"/>
      <c r="Q114" s="8"/>
      <c r="R114" s="8"/>
      <c r="S114" s="8"/>
      <c r="T114" s="8"/>
    </row>
    <row r="115" spans="2:20" ht="15" customHeight="1" x14ac:dyDescent="0.45">
      <c r="B115" s="7" t="s">
        <v>4218</v>
      </c>
      <c r="C115" s="8" t="s">
        <v>5624</v>
      </c>
      <c r="E115" s="8" t="s">
        <v>5606</v>
      </c>
      <c r="F115" s="8" t="str" cm="1">
        <f t="array" ref="F115">_xlfn.IFNA(_xlfn.IFS(J115=$U$4,"JA",J115=$U$5,"NEE",J115=$U$6,"JA",J115=$U$8,"ZIE CX"),"")</f>
        <v/>
      </c>
      <c r="G115" s="8" t="s">
        <v>5806</v>
      </c>
      <c r="H115" s="9">
        <v>45299</v>
      </c>
      <c r="I115" s="10">
        <v>45390</v>
      </c>
      <c r="J115" s="9" t="s">
        <v>5638</v>
      </c>
      <c r="K115" s="9" t="s">
        <v>5612</v>
      </c>
      <c r="L115" s="8"/>
      <c r="M115" s="11"/>
      <c r="N115" s="8"/>
      <c r="O115" s="8" t="s">
        <v>6089</v>
      </c>
      <c r="P115" s="8"/>
      <c r="Q115" s="8"/>
      <c r="R115" s="8"/>
      <c r="S115" s="8"/>
      <c r="T115" s="8"/>
    </row>
    <row r="116" spans="2:20" ht="15" customHeight="1" x14ac:dyDescent="0.45">
      <c r="B116" s="7" t="s">
        <v>5123</v>
      </c>
      <c r="C116" s="13" t="s">
        <v>5613</v>
      </c>
      <c r="D116" t="s">
        <v>6090</v>
      </c>
      <c r="E116" s="8" t="s">
        <v>5606</v>
      </c>
      <c r="F116" s="8" t="str" cm="1">
        <f t="array" ref="F116">_xlfn.IFNA(_xlfn.IFS(J116=$U$4,"JA",J116=$U$5,"NEE",J116=$U$6,"JA",J116=$U$8,"ZIE CX"),"")</f>
        <v/>
      </c>
      <c r="G116" s="8" t="s">
        <v>5806</v>
      </c>
      <c r="H116" s="9">
        <v>45299</v>
      </c>
      <c r="I116" s="10">
        <v>45390</v>
      </c>
      <c r="J116" s="9" t="s">
        <v>5638</v>
      </c>
      <c r="K116" s="9" t="s">
        <v>5612</v>
      </c>
      <c r="L116" s="50"/>
      <c r="M116" s="11"/>
      <c r="N116" s="14"/>
      <c r="O116" s="13" t="s">
        <v>6091</v>
      </c>
      <c r="P116" s="8"/>
      <c r="Q116" s="8"/>
      <c r="R116" s="8"/>
      <c r="S116" s="8"/>
      <c r="T116" s="8"/>
    </row>
    <row r="117" spans="2:20" ht="15" customHeight="1" x14ac:dyDescent="0.45">
      <c r="B117" s="7" t="s">
        <v>6092</v>
      </c>
      <c r="C117" s="13" t="s">
        <v>5613</v>
      </c>
      <c r="D117" t="s">
        <v>6093</v>
      </c>
      <c r="E117" s="8" t="s">
        <v>5618</v>
      </c>
      <c r="F117" s="8" t="str" cm="1">
        <f t="array" ref="F117">_xlfn.IFNA(_xlfn.IFS(J117=$U$4,"JA",J117=$U$5,"NEE",J117=$U$6,"JA",J117=$U$8,"ZIE CX"),"")</f>
        <v/>
      </c>
      <c r="G117" s="8" t="s">
        <v>5680</v>
      </c>
      <c r="H117" s="9">
        <v>45299</v>
      </c>
      <c r="I117" s="10">
        <v>45390</v>
      </c>
      <c r="J117" s="9" t="s">
        <v>5638</v>
      </c>
      <c r="K117" s="9" t="s">
        <v>5612</v>
      </c>
      <c r="L117" s="8" t="s">
        <v>6094</v>
      </c>
      <c r="M117" s="11" t="s">
        <v>6095</v>
      </c>
      <c r="N117" s="14" t="s">
        <v>6096</v>
      </c>
      <c r="O117" s="13" t="s">
        <v>6097</v>
      </c>
      <c r="P117" s="8"/>
      <c r="Q117" s="8"/>
      <c r="R117" s="8"/>
      <c r="S117" s="8"/>
      <c r="T117" s="8"/>
    </row>
    <row r="118" spans="2:20" ht="15" customHeight="1" x14ac:dyDescent="0.45">
      <c r="B118" s="7" t="s">
        <v>5131</v>
      </c>
      <c r="C118" s="13" t="s">
        <v>5613</v>
      </c>
      <c r="D118" t="s">
        <v>6098</v>
      </c>
      <c r="E118" s="8" t="s">
        <v>5606</v>
      </c>
      <c r="F118" s="8" t="str" cm="1">
        <f t="array" ref="F118">_xlfn.IFNA(_xlfn.IFS(J118=$U$4,"JA",J118=$U$5,"NEE",J118=$U$6,"JA",J118=$U$8,"ZIE CX"),"")</f>
        <v/>
      </c>
      <c r="G118" s="8" t="s">
        <v>5806</v>
      </c>
      <c r="H118" s="9">
        <v>45300</v>
      </c>
      <c r="I118" s="10">
        <v>45391</v>
      </c>
      <c r="J118" s="9" t="s">
        <v>5638</v>
      </c>
      <c r="K118" s="9" t="s">
        <v>5612</v>
      </c>
      <c r="L118" s="8" t="s">
        <v>6099</v>
      </c>
      <c r="M118" s="14" t="s">
        <v>6100</v>
      </c>
      <c r="N118" s="14" t="s">
        <v>6101</v>
      </c>
      <c r="O118" s="13" t="s">
        <v>5615</v>
      </c>
      <c r="P118" s="8"/>
      <c r="Q118" s="8"/>
      <c r="R118" s="8"/>
      <c r="S118" s="8"/>
      <c r="T118" s="8"/>
    </row>
    <row r="119" spans="2:20" ht="15" customHeight="1" x14ac:dyDescent="0.45">
      <c r="B119" s="7" t="s">
        <v>6102</v>
      </c>
      <c r="C119" s="13" t="s">
        <v>5605</v>
      </c>
      <c r="E119" s="8" t="s">
        <v>5606</v>
      </c>
      <c r="F119" s="8" t="str" cm="1">
        <f t="array" ref="F119">_xlfn.IFNA(_xlfn.IFS(J119=$U$4,"JA",J119=$U$5,"NEE",J119=$U$6,"JA",J119=$U$8,"ZIE CX"),"")</f>
        <v/>
      </c>
      <c r="G119" s="8" t="s">
        <v>5607</v>
      </c>
      <c r="H119" s="9">
        <v>45524</v>
      </c>
      <c r="I119" s="10">
        <v>45545</v>
      </c>
      <c r="J119" s="9" t="s">
        <v>5638</v>
      </c>
      <c r="K119" s="9" t="s">
        <v>5612</v>
      </c>
      <c r="L119" s="8" t="s">
        <v>6103</v>
      </c>
      <c r="M119" s="11"/>
      <c r="N119" s="14"/>
      <c r="O119" s="13" t="s">
        <v>6104</v>
      </c>
      <c r="P119" s="8"/>
      <c r="Q119" s="8"/>
      <c r="R119" s="8"/>
      <c r="S119" s="8"/>
      <c r="T119" s="8"/>
    </row>
    <row r="120" spans="2:20" ht="15" customHeight="1" x14ac:dyDescent="0.45">
      <c r="B120" s="47" t="s">
        <v>5128</v>
      </c>
      <c r="C120" s="44" t="s">
        <v>5693</v>
      </c>
      <c r="E120" s="8" t="s">
        <v>5618</v>
      </c>
      <c r="F120" s="8" t="str" cm="1">
        <f t="array" ref="F120">_xlfn.IFNA(_xlfn.IFS(J120=$U$4,"JA",J120=$U$5,"NEE",J120=$U$6,"JA",J120=$U$8,"ZIE CX"),"")</f>
        <v/>
      </c>
      <c r="G120" s="8" t="s">
        <v>5680</v>
      </c>
      <c r="H120" s="9">
        <v>45301</v>
      </c>
      <c r="I120" s="10">
        <v>45392</v>
      </c>
      <c r="J120" s="9" t="s">
        <v>5638</v>
      </c>
      <c r="K120" s="9" t="s">
        <v>5612</v>
      </c>
      <c r="L120" s="8" t="s">
        <v>6105</v>
      </c>
      <c r="M120" s="11" t="s">
        <v>6106</v>
      </c>
      <c r="N120" t="s">
        <v>6107</v>
      </c>
      <c r="O120" s="44" t="s">
        <v>6108</v>
      </c>
      <c r="P120" s="8"/>
      <c r="Q120" s="8"/>
      <c r="R120" s="8"/>
      <c r="S120" s="8"/>
      <c r="T120" s="8"/>
    </row>
    <row r="121" spans="2:20" ht="15" customHeight="1" x14ac:dyDescent="0.45">
      <c r="B121" s="7" t="s">
        <v>6109</v>
      </c>
      <c r="C121" s="13" t="s">
        <v>5613</v>
      </c>
      <c r="D121" s="8" t="s">
        <v>6110</v>
      </c>
      <c r="E121" s="8" t="s">
        <v>5618</v>
      </c>
      <c r="F121" s="8" t="str" cm="1">
        <f t="array" ref="F121">_xlfn.IFNA(_xlfn.IFS(J121=$U$4,"JA",J121=$U$5,"NEE",J121=$U$6,"JA",J121=$U$8,"ZIE CX"),"")</f>
        <v/>
      </c>
      <c r="G121" s="8" t="s">
        <v>5806</v>
      </c>
      <c r="H121" s="9">
        <v>45303</v>
      </c>
      <c r="I121" s="10">
        <v>45394</v>
      </c>
      <c r="J121" s="9" t="s">
        <v>5638</v>
      </c>
      <c r="K121" s="9" t="s">
        <v>5612</v>
      </c>
      <c r="L121" s="8" t="s">
        <v>6111</v>
      </c>
      <c r="M121" s="11" t="s">
        <v>6112</v>
      </c>
      <c r="N121" s="22" t="s">
        <v>6113</v>
      </c>
      <c r="O121" s="13" t="s">
        <v>6114</v>
      </c>
      <c r="P121" s="8"/>
      <c r="Q121" s="8"/>
      <c r="R121" s="8"/>
      <c r="S121" s="8"/>
      <c r="T121" s="8"/>
    </row>
    <row r="122" spans="2:20" ht="15" customHeight="1" x14ac:dyDescent="0.45">
      <c r="B122" s="7" t="s">
        <v>6115</v>
      </c>
      <c r="C122" s="13" t="s">
        <v>5613</v>
      </c>
      <c r="D122" s="8" t="s">
        <v>6116</v>
      </c>
      <c r="E122" s="8" t="s">
        <v>5618</v>
      </c>
      <c r="F122" s="8" t="str" cm="1">
        <f t="array" ref="F122">_xlfn.IFNA(_xlfn.IFS(J122=$U$4,"JA",J122=$U$5,"NEE",J122=$U$6,"JA",J122=$U$8,"ZIE CX"),"")</f>
        <v/>
      </c>
      <c r="G122" s="8" t="s">
        <v>5806</v>
      </c>
      <c r="H122" s="9">
        <v>45303</v>
      </c>
      <c r="I122" s="10">
        <v>45394</v>
      </c>
      <c r="J122" s="9" t="s">
        <v>5638</v>
      </c>
      <c r="K122" s="9" t="s">
        <v>5612</v>
      </c>
      <c r="L122" s="8" t="s">
        <v>6117</v>
      </c>
      <c r="M122" s="11" t="s">
        <v>6118</v>
      </c>
      <c r="N122" s="11" t="s">
        <v>6119</v>
      </c>
      <c r="O122" s="13" t="s">
        <v>6120</v>
      </c>
      <c r="P122" s="8"/>
      <c r="Q122" s="8"/>
      <c r="R122" s="8"/>
      <c r="S122" s="8"/>
      <c r="T122" s="8"/>
    </row>
    <row r="123" spans="2:20" ht="15" customHeight="1" x14ac:dyDescent="0.45">
      <c r="B123" s="16" t="s">
        <v>4917</v>
      </c>
      <c r="C123" s="8" t="s">
        <v>5624</v>
      </c>
      <c r="D123" s="17"/>
      <c r="E123" s="17" t="s">
        <v>5606</v>
      </c>
      <c r="F123" s="17" t="s">
        <v>5632</v>
      </c>
      <c r="G123" s="17" t="s">
        <v>5626</v>
      </c>
      <c r="H123" s="18">
        <v>45449</v>
      </c>
      <c r="I123" s="17" t="s">
        <v>5627</v>
      </c>
      <c r="J123" s="26" t="s">
        <v>5614</v>
      </c>
      <c r="K123" s="20" t="s">
        <v>5612</v>
      </c>
      <c r="L123" s="17" t="s">
        <v>6121</v>
      </c>
      <c r="M123" s="17"/>
      <c r="N123" s="17" t="s">
        <v>6122</v>
      </c>
      <c r="O123" s="27" t="s">
        <v>6123</v>
      </c>
      <c r="P123" s="8"/>
      <c r="Q123" s="8"/>
      <c r="R123" s="8"/>
      <c r="S123" s="8"/>
      <c r="T123" s="8"/>
    </row>
    <row r="124" spans="2:20" ht="15" customHeight="1" x14ac:dyDescent="0.45">
      <c r="B124" s="7" t="s">
        <v>6124</v>
      </c>
      <c r="C124" s="13" t="s">
        <v>5613</v>
      </c>
      <c r="D124" s="49" t="s">
        <v>6125</v>
      </c>
      <c r="E124" s="8" t="s">
        <v>5618</v>
      </c>
      <c r="F124" s="8" t="str" cm="1">
        <f t="array" ref="F124">_xlfn.IFNA(_xlfn.IFS(J124=$U$4,"JA",J124=$U$5,"NEE",J124=$U$6,"JA",J124=$U$8,"ZIE CX"),"")</f>
        <v/>
      </c>
      <c r="G124" s="8" t="s">
        <v>5734</v>
      </c>
      <c r="H124" s="9">
        <v>45307</v>
      </c>
      <c r="I124" s="10">
        <v>45398</v>
      </c>
      <c r="J124" s="9" t="s">
        <v>5638</v>
      </c>
      <c r="K124" s="9" t="s">
        <v>5612</v>
      </c>
      <c r="L124" s="8" t="s">
        <v>6126</v>
      </c>
      <c r="M124" s="11" t="s">
        <v>6127</v>
      </c>
      <c r="N124" s="12" t="s">
        <v>6128</v>
      </c>
      <c r="O124" s="13" t="s">
        <v>6129</v>
      </c>
      <c r="P124" s="8"/>
      <c r="Q124" s="8"/>
      <c r="R124" s="8"/>
      <c r="S124" s="8"/>
      <c r="T124" s="8"/>
    </row>
    <row r="125" spans="2:20" ht="15" customHeight="1" x14ac:dyDescent="0.45">
      <c r="B125" s="7" t="s">
        <v>6130</v>
      </c>
      <c r="C125" s="44" t="s">
        <v>5693</v>
      </c>
      <c r="D125" s="49" t="s">
        <v>6131</v>
      </c>
      <c r="E125" s="8" t="s">
        <v>5618</v>
      </c>
      <c r="F125" s="8" t="str" cm="1">
        <f t="array" ref="F125">_xlfn.IFNA(_xlfn.IFS(J125=$U$4,"JA",J125=$U$5,"NEE",J125=$U$6,"JA",J125=$U$8,"ZIE CX"),"")</f>
        <v/>
      </c>
      <c r="G125" s="8" t="s">
        <v>5763</v>
      </c>
      <c r="H125" s="9">
        <v>45307</v>
      </c>
      <c r="I125" s="10"/>
      <c r="J125" s="9" t="s">
        <v>5638</v>
      </c>
      <c r="K125" s="9" t="s">
        <v>5612</v>
      </c>
      <c r="L125" s="8" t="s">
        <v>6132</v>
      </c>
      <c r="M125" s="12" t="s">
        <v>6133</v>
      </c>
      <c r="N125" s="12" t="s">
        <v>6134</v>
      </c>
      <c r="O125" s="13" t="s">
        <v>6135</v>
      </c>
      <c r="P125" s="8"/>
      <c r="Q125" s="8"/>
      <c r="R125" s="8"/>
      <c r="S125" s="8"/>
      <c r="T125" s="8"/>
    </row>
    <row r="126" spans="2:20" ht="15" customHeight="1" x14ac:dyDescent="0.45">
      <c r="B126" s="7" t="s">
        <v>6136</v>
      </c>
      <c r="C126" s="13" t="s">
        <v>5613</v>
      </c>
      <c r="D126" t="s">
        <v>6137</v>
      </c>
      <c r="E126" s="8" t="s">
        <v>5618</v>
      </c>
      <c r="F126" s="8" t="str" cm="1">
        <f t="array" ref="F126">_xlfn.IFNA(_xlfn.IFS(J126=$U$4,"JA",J126=$U$5,"NEE",J126=$U$6,"JA",J126=$U$8,"ZIE CX"),"")</f>
        <v/>
      </c>
      <c r="G126" s="8" t="s">
        <v>5806</v>
      </c>
      <c r="H126" s="9">
        <v>45299</v>
      </c>
      <c r="I126" s="10">
        <v>45451</v>
      </c>
      <c r="J126" s="9" t="s">
        <v>5638</v>
      </c>
      <c r="K126" s="9" t="s">
        <v>5612</v>
      </c>
      <c r="L126" s="50" t="s">
        <v>6138</v>
      </c>
      <c r="M126" s="11" t="s">
        <v>6139</v>
      </c>
      <c r="N126" s="14" t="s">
        <v>6140</v>
      </c>
      <c r="O126" s="13" t="s">
        <v>6141</v>
      </c>
      <c r="P126" s="8"/>
      <c r="Q126" s="8"/>
      <c r="R126" s="8"/>
      <c r="S126" s="8"/>
      <c r="T126" s="8"/>
    </row>
    <row r="127" spans="2:20" ht="15" customHeight="1" x14ac:dyDescent="0.45">
      <c r="B127" s="47" t="s">
        <v>856</v>
      </c>
      <c r="C127" s="44" t="s">
        <v>5693</v>
      </c>
      <c r="E127" s="8" t="s">
        <v>5618</v>
      </c>
      <c r="F127" s="8" t="str" cm="1">
        <f t="array" ref="F127">_xlfn.IFNA(_xlfn.IFS(J127=$U$4,"JA",J127=$U$5,"NEE",J127=$U$6,"JA",J127=$U$8,"ZIE CX"),"")</f>
        <v/>
      </c>
      <c r="G127" s="8" t="s">
        <v>5680</v>
      </c>
      <c r="H127" s="9">
        <v>45301</v>
      </c>
      <c r="I127" s="10">
        <v>45453</v>
      </c>
      <c r="J127" s="9" t="s">
        <v>5638</v>
      </c>
      <c r="K127" s="9" t="s">
        <v>5612</v>
      </c>
      <c r="L127" s="8" t="s">
        <v>6142</v>
      </c>
      <c r="M127" s="11" t="s">
        <v>6143</v>
      </c>
      <c r="N127" t="s">
        <v>6144</v>
      </c>
      <c r="O127" s="44" t="s">
        <v>6145</v>
      </c>
      <c r="P127" s="8"/>
      <c r="Q127" s="8"/>
      <c r="R127" s="8"/>
      <c r="S127" s="8"/>
      <c r="T127" s="8"/>
    </row>
    <row r="128" spans="2:20" ht="15" customHeight="1" x14ac:dyDescent="0.45">
      <c r="B128" s="7" t="s">
        <v>4852</v>
      </c>
      <c r="C128" s="8" t="s">
        <v>5624</v>
      </c>
      <c r="E128" s="8" t="s">
        <v>5606</v>
      </c>
      <c r="F128" s="8" t="str" cm="1">
        <f t="array" ref="F128">_xlfn.IFNA(_xlfn.IFS(J128=$U$4,"JA",J128=$U$5,"NEE",J128=$U$6,"JA",J128=$U$8,"ZIE CX"),"")</f>
        <v/>
      </c>
      <c r="G128" s="8" t="s">
        <v>5806</v>
      </c>
      <c r="H128" s="9">
        <v>45300</v>
      </c>
      <c r="I128" s="10">
        <v>45458</v>
      </c>
      <c r="J128" s="9" t="s">
        <v>5638</v>
      </c>
      <c r="K128" s="9" t="s">
        <v>5612</v>
      </c>
      <c r="L128" s="8"/>
      <c r="M128" s="11"/>
      <c r="N128" s="8"/>
      <c r="O128" s="15" t="s">
        <v>6146</v>
      </c>
      <c r="P128" s="8"/>
      <c r="Q128" s="8"/>
      <c r="R128" s="8"/>
      <c r="S128" s="8"/>
      <c r="T128" s="8"/>
    </row>
    <row r="129" spans="2:20" ht="15" customHeight="1" x14ac:dyDescent="0.45">
      <c r="B129" s="7" t="s">
        <v>6147</v>
      </c>
      <c r="C129" s="8" t="s">
        <v>5643</v>
      </c>
      <c r="D129" s="8"/>
      <c r="E129" s="8" t="s">
        <v>5618</v>
      </c>
      <c r="F129" s="8" t="str" cm="1">
        <f t="array" ref="F129">_xlfn.IFNA(_xlfn.IFS(J129=$U$4,"JA",J129=$U$5,"NEE",J129=$U$6,"JA",J129=$U$8,"ZIE CX"),"")</f>
        <v/>
      </c>
      <c r="G129" s="8" t="s">
        <v>5806</v>
      </c>
      <c r="H129" s="9">
        <v>45306</v>
      </c>
      <c r="I129" s="10">
        <v>45458</v>
      </c>
      <c r="J129" s="9" t="s">
        <v>5638</v>
      </c>
      <c r="K129" s="9" t="s">
        <v>5612</v>
      </c>
      <c r="L129" s="8" t="s">
        <v>6148</v>
      </c>
      <c r="M129" s="11" t="s">
        <v>6149</v>
      </c>
      <c r="N129" s="68" t="s">
        <v>6150</v>
      </c>
      <c r="O129" s="13" t="s">
        <v>6151</v>
      </c>
      <c r="P129" s="8"/>
      <c r="Q129" s="8"/>
      <c r="R129" s="8"/>
      <c r="S129" s="8"/>
      <c r="T129" s="8"/>
    </row>
    <row r="130" spans="2:20" ht="15" customHeight="1" x14ac:dyDescent="0.45">
      <c r="B130" s="7" t="s">
        <v>2233</v>
      </c>
      <c r="C130" s="13" t="s">
        <v>5613</v>
      </c>
      <c r="D130" t="s">
        <v>6152</v>
      </c>
      <c r="E130" s="8" t="s">
        <v>5606</v>
      </c>
      <c r="F130" s="8" t="str" cm="1">
        <f t="array" ref="F130">_xlfn.IFNA(_xlfn.IFS(J130=$U$4,"JA",J130=$U$5,"NEE",J130=$U$6,"JA",J130=$U$8,"ZIE CX"),"")</f>
        <v/>
      </c>
      <c r="G130" s="8" t="s">
        <v>5806</v>
      </c>
      <c r="H130" s="9">
        <v>45300</v>
      </c>
      <c r="I130" s="10">
        <v>45482</v>
      </c>
      <c r="J130" s="9" t="s">
        <v>5638</v>
      </c>
      <c r="K130" s="9" t="s">
        <v>5612</v>
      </c>
      <c r="L130" s="8" t="s">
        <v>6153</v>
      </c>
      <c r="M130" s="11" t="s">
        <v>6154</v>
      </c>
      <c r="N130" s="14" t="s">
        <v>6155</v>
      </c>
      <c r="O130" s="13" t="s">
        <v>6156</v>
      </c>
      <c r="P130" s="8"/>
      <c r="Q130" s="8"/>
      <c r="R130" s="8"/>
      <c r="S130" s="8"/>
      <c r="T130" s="8"/>
    </row>
    <row r="131" spans="2:20" ht="15" customHeight="1" x14ac:dyDescent="0.45">
      <c r="B131" s="47" t="s">
        <v>6157</v>
      </c>
      <c r="C131" s="44" t="s">
        <v>5693</v>
      </c>
      <c r="E131" s="8" t="s">
        <v>5618</v>
      </c>
      <c r="F131" s="8" t="s">
        <v>5632</v>
      </c>
      <c r="G131" s="8" t="s">
        <v>5607</v>
      </c>
      <c r="H131" s="9">
        <v>45314</v>
      </c>
      <c r="I131" s="10">
        <f>Tabel2[[#This Row],[Datum laatst gecontacteerd]]+180</f>
        <v>45494</v>
      </c>
      <c r="J131" s="9" t="s">
        <v>5638</v>
      </c>
      <c r="K131" s="9" t="s">
        <v>5612</v>
      </c>
      <c r="L131" s="8" t="s">
        <v>6158</v>
      </c>
      <c r="M131" s="68" t="s">
        <v>6159</v>
      </c>
      <c r="N131" s="68" t="s">
        <v>6160</v>
      </c>
      <c r="O131" s="48" t="s">
        <v>6161</v>
      </c>
      <c r="P131" s="8"/>
      <c r="Q131" s="8"/>
      <c r="R131" s="8"/>
      <c r="S131" s="8"/>
      <c r="T131" s="8"/>
    </row>
    <row r="132" spans="2:20" ht="15" customHeight="1" x14ac:dyDescent="0.45">
      <c r="B132" s="7" t="s">
        <v>4334</v>
      </c>
      <c r="C132" s="8" t="s">
        <v>5624</v>
      </c>
      <c r="D132" t="s">
        <v>6162</v>
      </c>
      <c r="E132" s="8" t="s">
        <v>5606</v>
      </c>
      <c r="F132" s="8" t="str" cm="1">
        <f t="array" ref="F132">_xlfn.IFNA(_xlfn.IFS(J132=$U$4,"JA",J132=$U$5,"NEE",J132=$U$6,"JA",J132=$U$8,"ZIE CX"),"")</f>
        <v/>
      </c>
      <c r="G132" s="8" t="s">
        <v>5607</v>
      </c>
      <c r="H132" s="9">
        <v>45406</v>
      </c>
      <c r="I132" s="10">
        <f>Tabel2[[#This Row],[Datum laatst gecontacteerd]]+90</f>
        <v>45496</v>
      </c>
      <c r="J132" s="9" t="s">
        <v>5638</v>
      </c>
      <c r="K132" s="9" t="s">
        <v>5612</v>
      </c>
      <c r="L132" s="8"/>
      <c r="M132" s="11"/>
      <c r="N132" s="8"/>
      <c r="O132" s="15" t="s">
        <v>6163</v>
      </c>
      <c r="P132" s="8"/>
      <c r="Q132" s="8"/>
      <c r="R132" s="8"/>
      <c r="S132" s="8"/>
      <c r="T132" s="8"/>
    </row>
    <row r="133" spans="2:20" ht="15" customHeight="1" x14ac:dyDescent="0.45">
      <c r="B133" s="7" t="s">
        <v>4943</v>
      </c>
      <c r="C133" s="13" t="s">
        <v>5613</v>
      </c>
      <c r="D133" s="49" t="s">
        <v>6164</v>
      </c>
      <c r="E133" s="8" t="s">
        <v>5606</v>
      </c>
      <c r="F133" s="8" t="s">
        <v>5606</v>
      </c>
      <c r="G133" s="8" t="s">
        <v>5607</v>
      </c>
      <c r="H133" s="9">
        <v>45455</v>
      </c>
      <c r="I133" s="10">
        <v>45516</v>
      </c>
      <c r="J133" s="9" t="s">
        <v>5638</v>
      </c>
      <c r="K133" s="9" t="s">
        <v>5612</v>
      </c>
      <c r="L133" s="8" t="s">
        <v>6165</v>
      </c>
      <c r="M133" s="50" t="s">
        <v>5752</v>
      </c>
      <c r="N133" s="12" t="s">
        <v>5753</v>
      </c>
      <c r="O133" s="13" t="s">
        <v>6166</v>
      </c>
      <c r="P133" s="8"/>
      <c r="Q133" s="8"/>
      <c r="R133" s="8"/>
      <c r="S133" s="8"/>
      <c r="T133" s="8"/>
    </row>
    <row r="134" spans="2:20" ht="15" customHeight="1" x14ac:dyDescent="0.45">
      <c r="B134" s="7" t="s">
        <v>6167</v>
      </c>
      <c r="C134" s="13" t="s">
        <v>5613</v>
      </c>
      <c r="D134" t="s">
        <v>6168</v>
      </c>
      <c r="E134" s="8" t="s">
        <v>5618</v>
      </c>
      <c r="F134" s="8" t="str" cm="1">
        <f t="array" ref="F134">_xlfn.IFNA(_xlfn.IFS(J134=$U$4,"JA",J134=$U$5,"NEE",J134=$U$6,"JA",J134=$U$8,"ZIE CX"),"")</f>
        <v/>
      </c>
      <c r="G134" s="8" t="s">
        <v>5680</v>
      </c>
      <c r="H134" s="9">
        <v>45299</v>
      </c>
      <c r="I134" s="10">
        <v>45390</v>
      </c>
      <c r="J134" s="9" t="s">
        <v>5638</v>
      </c>
      <c r="K134" s="9" t="s">
        <v>5612</v>
      </c>
      <c r="L134" s="8" t="s">
        <v>6169</v>
      </c>
      <c r="M134" s="11" t="s">
        <v>6170</v>
      </c>
      <c r="N134" s="14" t="s">
        <v>6171</v>
      </c>
      <c r="O134" s="13" t="s">
        <v>6172</v>
      </c>
      <c r="P134" s="8"/>
      <c r="Q134" s="8"/>
      <c r="R134" s="8"/>
      <c r="S134" s="8"/>
      <c r="T134" s="8"/>
    </row>
    <row r="135" spans="2:20" ht="15" customHeight="1" x14ac:dyDescent="0.45">
      <c r="B135" s="47" t="s">
        <v>6173</v>
      </c>
      <c r="C135" s="44" t="s">
        <v>5693</v>
      </c>
      <c r="E135" s="8" t="s">
        <v>5618</v>
      </c>
      <c r="F135" s="8"/>
      <c r="G135" s="8" t="s">
        <v>5607</v>
      </c>
      <c r="H135" s="9">
        <v>45401</v>
      </c>
      <c r="I135" s="10">
        <f>Tabel2[[#This Row],[Datum laatst gecontacteerd]]+90</f>
        <v>45491</v>
      </c>
      <c r="J135" s="9" t="s">
        <v>5638</v>
      </c>
      <c r="K135" s="9" t="s">
        <v>5612</v>
      </c>
      <c r="L135" s="8" t="s">
        <v>5705</v>
      </c>
      <c r="M135" s="11" t="s">
        <v>6174</v>
      </c>
      <c r="N135" s="8"/>
      <c r="O135" s="48" t="s">
        <v>6175</v>
      </c>
      <c r="P135" s="8"/>
      <c r="Q135" s="8"/>
      <c r="R135" s="8"/>
      <c r="S135" s="8"/>
      <c r="T135" s="8"/>
    </row>
    <row r="136" spans="2:20" ht="15" customHeight="1" x14ac:dyDescent="0.45">
      <c r="B136" s="7" t="s">
        <v>6176</v>
      </c>
      <c r="C136" s="13" t="s">
        <v>5613</v>
      </c>
      <c r="E136" s="8" t="s">
        <v>5606</v>
      </c>
      <c r="F136" s="8" t="str" cm="1">
        <f t="array" ref="F136">_xlfn.IFNA(_xlfn.IFS(J136=$U$4,"JA",J136=$U$5,"NEE",J136=$U$6,"JA",J136=$U$8,"ZIE CX"),"")</f>
        <v/>
      </c>
      <c r="G136" s="8" t="s">
        <v>5607</v>
      </c>
      <c r="H136" s="9">
        <v>45509</v>
      </c>
      <c r="I136" s="10">
        <v>45565</v>
      </c>
      <c r="J136" s="9" t="s">
        <v>6033</v>
      </c>
      <c r="K136" s="9" t="s">
        <v>5641</v>
      </c>
      <c r="L136" s="8" t="s">
        <v>6177</v>
      </c>
      <c r="M136" s="11"/>
      <c r="N136" s="14"/>
      <c r="O136" s="13" t="s">
        <v>6178</v>
      </c>
      <c r="P136" s="8"/>
      <c r="Q136" s="8"/>
      <c r="R136" s="8"/>
      <c r="S136" s="8"/>
      <c r="T136" s="8"/>
    </row>
    <row r="137" spans="2:20" ht="15" customHeight="1" x14ac:dyDescent="0.45">
      <c r="B137" s="7" t="s">
        <v>6179</v>
      </c>
      <c r="C137" s="13" t="s">
        <v>5613</v>
      </c>
      <c r="D137" s="49" t="s">
        <v>6180</v>
      </c>
      <c r="E137" s="8" t="s">
        <v>5618</v>
      </c>
      <c r="F137" s="8" t="s">
        <v>5632</v>
      </c>
      <c r="G137" s="8" t="s">
        <v>5626</v>
      </c>
      <c r="H137" s="9">
        <v>45440</v>
      </c>
      <c r="I137" s="10">
        <v>45510</v>
      </c>
      <c r="J137" s="9" t="s">
        <v>5614</v>
      </c>
      <c r="K137" s="9" t="s">
        <v>5612</v>
      </c>
      <c r="L137" s="8" t="s">
        <v>6181</v>
      </c>
      <c r="M137" s="11" t="s">
        <v>6182</v>
      </c>
      <c r="N137" s="12" t="s">
        <v>6183</v>
      </c>
      <c r="O137" s="13" t="s">
        <v>6184</v>
      </c>
      <c r="P137" s="8"/>
      <c r="Q137" s="8"/>
      <c r="R137" s="8"/>
      <c r="S137" s="8"/>
      <c r="T137" s="8"/>
    </row>
    <row r="138" spans="2:20" ht="15" customHeight="1" x14ac:dyDescent="0.45">
      <c r="B138" s="7" t="s">
        <v>4389</v>
      </c>
      <c r="C138" s="8" t="s">
        <v>5624</v>
      </c>
      <c r="E138" s="8" t="s">
        <v>5606</v>
      </c>
      <c r="F138" s="8" t="s">
        <v>5632</v>
      </c>
      <c r="G138" s="8" t="s">
        <v>5626</v>
      </c>
      <c r="H138" s="9">
        <v>45425</v>
      </c>
      <c r="I138" s="10">
        <v>45505</v>
      </c>
      <c r="J138" s="9" t="s">
        <v>5649</v>
      </c>
      <c r="K138" s="9" t="s">
        <v>5612</v>
      </c>
      <c r="L138" s="8" t="s">
        <v>6185</v>
      </c>
      <c r="M138" s="11" t="s">
        <v>5635</v>
      </c>
      <c r="N138" s="8" t="s">
        <v>5635</v>
      </c>
      <c r="O138" s="15" t="s">
        <v>6186</v>
      </c>
      <c r="P138" s="8"/>
      <c r="Q138" s="8"/>
      <c r="R138" s="8"/>
      <c r="S138" s="8"/>
      <c r="T138" s="8"/>
    </row>
    <row r="139" spans="2:20" ht="15" customHeight="1" x14ac:dyDescent="0.45">
      <c r="B139" s="7" t="s">
        <v>4301</v>
      </c>
      <c r="C139" s="8" t="s">
        <v>5624</v>
      </c>
      <c r="E139" s="8" t="s">
        <v>5606</v>
      </c>
      <c r="F139" s="8" t="s">
        <v>5632</v>
      </c>
      <c r="G139" s="8" t="s">
        <v>5626</v>
      </c>
      <c r="H139" s="9">
        <v>45420</v>
      </c>
      <c r="I139" s="10">
        <v>45637</v>
      </c>
      <c r="J139" s="9" t="s">
        <v>5614</v>
      </c>
      <c r="K139" s="9" t="s">
        <v>5612</v>
      </c>
      <c r="L139" s="8" t="s">
        <v>6187</v>
      </c>
      <c r="M139" s="11" t="s">
        <v>5635</v>
      </c>
      <c r="N139" s="8" t="s">
        <v>5635</v>
      </c>
      <c r="O139" s="15" t="s">
        <v>6188</v>
      </c>
      <c r="P139" s="8"/>
      <c r="Q139" s="8"/>
      <c r="R139" s="8"/>
      <c r="S139" s="8"/>
      <c r="T139" s="8"/>
    </row>
    <row r="140" spans="2:20" ht="15" customHeight="1" x14ac:dyDescent="0.45">
      <c r="B140" s="7" t="s">
        <v>4331</v>
      </c>
      <c r="C140" s="8" t="s">
        <v>5624</v>
      </c>
      <c r="E140" s="8" t="s">
        <v>5606</v>
      </c>
      <c r="F140" s="8" t="s">
        <v>5632</v>
      </c>
      <c r="G140" s="8" t="s">
        <v>5626</v>
      </c>
      <c r="H140" s="9">
        <v>45420</v>
      </c>
      <c r="I140" s="10">
        <v>45515</v>
      </c>
      <c r="J140" s="9" t="s">
        <v>5614</v>
      </c>
      <c r="K140" s="9" t="s">
        <v>5612</v>
      </c>
      <c r="L140" s="8" t="s">
        <v>6189</v>
      </c>
      <c r="M140" s="11" t="s">
        <v>5635</v>
      </c>
      <c r="N140" s="8" t="s">
        <v>5635</v>
      </c>
      <c r="O140" s="15" t="s">
        <v>6190</v>
      </c>
      <c r="P140" s="8"/>
      <c r="Q140" s="8"/>
      <c r="R140" s="8"/>
      <c r="S140" s="8"/>
      <c r="T140" s="8"/>
    </row>
    <row r="141" spans="2:20" ht="15" customHeight="1" x14ac:dyDescent="0.45">
      <c r="B141" s="7" t="s">
        <v>4688</v>
      </c>
      <c r="C141" s="8" t="s">
        <v>5624</v>
      </c>
      <c r="E141" s="8" t="s">
        <v>5606</v>
      </c>
      <c r="F141" s="8" t="s">
        <v>6191</v>
      </c>
      <c r="G141" s="8" t="s">
        <v>5626</v>
      </c>
      <c r="H141" s="9">
        <v>45407</v>
      </c>
      <c r="I141" s="10">
        <v>45637</v>
      </c>
      <c r="J141" s="9" t="s">
        <v>5614</v>
      </c>
      <c r="K141" s="9" t="s">
        <v>5612</v>
      </c>
      <c r="L141" s="8" t="s">
        <v>6192</v>
      </c>
      <c r="M141" s="11" t="s">
        <v>5635</v>
      </c>
      <c r="N141" s="8" t="s">
        <v>5635</v>
      </c>
      <c r="O141" s="15" t="s">
        <v>6193</v>
      </c>
      <c r="P141" s="8"/>
      <c r="Q141" s="8"/>
      <c r="R141" s="8"/>
      <c r="S141" s="8"/>
      <c r="T141" s="8"/>
    </row>
    <row r="142" spans="2:20" ht="15" customHeight="1" x14ac:dyDescent="0.45">
      <c r="B142" s="7" t="s">
        <v>4363</v>
      </c>
      <c r="C142" s="8" t="s">
        <v>5624</v>
      </c>
      <c r="E142" s="8" t="s">
        <v>5606</v>
      </c>
      <c r="F142" s="8" t="s">
        <v>5632</v>
      </c>
      <c r="G142" s="8" t="s">
        <v>5626</v>
      </c>
      <c r="H142" s="9">
        <v>45407</v>
      </c>
      <c r="I142" s="10">
        <v>45412</v>
      </c>
      <c r="J142" s="9" t="s">
        <v>5638</v>
      </c>
      <c r="K142" s="9" t="s">
        <v>5612</v>
      </c>
      <c r="L142" s="8" t="s">
        <v>6194</v>
      </c>
      <c r="M142" s="11" t="s">
        <v>5635</v>
      </c>
      <c r="N142" s="8" t="s">
        <v>5635</v>
      </c>
      <c r="O142" s="15" t="s">
        <v>6195</v>
      </c>
      <c r="P142" s="8"/>
      <c r="Q142" s="8"/>
      <c r="R142" s="8"/>
      <c r="S142" s="8"/>
      <c r="T142" s="8"/>
    </row>
    <row r="143" spans="2:20" ht="15" customHeight="1" x14ac:dyDescent="0.45">
      <c r="B143" s="7" t="s">
        <v>4215</v>
      </c>
      <c r="C143" s="8" t="s">
        <v>5624</v>
      </c>
      <c r="E143" s="8" t="s">
        <v>5606</v>
      </c>
      <c r="F143" s="8" t="s">
        <v>5632</v>
      </c>
      <c r="G143" s="8" t="s">
        <v>5626</v>
      </c>
      <c r="H143" s="9">
        <v>45407</v>
      </c>
      <c r="I143" s="10">
        <v>45637</v>
      </c>
      <c r="J143" s="9" t="s">
        <v>5614</v>
      </c>
      <c r="K143" s="9" t="s">
        <v>5612</v>
      </c>
      <c r="L143" s="8" t="s">
        <v>6196</v>
      </c>
      <c r="M143" s="11" t="s">
        <v>5635</v>
      </c>
      <c r="N143" s="8" t="s">
        <v>5635</v>
      </c>
      <c r="O143" s="15" t="s">
        <v>6197</v>
      </c>
      <c r="P143" s="8"/>
      <c r="Q143" s="8"/>
      <c r="R143" s="8"/>
      <c r="S143" s="8"/>
      <c r="T143" s="8"/>
    </row>
    <row r="144" spans="2:20" ht="15" customHeight="1" x14ac:dyDescent="0.45">
      <c r="B144" s="7" t="s">
        <v>6198</v>
      </c>
      <c r="C144" s="8" t="s">
        <v>5616</v>
      </c>
      <c r="E144" s="8" t="s">
        <v>5618</v>
      </c>
      <c r="F144" s="8" t="str" cm="1">
        <f t="array" ref="F144">_xlfn.IFNA(_xlfn.IFS(J144=$U$4,"JA",J144=$U$5,"NEE",J144=$U$6,"JA",J144=$U$8,"ZIE CX"),"")</f>
        <v/>
      </c>
      <c r="G144" s="8"/>
      <c r="H144" s="9"/>
      <c r="I144" s="10"/>
      <c r="J144" s="9" t="s">
        <v>5638</v>
      </c>
      <c r="K144" s="9" t="s">
        <v>5612</v>
      </c>
      <c r="L144" s="8" t="s">
        <v>6199</v>
      </c>
      <c r="M144" s="11"/>
      <c r="N144" s="14"/>
      <c r="O144" s="13" t="s">
        <v>6200</v>
      </c>
      <c r="P144" s="8"/>
      <c r="Q144" s="8"/>
      <c r="R144" s="8"/>
      <c r="S144" s="8"/>
      <c r="T144" s="8"/>
    </row>
    <row r="145" spans="2:20" ht="15" customHeight="1" x14ac:dyDescent="0.45">
      <c r="B145" s="7" t="s">
        <v>6201</v>
      </c>
      <c r="C145" s="13" t="s">
        <v>5613</v>
      </c>
      <c r="D145" s="43" t="s">
        <v>6202</v>
      </c>
      <c r="E145" s="8" t="s">
        <v>5618</v>
      </c>
      <c r="F145" s="8" t="str" cm="1">
        <f t="array" ref="F145">_xlfn.IFNA(_xlfn.IFS(J145=$U$4,"JA",J145=$U$5,"NEE",J145=$U$6,"JA",J145=$U$8,"ZIE CX"),"")</f>
        <v/>
      </c>
      <c r="G145" s="8" t="s">
        <v>5607</v>
      </c>
      <c r="H145" s="9">
        <v>45314</v>
      </c>
      <c r="I145" s="10"/>
      <c r="J145" s="9" t="s">
        <v>5638</v>
      </c>
      <c r="K145" s="9" t="s">
        <v>5612</v>
      </c>
      <c r="L145" s="8" t="s">
        <v>6203</v>
      </c>
      <c r="M145" s="11" t="s">
        <v>6204</v>
      </c>
      <c r="N145" s="22" t="s">
        <v>6205</v>
      </c>
      <c r="O145" s="13" t="s">
        <v>6206</v>
      </c>
      <c r="P145" s="8"/>
      <c r="Q145" s="8"/>
      <c r="R145" s="8"/>
      <c r="S145" s="8"/>
      <c r="T145" s="8"/>
    </row>
    <row r="146" spans="2:20" ht="15" customHeight="1" x14ac:dyDescent="0.45">
      <c r="B146" s="7" t="s">
        <v>6207</v>
      </c>
      <c r="C146" s="13" t="s">
        <v>5613</v>
      </c>
      <c r="D146" s="8" t="s">
        <v>6208</v>
      </c>
      <c r="E146" s="8" t="s">
        <v>5618</v>
      </c>
      <c r="F146" s="8" t="s">
        <v>5632</v>
      </c>
      <c r="G146" s="8" t="s">
        <v>5680</v>
      </c>
      <c r="H146" s="9">
        <v>45314</v>
      </c>
      <c r="I146" s="10">
        <v>45401</v>
      </c>
      <c r="J146" s="9" t="s">
        <v>5638</v>
      </c>
      <c r="K146" s="9" t="s">
        <v>5612</v>
      </c>
      <c r="L146" s="8" t="s">
        <v>6209</v>
      </c>
      <c r="M146" s="11" t="s">
        <v>6210</v>
      </c>
      <c r="N146" s="11" t="s">
        <v>6211</v>
      </c>
      <c r="O146" s="13" t="s">
        <v>6212</v>
      </c>
      <c r="P146" s="8"/>
      <c r="Q146" s="8"/>
      <c r="R146" s="8"/>
      <c r="S146" s="8"/>
      <c r="T146" s="8"/>
    </row>
    <row r="147" spans="2:20" ht="15" customHeight="1" x14ac:dyDescent="0.45">
      <c r="B147" s="7" t="s">
        <v>5155</v>
      </c>
      <c r="C147" s="8" t="s">
        <v>5616</v>
      </c>
      <c r="D147" s="8"/>
      <c r="E147" s="8" t="s">
        <v>5606</v>
      </c>
      <c r="F147" s="8" t="s">
        <v>5632</v>
      </c>
      <c r="G147" s="8" t="s">
        <v>5607</v>
      </c>
      <c r="H147" s="9">
        <v>45447</v>
      </c>
      <c r="I147" s="10">
        <f>Tabel2[[#This Row],[Datum laatst gecontacteerd]]+60</f>
        <v>45507</v>
      </c>
      <c r="J147" s="9" t="s">
        <v>5649</v>
      </c>
      <c r="K147" s="9" t="s">
        <v>5612</v>
      </c>
      <c r="L147" s="8" t="s">
        <v>6213</v>
      </c>
      <c r="M147" s="11" t="s">
        <v>6214</v>
      </c>
      <c r="N147" s="22" t="s">
        <v>6215</v>
      </c>
      <c r="O147" s="13" t="s">
        <v>6216</v>
      </c>
      <c r="P147" s="8"/>
      <c r="Q147" s="8"/>
      <c r="R147" s="8"/>
      <c r="S147" s="8"/>
      <c r="T147" s="8"/>
    </row>
    <row r="148" spans="2:20" ht="15" customHeight="1" x14ac:dyDescent="0.45">
      <c r="B148" s="4" t="s">
        <v>6217</v>
      </c>
      <c r="C148" s="44" t="s">
        <v>5693</v>
      </c>
      <c r="D148" s="8"/>
      <c r="E148" s="8" t="s">
        <v>5606</v>
      </c>
      <c r="F148" s="8" t="str" cm="1">
        <f t="array" ref="F148">_xlfn.IFNA(_xlfn.IFS(J148=$U$4,"JA",J148=$U$5,"NEE",J148=$U$6,"JA",J148=$U$8,"ZIE CX"),"")</f>
        <v/>
      </c>
      <c r="G148" s="8" t="s">
        <v>5713</v>
      </c>
      <c r="H148" s="9">
        <v>45412</v>
      </c>
      <c r="I148" s="10">
        <f>Tabel2[[#This Row],[Datum laatst gecontacteerd]]+75</f>
        <v>45487</v>
      </c>
      <c r="J148" s="9" t="s">
        <v>5638</v>
      </c>
      <c r="K148" s="9" t="s">
        <v>5612</v>
      </c>
      <c r="L148" s="8" t="s">
        <v>6218</v>
      </c>
      <c r="M148" s="11"/>
      <c r="N148" s="11"/>
      <c r="O148" s="13" t="s">
        <v>6219</v>
      </c>
      <c r="P148" s="8"/>
      <c r="Q148" s="8"/>
      <c r="R148" s="8"/>
      <c r="S148" s="8"/>
      <c r="T148" s="8"/>
    </row>
    <row r="149" spans="2:20" ht="15" customHeight="1" x14ac:dyDescent="0.45">
      <c r="B149" s="4" t="s">
        <v>2371</v>
      </c>
      <c r="C149" s="44" t="s">
        <v>5693</v>
      </c>
      <c r="D149" s="8"/>
      <c r="E149" s="8" t="s">
        <v>5606</v>
      </c>
      <c r="F149" s="8" t="str" cm="1">
        <f t="array" ref="F149">_xlfn.IFNA(_xlfn.IFS(J149=$U$4,"JA",J149=$U$5,"NEE",J149=$U$6,"JA",J149=$U$8,"ZIE CX"),"")</f>
        <v/>
      </c>
      <c r="G149" s="8" t="s">
        <v>5607</v>
      </c>
      <c r="H149" s="9">
        <v>45411</v>
      </c>
      <c r="I149" s="10">
        <f>Tabel2[[#This Row],[Datum laatst gecontacteerd]]+80</f>
        <v>45491</v>
      </c>
      <c r="J149" s="9" t="s">
        <v>5638</v>
      </c>
      <c r="K149" s="9" t="s">
        <v>5612</v>
      </c>
      <c r="L149" s="8" t="s">
        <v>6220</v>
      </c>
      <c r="M149" s="11"/>
      <c r="N149" s="11"/>
      <c r="O149" s="13" t="s">
        <v>6221</v>
      </c>
      <c r="P149" s="8"/>
      <c r="Q149" s="8"/>
      <c r="R149" s="8"/>
      <c r="S149" s="8"/>
      <c r="T149" s="8"/>
    </row>
    <row r="150" spans="2:20" ht="15" customHeight="1" x14ac:dyDescent="0.45">
      <c r="B150" s="7" t="s">
        <v>6222</v>
      </c>
      <c r="C150" s="13" t="s">
        <v>5613</v>
      </c>
      <c r="D150" s="8" t="s">
        <v>6223</v>
      </c>
      <c r="E150" s="8" t="s">
        <v>5618</v>
      </c>
      <c r="F150" s="8" t="s">
        <v>5606</v>
      </c>
      <c r="G150" s="8" t="s">
        <v>5607</v>
      </c>
      <c r="H150" s="9">
        <v>45343</v>
      </c>
      <c r="I150" s="10">
        <f>Tabel2[[#This Row],[Datum laatst gecontacteerd]]+160</f>
        <v>45503</v>
      </c>
      <c r="J150" s="9" t="s">
        <v>5638</v>
      </c>
      <c r="K150" s="9" t="s">
        <v>5612</v>
      </c>
      <c r="L150" s="8" t="s">
        <v>6224</v>
      </c>
      <c r="M150" s="50" t="s">
        <v>6225</v>
      </c>
      <c r="N150" s="46" t="s">
        <v>6226</v>
      </c>
      <c r="O150" s="13" t="s">
        <v>6227</v>
      </c>
      <c r="P150" s="8"/>
      <c r="Q150" s="8"/>
      <c r="R150" s="8"/>
      <c r="S150" s="8"/>
      <c r="T150" s="8"/>
    </row>
    <row r="151" spans="2:20" ht="15" customHeight="1" x14ac:dyDescent="0.45">
      <c r="B151" s="7" t="s">
        <v>5186</v>
      </c>
      <c r="C151" s="8" t="s">
        <v>5616</v>
      </c>
      <c r="D151" s="8"/>
      <c r="E151" s="8" t="s">
        <v>5606</v>
      </c>
      <c r="F151" s="8" t="str" cm="1">
        <f t="array" ref="F151">_xlfn.IFNA(_xlfn.IFS(J151=$U$4,"JA",J151=$U$5,"NEE",J151=$U$6,"JA",J151=$U$8,"ZIE CX"),"")</f>
        <v/>
      </c>
      <c r="G151" s="8" t="s">
        <v>5607</v>
      </c>
      <c r="H151" s="9">
        <v>45358</v>
      </c>
      <c r="I151" s="10">
        <f>Tabel2[[#This Row],[Datum laatst gecontacteerd]]+120</f>
        <v>45478</v>
      </c>
      <c r="J151" s="9" t="s">
        <v>5638</v>
      </c>
      <c r="K151" s="9" t="s">
        <v>5612</v>
      </c>
      <c r="L151" s="8" t="s">
        <v>6228</v>
      </c>
      <c r="M151" s="11" t="s">
        <v>6229</v>
      </c>
      <c r="N151" s="68" t="s">
        <v>6230</v>
      </c>
      <c r="O151" s="13" t="s">
        <v>6231</v>
      </c>
      <c r="P151" s="8"/>
      <c r="Q151" s="8"/>
      <c r="R151" s="8"/>
      <c r="S151" s="8"/>
      <c r="T151" s="8"/>
    </row>
    <row r="152" spans="2:20" ht="15" customHeight="1" x14ac:dyDescent="0.45">
      <c r="B152" s="7" t="s">
        <v>4908</v>
      </c>
      <c r="C152" s="8" t="s">
        <v>5624</v>
      </c>
      <c r="E152" s="8" t="s">
        <v>5606</v>
      </c>
      <c r="F152" s="8" t="s">
        <v>5632</v>
      </c>
      <c r="G152" s="8" t="s">
        <v>5626</v>
      </c>
      <c r="H152" s="9">
        <v>45394</v>
      </c>
      <c r="I152" s="10">
        <v>45398</v>
      </c>
      <c r="J152" s="9" t="s">
        <v>5638</v>
      </c>
      <c r="K152" s="9" t="s">
        <v>5612</v>
      </c>
      <c r="L152" s="8" t="s">
        <v>6232</v>
      </c>
      <c r="M152" s="11" t="s">
        <v>5635</v>
      </c>
      <c r="N152" s="8" t="s">
        <v>5635</v>
      </c>
      <c r="O152" s="15" t="s">
        <v>6233</v>
      </c>
      <c r="P152" s="8"/>
      <c r="Q152" s="8"/>
      <c r="R152" s="8"/>
      <c r="S152" s="8"/>
      <c r="T152" s="8"/>
    </row>
    <row r="153" spans="2:20" ht="15" customHeight="1" x14ac:dyDescent="0.45">
      <c r="B153" s="7" t="s">
        <v>4310</v>
      </c>
      <c r="C153" s="8" t="s">
        <v>5624</v>
      </c>
      <c r="E153" s="8" t="s">
        <v>5606</v>
      </c>
      <c r="F153" s="8" t="s">
        <v>5632</v>
      </c>
      <c r="G153" s="8" t="s">
        <v>5626</v>
      </c>
      <c r="H153" s="9">
        <v>45377</v>
      </c>
      <c r="I153" s="10">
        <v>45382</v>
      </c>
      <c r="J153" s="9" t="s">
        <v>5614</v>
      </c>
      <c r="K153" s="9" t="s">
        <v>5612</v>
      </c>
      <c r="L153" s="8" t="s">
        <v>6234</v>
      </c>
      <c r="M153" s="11" t="s">
        <v>5635</v>
      </c>
      <c r="N153" s="8" t="s">
        <v>5635</v>
      </c>
      <c r="O153" s="15" t="s">
        <v>6235</v>
      </c>
      <c r="P153" s="8"/>
      <c r="Q153" s="8"/>
      <c r="R153" s="8"/>
      <c r="S153" s="8"/>
      <c r="T153" s="8"/>
    </row>
    <row r="154" spans="2:20" ht="15" customHeight="1" x14ac:dyDescent="0.45">
      <c r="B154" s="7" t="s">
        <v>6236</v>
      </c>
      <c r="C154" s="13" t="s">
        <v>5613</v>
      </c>
      <c r="D154" s="68" t="s">
        <v>6237</v>
      </c>
      <c r="E154" s="8" t="s">
        <v>5618</v>
      </c>
      <c r="F154" s="8" t="str" cm="1">
        <f t="array" ref="F154">_xlfn.IFNA(_xlfn.IFS(J154=$U$4,"JA",J154=$U$5,"NEE",J154=$U$6,"JA",J154=$U$8,"ZIE CX"),"")</f>
        <v/>
      </c>
      <c r="G154" s="8" t="s">
        <v>5607</v>
      </c>
      <c r="H154" s="9">
        <v>45310</v>
      </c>
      <c r="I154" s="10">
        <f>Tabel2[[#This Row],[Datum laatst gecontacteerd]]+60</f>
        <v>45370</v>
      </c>
      <c r="J154" s="9" t="s">
        <v>5614</v>
      </c>
      <c r="K154" s="9" t="s">
        <v>5612</v>
      </c>
      <c r="L154" s="8" t="s">
        <v>6238</v>
      </c>
      <c r="M154" s="11"/>
      <c r="N154" t="s">
        <v>6239</v>
      </c>
      <c r="O154" s="13" t="s">
        <v>6240</v>
      </c>
      <c r="P154" s="8"/>
      <c r="Q154" s="8"/>
      <c r="R154" s="8"/>
      <c r="S154" s="8"/>
      <c r="T154" s="8"/>
    </row>
    <row r="155" spans="2:20" ht="15" customHeight="1" x14ac:dyDescent="0.45">
      <c r="B155" s="7" t="s">
        <v>78</v>
      </c>
      <c r="C155" s="13" t="s">
        <v>5613</v>
      </c>
      <c r="D155" s="49" t="s">
        <v>6241</v>
      </c>
      <c r="E155" s="8" t="s">
        <v>5606</v>
      </c>
      <c r="F155" s="8"/>
      <c r="G155" s="8" t="s">
        <v>5607</v>
      </c>
      <c r="H155" s="9">
        <v>45461</v>
      </c>
      <c r="I155" s="10">
        <f>Tabel2[[#This Row],[Datum laatst gecontacteerd]]+90</f>
        <v>45551</v>
      </c>
      <c r="J155" s="9" t="s">
        <v>5638</v>
      </c>
      <c r="K155" s="9" t="s">
        <v>5612</v>
      </c>
      <c r="L155" s="50" t="s">
        <v>6242</v>
      </c>
      <c r="M155" s="12" t="s">
        <v>5635</v>
      </c>
      <c r="N155" s="12" t="s">
        <v>5635</v>
      </c>
      <c r="O155" s="13" t="s">
        <v>6243</v>
      </c>
      <c r="P155" s="8"/>
      <c r="Q155" s="8"/>
      <c r="R155" s="8"/>
      <c r="S155" s="8"/>
      <c r="T155" s="8"/>
    </row>
    <row r="156" spans="2:20" ht="15" customHeight="1" x14ac:dyDescent="0.45">
      <c r="B156" s="7" t="s">
        <v>6244</v>
      </c>
      <c r="C156" s="8" t="s">
        <v>6245</v>
      </c>
      <c r="D156" s="49"/>
      <c r="E156" s="8" t="s">
        <v>5618</v>
      </c>
      <c r="F156" s="8" t="str" cm="1">
        <f t="array" ref="F156">_xlfn.IFNA(_xlfn.IFS(J156=$U$4,"JA",J156=$U$5,"NEE",J156=$U$6,"JA",J156=$U$8,"ZIE CX"),"")</f>
        <v/>
      </c>
      <c r="G156" s="8" t="s">
        <v>5734</v>
      </c>
      <c r="H156" s="9">
        <v>45303</v>
      </c>
      <c r="I156" s="10">
        <v>45308</v>
      </c>
      <c r="J156" s="9" t="s">
        <v>5614</v>
      </c>
      <c r="K156" s="9" t="s">
        <v>5612</v>
      </c>
      <c r="L156" s="8" t="s">
        <v>6246</v>
      </c>
      <c r="M156" s="12" t="s">
        <v>6247</v>
      </c>
      <c r="N156" s="12"/>
      <c r="O156" s="13" t="s">
        <v>6248</v>
      </c>
      <c r="P156" s="8"/>
      <c r="Q156" s="8"/>
      <c r="R156" s="8"/>
      <c r="S156" s="8"/>
      <c r="T156" s="8"/>
    </row>
    <row r="157" spans="2:20" ht="15" customHeight="1" x14ac:dyDescent="0.45">
      <c r="B157" s="7" t="s">
        <v>6249</v>
      </c>
      <c r="C157" s="13" t="s">
        <v>5613</v>
      </c>
      <c r="D157" t="s">
        <v>6250</v>
      </c>
      <c r="E157" s="8" t="s">
        <v>5618</v>
      </c>
      <c r="F157" s="8" t="str" cm="1">
        <f t="array" ref="F157">_xlfn.IFNA(_xlfn.IFS(J157=$U$4,"JA",J157=$U$5,"NEE",J157=$U$6,"JA",J157=$U$8,"ZIE CX"),"")</f>
        <v/>
      </c>
      <c r="G157" s="8" t="s">
        <v>5607</v>
      </c>
      <c r="H157" s="9">
        <v>45259</v>
      </c>
      <c r="I157" s="10">
        <f>Tabel2[[#This Row],[Datum laatst gecontacteerd]]+120</f>
        <v>45379</v>
      </c>
      <c r="J157" s="9" t="s">
        <v>5614</v>
      </c>
      <c r="K157" s="9" t="s">
        <v>5612</v>
      </c>
      <c r="L157" s="8" t="s">
        <v>6251</v>
      </c>
      <c r="M157" s="11" t="s">
        <v>6252</v>
      </c>
      <c r="N157" s="14" t="s">
        <v>6253</v>
      </c>
      <c r="O157" s="13" t="s">
        <v>6254</v>
      </c>
      <c r="P157" s="8"/>
      <c r="Q157" s="8"/>
      <c r="R157" s="8"/>
      <c r="S157" s="8"/>
      <c r="T157" s="8"/>
    </row>
    <row r="158" spans="2:20" ht="15" customHeight="1" x14ac:dyDescent="0.45">
      <c r="B158" s="7" t="s">
        <v>6255</v>
      </c>
      <c r="C158" s="13" t="s">
        <v>5613</v>
      </c>
      <c r="D158" s="69" t="s">
        <v>6256</v>
      </c>
      <c r="E158" s="8" t="s">
        <v>5618</v>
      </c>
      <c r="F158" s="8" t="str" cm="1">
        <f t="array" ref="F158">_xlfn.IFNA(_xlfn.IFS(J158=$U$4,"JA",J158=$U$5,"NEE",J158=$U$6,"JA",J158=$U$8,"ZIE CX"),"")</f>
        <v/>
      </c>
      <c r="G158" s="8" t="s">
        <v>5734</v>
      </c>
      <c r="H158" s="9">
        <v>45303</v>
      </c>
      <c r="I158" s="10">
        <v>45308</v>
      </c>
      <c r="J158" s="9" t="s">
        <v>5614</v>
      </c>
      <c r="K158" s="9" t="s">
        <v>5612</v>
      </c>
      <c r="L158" s="8" t="s">
        <v>6257</v>
      </c>
      <c r="M158" s="12" t="s">
        <v>6258</v>
      </c>
      <c r="N158" s="12" t="s">
        <v>6259</v>
      </c>
      <c r="O158" s="13" t="s">
        <v>6260</v>
      </c>
      <c r="P158" s="8"/>
      <c r="Q158" s="8"/>
      <c r="R158" s="8"/>
      <c r="S158" s="8"/>
      <c r="T158" s="8"/>
    </row>
    <row r="159" spans="2:20" ht="15" customHeight="1" x14ac:dyDescent="0.45">
      <c r="B159" s="7" t="s">
        <v>6261</v>
      </c>
      <c r="C159" s="13" t="s">
        <v>5613</v>
      </c>
      <c r="D159" s="49" t="s">
        <v>6262</v>
      </c>
      <c r="E159" s="8" t="s">
        <v>5618</v>
      </c>
      <c r="F159" s="8" t="str" cm="1">
        <f t="array" ref="F159">_xlfn.IFNA(_xlfn.IFS(J159=$U$4,"JA",J159=$U$5,"NEE",J159=$U$6,"JA",J159=$U$8,"ZIE CX"),"")</f>
        <v/>
      </c>
      <c r="G159" s="8" t="s">
        <v>5734</v>
      </c>
      <c r="H159" s="9">
        <v>45301</v>
      </c>
      <c r="I159" s="10">
        <v>45308</v>
      </c>
      <c r="J159" s="9" t="s">
        <v>5614</v>
      </c>
      <c r="K159" s="9" t="s">
        <v>5612</v>
      </c>
      <c r="L159" s="8" t="s">
        <v>6263</v>
      </c>
      <c r="M159" s="11" t="s">
        <v>6264</v>
      </c>
      <c r="N159" s="12" t="s">
        <v>6265</v>
      </c>
      <c r="O159" s="13" t="s">
        <v>6266</v>
      </c>
      <c r="P159" s="8"/>
      <c r="Q159" s="8"/>
      <c r="R159" s="8"/>
      <c r="S159" s="8"/>
      <c r="T159" s="8"/>
    </row>
    <row r="160" spans="2:20" ht="15" customHeight="1" x14ac:dyDescent="0.45">
      <c r="B160" s="7" t="s">
        <v>4059</v>
      </c>
      <c r="C160" s="13" t="s">
        <v>5616</v>
      </c>
      <c r="D160" s="49" t="s">
        <v>6267</v>
      </c>
      <c r="E160" s="8" t="s">
        <v>5618</v>
      </c>
      <c r="F160" s="8" t="str" cm="1">
        <f t="array" ref="F160">_xlfn.IFNA(_xlfn.IFS(J160=$U$4,"JA",J160=$U$5,"NEE",J160=$U$6,"JA",J160=$U$8,"ZIE CX"),"")</f>
        <v/>
      </c>
      <c r="G160" s="8" t="s">
        <v>5607</v>
      </c>
      <c r="H160" s="9">
        <v>45299</v>
      </c>
      <c r="I160" s="10"/>
      <c r="J160" s="9" t="s">
        <v>5608</v>
      </c>
      <c r="K160" s="9" t="s">
        <v>5612</v>
      </c>
      <c r="L160" s="8" t="s">
        <v>6268</v>
      </c>
      <c r="M160" s="11" t="s">
        <v>6269</v>
      </c>
      <c r="N160" s="12" t="s">
        <v>6270</v>
      </c>
      <c r="O160" s="13" t="s">
        <v>6271</v>
      </c>
      <c r="P160" s="8"/>
      <c r="Q160" s="8"/>
      <c r="R160" s="8"/>
      <c r="S160" s="8"/>
      <c r="T160" s="8"/>
    </row>
    <row r="161" spans="2:20" ht="15" customHeight="1" x14ac:dyDescent="0.45">
      <c r="B161" s="7" t="s">
        <v>6272</v>
      </c>
      <c r="C161" s="13" t="s">
        <v>5613</v>
      </c>
      <c r="D161" t="s">
        <v>6273</v>
      </c>
      <c r="E161" s="8" t="s">
        <v>5618</v>
      </c>
      <c r="F161" s="8" t="str" cm="1">
        <f t="array" ref="F161">_xlfn.IFNA(_xlfn.IFS(J161=$U$4,"JA",J161=$U$5,"NEE",J161=$U$6,"JA",J161=$U$8,"ZIE CX"),"")</f>
        <v/>
      </c>
      <c r="G161" s="8" t="s">
        <v>5607</v>
      </c>
      <c r="H161" s="9">
        <v>45310</v>
      </c>
      <c r="I161" s="10">
        <v>45401</v>
      </c>
      <c r="J161" s="9" t="s">
        <v>5614</v>
      </c>
      <c r="K161" s="9" t="s">
        <v>5612</v>
      </c>
      <c r="L161" s="8" t="s">
        <v>6274</v>
      </c>
      <c r="M161" s="46" t="s">
        <v>6275</v>
      </c>
      <c r="N161" s="14" t="s">
        <v>6276</v>
      </c>
      <c r="O161" s="13" t="s">
        <v>6277</v>
      </c>
      <c r="P161" s="8"/>
      <c r="Q161" s="8"/>
      <c r="R161" s="8"/>
      <c r="S161" s="8"/>
      <c r="T161" s="8"/>
    </row>
    <row r="162" spans="2:20" ht="15" customHeight="1" x14ac:dyDescent="0.45">
      <c r="B162" s="7" t="s">
        <v>3616</v>
      </c>
      <c r="C162" s="8" t="s">
        <v>5624</v>
      </c>
      <c r="E162" s="8" t="s">
        <v>5606</v>
      </c>
      <c r="F162" s="8" t="str" cm="1">
        <f t="array" ref="F162">_xlfn.IFNA(_xlfn.IFS(J162=$U$4,"JA",J162=$U$5,"NEE",J162=$U$6,"JA",J162=$U$8,"ZIE CX"),"")</f>
        <v>JA</v>
      </c>
      <c r="G162" s="8" t="s">
        <v>5607</v>
      </c>
      <c r="H162" s="9"/>
      <c r="I162" s="10"/>
      <c r="J162" s="9"/>
      <c r="K162" s="9" t="s">
        <v>5648</v>
      </c>
      <c r="L162" s="8" t="s">
        <v>6278</v>
      </c>
      <c r="M162" s="11" t="s">
        <v>6279</v>
      </c>
      <c r="N162" s="8" t="s">
        <v>6280</v>
      </c>
      <c r="O162" s="13"/>
      <c r="P162" s="8"/>
      <c r="Q162" s="8"/>
      <c r="R162" s="8"/>
      <c r="S162" s="8"/>
      <c r="T162" s="8"/>
    </row>
    <row r="163" spans="2:20" ht="15" customHeight="1" x14ac:dyDescent="0.45">
      <c r="B163" s="7" t="s">
        <v>3692</v>
      </c>
      <c r="C163" s="8" t="s">
        <v>5624</v>
      </c>
      <c r="E163" s="8" t="s">
        <v>5606</v>
      </c>
      <c r="F163" s="8" t="str" cm="1">
        <f t="array" ref="F163">_xlfn.IFNA(_xlfn.IFS(J163=$U$4,"JA",J163=$U$5,"NEE",J163=$U$6,"JA",J163=$U$8,"ZIE CX"),"")</f>
        <v/>
      </c>
      <c r="G163" s="8" t="s">
        <v>5607</v>
      </c>
      <c r="H163" s="9">
        <v>45510</v>
      </c>
      <c r="I163" s="10">
        <f>Tabel2[[#This Row],[Datum laatst gecontacteerd]]+7</f>
        <v>45517</v>
      </c>
      <c r="J163" s="9" t="s">
        <v>5608</v>
      </c>
      <c r="K163" s="9" t="s">
        <v>5648</v>
      </c>
      <c r="L163" s="8" t="s">
        <v>6281</v>
      </c>
      <c r="M163" s="11"/>
      <c r="N163" s="8"/>
      <c r="O163" s="24" t="s">
        <v>6282</v>
      </c>
      <c r="P163" s="8"/>
      <c r="Q163" s="8"/>
      <c r="R163" s="8"/>
      <c r="S163" s="8"/>
      <c r="T163" s="8"/>
    </row>
    <row r="164" spans="2:20" ht="15" customHeight="1" x14ac:dyDescent="0.45">
      <c r="B164" s="7" t="s">
        <v>4937</v>
      </c>
      <c r="C164" s="8" t="s">
        <v>5605</v>
      </c>
      <c r="E164" s="8" t="s">
        <v>5606</v>
      </c>
      <c r="F164" s="8" t="str" cm="1">
        <f t="array" ref="F164">_xlfn.IFNA(_xlfn.IFS(J164=$U$4,"JA",J164=$U$5,"NEE",J164=$U$6,"JA",J164=$U$8,"ZIE CX"),"")</f>
        <v/>
      </c>
      <c r="G164" s="8" t="s">
        <v>5607</v>
      </c>
      <c r="H164" s="9">
        <v>45523</v>
      </c>
      <c r="I164" s="10">
        <v>45545</v>
      </c>
      <c r="J164" s="9" t="s">
        <v>5638</v>
      </c>
      <c r="K164" s="9" t="s">
        <v>5648</v>
      </c>
      <c r="L164" s="8" t="s">
        <v>6283</v>
      </c>
      <c r="M164" s="11"/>
      <c r="N164" s="8"/>
      <c r="O164" s="24" t="s">
        <v>6284</v>
      </c>
      <c r="P164" s="8"/>
      <c r="Q164" s="8"/>
      <c r="R164" s="8"/>
      <c r="S164" s="8"/>
      <c r="T164" s="8"/>
    </row>
    <row r="165" spans="2:20" ht="15" customHeight="1" x14ac:dyDescent="0.45">
      <c r="B165" s="54" t="s">
        <v>6285</v>
      </c>
      <c r="C165" s="13" t="s">
        <v>5613</v>
      </c>
      <c r="D165" s="68" t="s">
        <v>6286</v>
      </c>
      <c r="E165" s="8" t="s">
        <v>5618</v>
      </c>
      <c r="F165" s="8" t="str" cm="1">
        <f t="array" ref="F165">_xlfn.IFNA(_xlfn.IFS(J165=$U$4,"JA",J165=$U$5,"NEE",J165=$U$6,"JA",J165=$U$8,"ZIE CX"),"")</f>
        <v/>
      </c>
      <c r="G165" s="8" t="s">
        <v>5806</v>
      </c>
      <c r="H165" s="9">
        <v>45302</v>
      </c>
      <c r="I165" s="10" t="s">
        <v>6287</v>
      </c>
      <c r="J165" s="9" t="s">
        <v>5614</v>
      </c>
      <c r="K165" s="9" t="s">
        <v>5612</v>
      </c>
      <c r="L165" s="8" t="s">
        <v>6288</v>
      </c>
      <c r="M165" s="11"/>
      <c r="N165" s="14" t="s">
        <v>6289</v>
      </c>
      <c r="O165" s="13" t="s">
        <v>6290</v>
      </c>
      <c r="P165" s="8"/>
      <c r="Q165" s="8"/>
      <c r="R165" s="8"/>
      <c r="S165" s="8"/>
      <c r="T165" s="8"/>
    </row>
    <row r="166" spans="2:20" ht="15" customHeight="1" x14ac:dyDescent="0.45">
      <c r="B166" s="7" t="s">
        <v>5091</v>
      </c>
      <c r="C166" s="8" t="s">
        <v>5624</v>
      </c>
      <c r="E166" s="8" t="s">
        <v>5606</v>
      </c>
      <c r="F166" s="8" t="s">
        <v>5632</v>
      </c>
      <c r="G166" s="8" t="s">
        <v>5626</v>
      </c>
      <c r="H166" s="9">
        <v>45364</v>
      </c>
      <c r="I166" s="10">
        <v>45412</v>
      </c>
      <c r="J166" s="9" t="s">
        <v>5638</v>
      </c>
      <c r="K166" s="9" t="s">
        <v>5612</v>
      </c>
      <c r="L166" s="8" t="s">
        <v>6291</v>
      </c>
      <c r="M166" s="11" t="s">
        <v>5635</v>
      </c>
      <c r="N166" s="8" t="s">
        <v>5635</v>
      </c>
      <c r="O166" s="15" t="s">
        <v>6292</v>
      </c>
      <c r="P166" s="8"/>
      <c r="Q166" s="8"/>
      <c r="R166" s="8"/>
      <c r="S166" s="8"/>
      <c r="T166" s="8"/>
    </row>
    <row r="167" spans="2:20" ht="15" customHeight="1" x14ac:dyDescent="0.45">
      <c r="B167" s="7" t="s">
        <v>4251</v>
      </c>
      <c r="C167" s="8" t="s">
        <v>5624</v>
      </c>
      <c r="E167" s="8" t="s">
        <v>5606</v>
      </c>
      <c r="F167" s="8" t="str" cm="1">
        <f t="array" ref="F167">_xlfn.IFNA(_xlfn.IFS(J167=$U$4,"JA",J167=$U$5,"NEE",J167=$U$6,"JA",J167=$U$8,"ZIE CX"),"")</f>
        <v>JA</v>
      </c>
      <c r="G167" s="8" t="s">
        <v>5607</v>
      </c>
      <c r="H167" s="9"/>
      <c r="I167" s="10"/>
      <c r="J167" s="9"/>
      <c r="K167" s="9" t="s">
        <v>5648</v>
      </c>
      <c r="L167" s="8"/>
      <c r="M167" s="11"/>
      <c r="N167" s="8"/>
      <c r="O167" s="15"/>
      <c r="P167" s="8"/>
      <c r="Q167" s="8"/>
      <c r="R167" s="8"/>
      <c r="S167" s="8"/>
      <c r="T167" s="8"/>
    </row>
    <row r="168" spans="2:20" ht="15" customHeight="1" x14ac:dyDescent="0.45">
      <c r="B168" s="7" t="s">
        <v>4632</v>
      </c>
      <c r="C168" s="8" t="s">
        <v>5624</v>
      </c>
      <c r="E168" s="8" t="s">
        <v>5606</v>
      </c>
      <c r="F168" s="8" t="str" cm="1">
        <f t="array" ref="F168">_xlfn.IFNA(_xlfn.IFS(J168=$U$4,"JA",J168=$U$5,"NEE",J168=$U$6,"JA",J168=$U$8,"ZIE CX"),"")</f>
        <v>JA</v>
      </c>
      <c r="G168" s="8" t="s">
        <v>5607</v>
      </c>
      <c r="H168" s="9"/>
      <c r="I168" s="10"/>
      <c r="J168" s="9"/>
      <c r="K168" s="9" t="s">
        <v>5648</v>
      </c>
      <c r="L168" s="8"/>
      <c r="M168" s="11"/>
      <c r="N168" s="8"/>
      <c r="O168" s="15"/>
      <c r="P168" s="8"/>
      <c r="Q168" s="8"/>
      <c r="R168" s="8"/>
      <c r="S168" s="8"/>
      <c r="T168" s="8"/>
    </row>
    <row r="169" spans="2:20" ht="15" customHeight="1" x14ac:dyDescent="0.45">
      <c r="B169" s="47" t="s">
        <v>5173</v>
      </c>
      <c r="C169" s="44" t="s">
        <v>5693</v>
      </c>
      <c r="E169" s="8" t="s">
        <v>5606</v>
      </c>
      <c r="F169" s="8" t="str" cm="1">
        <f t="array" ref="F169">_xlfn.IFNA(_xlfn.IFS(J169=$U$4,"JA",J169=$U$5,"NEE",J169=$U$6,"JA",J169=$U$8,"ZIE CX"),"")</f>
        <v/>
      </c>
      <c r="G169" s="8" t="s">
        <v>5607</v>
      </c>
      <c r="H169" s="9">
        <v>45327</v>
      </c>
      <c r="I169" s="10">
        <v>45417</v>
      </c>
      <c r="J169" s="9" t="s">
        <v>5638</v>
      </c>
      <c r="K169" s="9" t="s">
        <v>5612</v>
      </c>
      <c r="L169" s="8"/>
      <c r="M169" s="11"/>
      <c r="N169" s="8"/>
      <c r="O169" s="48" t="s">
        <v>6293</v>
      </c>
      <c r="P169" s="8"/>
      <c r="Q169" s="8"/>
      <c r="R169" s="8"/>
      <c r="S169" s="8"/>
      <c r="T169" s="8"/>
    </row>
    <row r="170" spans="2:20" ht="15" customHeight="1" x14ac:dyDescent="0.45">
      <c r="B170" s="47" t="s">
        <v>5170</v>
      </c>
      <c r="C170" s="44" t="s">
        <v>5693</v>
      </c>
      <c r="E170" s="8" t="s">
        <v>5606</v>
      </c>
      <c r="F170" s="8" t="str" cm="1">
        <f t="array" ref="F170">_xlfn.IFNA(_xlfn.IFS(J170=$U$4,"JA",J170=$U$5,"NEE",J170=$U$6,"JA",J170=$U$8,"ZIE CX"),"")</f>
        <v/>
      </c>
      <c r="G170" s="8" t="s">
        <v>5607</v>
      </c>
      <c r="H170" s="9">
        <v>45338</v>
      </c>
      <c r="I170" s="10">
        <f>Tabel2[[#This Row],[Datum laatst gecontacteerd]]+120</f>
        <v>45458</v>
      </c>
      <c r="J170" s="9" t="s">
        <v>5614</v>
      </c>
      <c r="K170" s="9" t="s">
        <v>5612</v>
      </c>
      <c r="L170" s="8"/>
      <c r="M170" s="11"/>
      <c r="N170" s="8"/>
      <c r="O170" s="48" t="s">
        <v>6294</v>
      </c>
      <c r="P170" s="8"/>
      <c r="Q170" s="8"/>
      <c r="R170" s="8"/>
      <c r="S170" s="8"/>
      <c r="T170" s="8"/>
    </row>
    <row r="171" spans="2:20" ht="15" customHeight="1" x14ac:dyDescent="0.45">
      <c r="B171" s="7" t="s">
        <v>5158</v>
      </c>
      <c r="C171" s="8" t="s">
        <v>5624</v>
      </c>
      <c r="E171" s="8" t="s">
        <v>5606</v>
      </c>
      <c r="F171" s="8" t="str" cm="1">
        <f t="array" ref="F171">_xlfn.IFNA(_xlfn.IFS(J171=$U$4,"JA",J171=$U$5,"NEE",J171=$U$6,"JA",J171=$U$8,"ZIE CX"),"")</f>
        <v/>
      </c>
      <c r="G171" s="8" t="s">
        <v>5607</v>
      </c>
      <c r="H171" s="9">
        <v>45485</v>
      </c>
      <c r="I171" s="10">
        <v>45544</v>
      </c>
      <c r="J171" s="9" t="s">
        <v>5599</v>
      </c>
      <c r="K171" s="9" t="s">
        <v>5648</v>
      </c>
      <c r="L171" s="13" t="s">
        <v>6295</v>
      </c>
      <c r="M171" s="11" t="s">
        <v>5635</v>
      </c>
      <c r="N171" s="8" t="s">
        <v>5635</v>
      </c>
      <c r="O171" s="13" t="s">
        <v>6296</v>
      </c>
      <c r="P171" s="8"/>
      <c r="Q171" s="8"/>
      <c r="R171" s="8"/>
      <c r="S171" s="8"/>
      <c r="T171" s="8"/>
    </row>
    <row r="172" spans="2:20" ht="15" customHeight="1" x14ac:dyDescent="0.45">
      <c r="B172" s="7" t="s">
        <v>5034</v>
      </c>
      <c r="C172" s="13" t="s">
        <v>5613</v>
      </c>
      <c r="D172" t="s">
        <v>6297</v>
      </c>
      <c r="E172" s="8" t="s">
        <v>5606</v>
      </c>
      <c r="F172" s="8" t="s">
        <v>5632</v>
      </c>
      <c r="G172" s="8" t="s">
        <v>5607</v>
      </c>
      <c r="H172" s="9">
        <v>45491</v>
      </c>
      <c r="I172" s="10">
        <f>Tabel2[[#This Row],[Datum laatst gecontacteerd]]+90</f>
        <v>45581</v>
      </c>
      <c r="J172" s="9" t="s">
        <v>6033</v>
      </c>
      <c r="K172" s="9" t="s">
        <v>5648</v>
      </c>
      <c r="L172" s="8"/>
      <c r="M172" s="11"/>
      <c r="N172" s="14"/>
      <c r="O172" s="13" t="s">
        <v>6298</v>
      </c>
      <c r="P172" s="8"/>
      <c r="Q172" s="8"/>
      <c r="R172" s="8"/>
      <c r="S172" s="8"/>
      <c r="T172" s="8"/>
    </row>
    <row r="173" spans="2:20" ht="15" customHeight="1" x14ac:dyDescent="0.45">
      <c r="B173" s="47" t="s">
        <v>6299</v>
      </c>
      <c r="C173" s="44" t="s">
        <v>5693</v>
      </c>
      <c r="E173" s="8" t="s">
        <v>5618</v>
      </c>
      <c r="F173" s="8" t="str" cm="1">
        <f t="array" ref="F173">_xlfn.IFNA(_xlfn.IFS(J173=$U$4,"JA",J173=$U$5,"NEE",J173=$U$6,"JA",J173=$U$8,"ZIE CX"),"")</f>
        <v/>
      </c>
      <c r="G173" s="8" t="s">
        <v>5607</v>
      </c>
      <c r="H173" s="9">
        <v>45310</v>
      </c>
      <c r="I173" s="10">
        <f>Tabel2[[#This Row],[Datum laatst gecontacteerd]]+60</f>
        <v>45370</v>
      </c>
      <c r="J173" s="9" t="s">
        <v>5614</v>
      </c>
      <c r="K173" s="9" t="s">
        <v>5612</v>
      </c>
      <c r="L173" s="8" t="s">
        <v>6300</v>
      </c>
      <c r="M173" s="11" t="s">
        <v>6301</v>
      </c>
      <c r="N173" s="8" t="s">
        <v>6302</v>
      </c>
      <c r="O173" s="48" t="s">
        <v>6303</v>
      </c>
      <c r="P173" s="8"/>
      <c r="Q173" s="8"/>
      <c r="R173" s="8"/>
      <c r="S173" s="8"/>
      <c r="T173" s="8"/>
    </row>
    <row r="174" spans="2:20" ht="15" customHeight="1" x14ac:dyDescent="0.45">
      <c r="B174" s="47" t="s">
        <v>6304</v>
      </c>
      <c r="C174" s="44" t="s">
        <v>5693</v>
      </c>
      <c r="E174" s="8" t="s">
        <v>5618</v>
      </c>
      <c r="F174" s="8" t="str" cm="1">
        <f t="array" ref="F174">_xlfn.IFNA(_xlfn.IFS(J174=$U$4,"JA",J174=$U$5,"NEE",J174=$U$6,"JA",J174=$U$8,"ZIE CX"),"")</f>
        <v/>
      </c>
      <c r="G174" s="8" t="s">
        <v>5680</v>
      </c>
      <c r="H174" s="9">
        <v>45301</v>
      </c>
      <c r="I174" s="10">
        <v>45308</v>
      </c>
      <c r="J174" s="9" t="s">
        <v>5614</v>
      </c>
      <c r="K174" s="9" t="s">
        <v>5612</v>
      </c>
      <c r="L174" s="8"/>
      <c r="M174" s="11"/>
      <c r="N174" s="8"/>
      <c r="O174" s="44" t="s">
        <v>6305</v>
      </c>
      <c r="P174" s="8"/>
      <c r="Q174" s="8"/>
      <c r="R174" s="8"/>
      <c r="S174" s="8"/>
      <c r="T174" s="8"/>
    </row>
    <row r="175" spans="2:20" ht="15" customHeight="1" x14ac:dyDescent="0.45">
      <c r="B175" s="47" t="s">
        <v>6306</v>
      </c>
      <c r="C175" s="44" t="s">
        <v>5693</v>
      </c>
      <c r="E175" s="8" t="s">
        <v>5618</v>
      </c>
      <c r="F175" s="8" t="str" cm="1">
        <f t="array" ref="F175">_xlfn.IFNA(_xlfn.IFS(J175=$U$4,"JA",J175=$U$5,"NEE",J175=$U$6,"JA",J175=$U$8,"ZIE CX"),"")</f>
        <v/>
      </c>
      <c r="G175" s="8" t="s">
        <v>5680</v>
      </c>
      <c r="H175" s="9">
        <v>45301</v>
      </c>
      <c r="I175" s="10">
        <v>45308</v>
      </c>
      <c r="J175" s="9" t="s">
        <v>5614</v>
      </c>
      <c r="K175" s="9" t="s">
        <v>5612</v>
      </c>
      <c r="L175" s="8" t="s">
        <v>6307</v>
      </c>
      <c r="M175" s="11" t="s">
        <v>6308</v>
      </c>
      <c r="N175" s="8" t="s">
        <v>6309</v>
      </c>
      <c r="O175" s="44" t="s">
        <v>6310</v>
      </c>
      <c r="P175" s="8"/>
      <c r="Q175" s="8"/>
      <c r="R175" s="8"/>
      <c r="S175" s="8"/>
      <c r="T175" s="8"/>
    </row>
    <row r="176" spans="2:20" ht="15" customHeight="1" x14ac:dyDescent="0.45">
      <c r="B176" s="70" t="s">
        <v>6311</v>
      </c>
      <c r="C176" s="71"/>
      <c r="D176" t="s">
        <v>6312</v>
      </c>
      <c r="E176" s="8" t="s">
        <v>5618</v>
      </c>
      <c r="F176" s="8" t="str" cm="1">
        <f t="array" ref="F176">_xlfn.IFNA(_xlfn.IFS(J176=$U$4,"JA",J176=$U$5,"NEE",J176=$U$6,"JA",J176=$U$8,"ZIE CX"),"")</f>
        <v/>
      </c>
      <c r="G176" s="8" t="s">
        <v>5680</v>
      </c>
      <c r="H176" s="9">
        <v>45301</v>
      </c>
      <c r="I176" s="10">
        <v>45308</v>
      </c>
      <c r="J176" s="9" t="s">
        <v>5614</v>
      </c>
      <c r="K176" s="9" t="s">
        <v>5612</v>
      </c>
      <c r="L176" s="8"/>
      <c r="M176" s="11" t="s">
        <v>6313</v>
      </c>
      <c r="N176" s="14" t="s">
        <v>6314</v>
      </c>
      <c r="O176" s="13" t="s">
        <v>6315</v>
      </c>
      <c r="P176" s="8"/>
      <c r="Q176" s="8"/>
      <c r="R176" s="8"/>
      <c r="S176" s="8"/>
      <c r="T176" s="8"/>
    </row>
    <row r="177" spans="2:20" ht="15" customHeight="1" x14ac:dyDescent="0.45">
      <c r="B177" s="7" t="s">
        <v>6316</v>
      </c>
      <c r="C177" s="13" t="s">
        <v>5613</v>
      </c>
      <c r="D177" s="43" t="s">
        <v>6317</v>
      </c>
      <c r="E177" s="8" t="s">
        <v>5618</v>
      </c>
      <c r="F177" s="8" t="str" cm="1">
        <f t="array" ref="F177">_xlfn.IFNA(_xlfn.IFS(J177=$U$4,"JA",J177=$U$5,"NEE",J177=$U$6,"JA",J177=$U$8,"ZIE CX"),"")</f>
        <v/>
      </c>
      <c r="G177" s="8" t="s">
        <v>5607</v>
      </c>
      <c r="H177" s="9">
        <v>45314</v>
      </c>
      <c r="I177" s="10">
        <f>Tabel2[[#This Row],[Datum laatst gecontacteerd]]+180</f>
        <v>45494</v>
      </c>
      <c r="J177" s="9" t="s">
        <v>5614</v>
      </c>
      <c r="K177" s="9" t="s">
        <v>5612</v>
      </c>
      <c r="L177" s="8" t="s">
        <v>6318</v>
      </c>
      <c r="M177" s="11" t="s">
        <v>6319</v>
      </c>
      <c r="N177" s="72" t="s">
        <v>6320</v>
      </c>
      <c r="O177" s="13" t="s">
        <v>6321</v>
      </c>
      <c r="P177" s="8"/>
      <c r="Q177" s="8"/>
      <c r="R177" s="8"/>
      <c r="S177" s="8"/>
      <c r="T177" s="8"/>
    </row>
    <row r="178" spans="2:20" ht="15" customHeight="1" x14ac:dyDescent="0.45">
      <c r="B178" s="7" t="s">
        <v>61</v>
      </c>
      <c r="C178" s="13" t="s">
        <v>5613</v>
      </c>
      <c r="E178" s="8" t="s">
        <v>5618</v>
      </c>
      <c r="F178" s="8" t="s">
        <v>5625</v>
      </c>
      <c r="G178" s="8" t="s">
        <v>5806</v>
      </c>
      <c r="H178" s="9">
        <v>45306</v>
      </c>
      <c r="I178" s="10"/>
      <c r="J178" s="9" t="s">
        <v>5614</v>
      </c>
      <c r="K178" s="9" t="s">
        <v>5612</v>
      </c>
      <c r="L178" s="8" t="s">
        <v>6322</v>
      </c>
      <c r="M178" s="50" t="s">
        <v>6323</v>
      </c>
      <c r="N178" s="42" t="s">
        <v>6324</v>
      </c>
      <c r="O178" s="13" t="s">
        <v>6325</v>
      </c>
      <c r="P178" s="8"/>
      <c r="Q178" s="8"/>
      <c r="R178" s="8"/>
      <c r="S178" s="8"/>
      <c r="T178" s="8"/>
    </row>
    <row r="179" spans="2:20" ht="15" customHeight="1" x14ac:dyDescent="0.45">
      <c r="B179" s="47" t="s">
        <v>51</v>
      </c>
      <c r="C179" s="13" t="s">
        <v>5613</v>
      </c>
      <c r="E179" s="8" t="s">
        <v>5618</v>
      </c>
      <c r="F179" s="8" t="s">
        <v>5625</v>
      </c>
      <c r="G179" s="8" t="s">
        <v>5806</v>
      </c>
      <c r="H179" s="9">
        <v>45306</v>
      </c>
      <c r="I179" s="10"/>
      <c r="J179" s="9" t="s">
        <v>5614</v>
      </c>
      <c r="K179" s="9" t="s">
        <v>5612</v>
      </c>
      <c r="L179" s="8" t="s">
        <v>6326</v>
      </c>
      <c r="M179" s="11" t="s">
        <v>6327</v>
      </c>
      <c r="N179" s="14" t="s">
        <v>6328</v>
      </c>
      <c r="O179" s="48" t="s">
        <v>6329</v>
      </c>
      <c r="P179" s="8"/>
      <c r="Q179" s="8"/>
      <c r="R179" s="8"/>
      <c r="S179" s="8"/>
      <c r="T179" s="8"/>
    </row>
    <row r="180" spans="2:20" ht="15" customHeight="1" x14ac:dyDescent="0.45">
      <c r="B180" s="7" t="s">
        <v>6330</v>
      </c>
      <c r="C180" s="13" t="s">
        <v>5613</v>
      </c>
      <c r="D180" s="49" t="s">
        <v>6331</v>
      </c>
      <c r="E180" s="8" t="s">
        <v>5606</v>
      </c>
      <c r="F180" s="8" t="str" cm="1">
        <f t="array" ref="F180">_xlfn.IFNA(_xlfn.IFS(J180=$U$4,"JA",J180=$U$5,"NEE",J180=$U$6,"JA",J180=$U$8,"ZIE CX"),"")</f>
        <v/>
      </c>
      <c r="G180" s="8" t="s">
        <v>5607</v>
      </c>
      <c r="H180" s="9">
        <v>45524</v>
      </c>
      <c r="I180" s="10">
        <f>Tabel2[[#This Row],[Datum laatst gecontacteerd]]+30</f>
        <v>45554</v>
      </c>
      <c r="J180" s="9" t="s">
        <v>5638</v>
      </c>
      <c r="K180" s="9" t="s">
        <v>5612</v>
      </c>
      <c r="L180" s="8" t="s">
        <v>6332</v>
      </c>
      <c r="M180" s="12" t="s">
        <v>6333</v>
      </c>
      <c r="N180" s="49" t="s">
        <v>6334</v>
      </c>
      <c r="O180" s="13" t="s">
        <v>6335</v>
      </c>
      <c r="P180" s="8"/>
      <c r="Q180" s="8"/>
      <c r="R180" s="8"/>
      <c r="S180" s="8"/>
      <c r="T180" s="8"/>
    </row>
    <row r="181" spans="2:20" ht="15" customHeight="1" x14ac:dyDescent="0.45">
      <c r="B181" s="7" t="s">
        <v>265</v>
      </c>
      <c r="C181" s="13" t="s">
        <v>5613</v>
      </c>
      <c r="D181" t="s">
        <v>6336</v>
      </c>
      <c r="E181" s="8" t="s">
        <v>5618</v>
      </c>
      <c r="F181" s="8" t="str" cm="1">
        <f t="array" ref="F181">_xlfn.IFNA(_xlfn.IFS(J181=$U$4,"JA",J181=$U$5,"NEE",J181=$U$6,"JA",J181=$U$8,"ZIE CX"),"")</f>
        <v/>
      </c>
      <c r="G181" s="8" t="s">
        <v>5806</v>
      </c>
      <c r="H181" s="9">
        <v>45306</v>
      </c>
      <c r="I181" s="10">
        <f>Tabel2[[#This Row],[Datum laatst gecontacteerd]]+120</f>
        <v>45426</v>
      </c>
      <c r="J181" s="9" t="s">
        <v>5614</v>
      </c>
      <c r="K181" s="9" t="s">
        <v>5612</v>
      </c>
      <c r="L181" s="8" t="s">
        <v>6337</v>
      </c>
      <c r="M181" s="73"/>
      <c r="N181" s="14" t="s">
        <v>6338</v>
      </c>
      <c r="O181" s="13" t="s">
        <v>6339</v>
      </c>
      <c r="P181" s="8"/>
      <c r="Q181" s="8"/>
      <c r="R181" s="8"/>
      <c r="S181" s="8"/>
      <c r="T181" s="8"/>
    </row>
    <row r="182" spans="2:20" ht="15" customHeight="1" x14ac:dyDescent="0.45">
      <c r="B182" s="7" t="s">
        <v>4134</v>
      </c>
      <c r="C182" s="13" t="s">
        <v>5613</v>
      </c>
      <c r="D182" s="49"/>
      <c r="E182" s="8" t="s">
        <v>5606</v>
      </c>
      <c r="F182" s="8" t="str" cm="1">
        <f t="array" ref="F182">_xlfn.IFNA(_xlfn.IFS(J182=$U$4,"JA",J182=$U$5,"NEE",J182=$U$6,"JA",J182=$U$8,"ZIE CX"),"")</f>
        <v/>
      </c>
      <c r="G182" s="8" t="s">
        <v>5607</v>
      </c>
      <c r="H182" s="9">
        <v>45510</v>
      </c>
      <c r="I182" s="10">
        <v>45530</v>
      </c>
      <c r="J182" s="9" t="s">
        <v>6340</v>
      </c>
      <c r="K182" s="9" t="s">
        <v>5641</v>
      </c>
      <c r="L182" s="8" t="s">
        <v>6341</v>
      </c>
      <c r="M182" s="11" t="s">
        <v>6342</v>
      </c>
      <c r="N182" s="49" t="s">
        <v>6343</v>
      </c>
      <c r="O182" s="13" t="s">
        <v>6344</v>
      </c>
      <c r="P182" s="8"/>
      <c r="Q182" s="8"/>
      <c r="R182" s="8"/>
      <c r="S182" s="8"/>
      <c r="T182" s="8"/>
    </row>
    <row r="183" spans="2:20" ht="15" customHeight="1" x14ac:dyDescent="0.45">
      <c r="B183" s="7" t="s">
        <v>6345</v>
      </c>
      <c r="C183" s="13" t="s">
        <v>5613</v>
      </c>
      <c r="D183" s="68" t="s">
        <v>6346</v>
      </c>
      <c r="E183" s="8" t="s">
        <v>5618</v>
      </c>
      <c r="F183" s="8" t="str" cm="1">
        <f t="array" ref="F183">_xlfn.IFNA(_xlfn.IFS(J183=$U$4,"JA",J183=$U$5,"NEE",J183=$U$6,"JA",J183=$U$8,"ZIE CX"),"")</f>
        <v/>
      </c>
      <c r="G183" s="8" t="s">
        <v>5607</v>
      </c>
      <c r="H183" s="9">
        <v>45321</v>
      </c>
      <c r="I183" s="10">
        <v>45381</v>
      </c>
      <c r="J183" s="9" t="s">
        <v>5614</v>
      </c>
      <c r="K183" s="9" t="s">
        <v>5612</v>
      </c>
      <c r="L183" s="8" t="s">
        <v>6347</v>
      </c>
      <c r="M183" s="50"/>
      <c r="N183" s="42" t="s">
        <v>6348</v>
      </c>
      <c r="O183" s="13" t="s">
        <v>6349</v>
      </c>
      <c r="P183" s="8"/>
      <c r="Q183" s="8"/>
      <c r="R183" s="8"/>
      <c r="S183" s="8"/>
      <c r="T183" s="8"/>
    </row>
    <row r="184" spans="2:20" ht="15" customHeight="1" x14ac:dyDescent="0.45">
      <c r="B184" s="7" t="s">
        <v>6350</v>
      </c>
      <c r="C184" s="13" t="s">
        <v>5613</v>
      </c>
      <c r="D184" t="s">
        <v>6351</v>
      </c>
      <c r="E184" s="8" t="s">
        <v>5618</v>
      </c>
      <c r="F184" s="8" t="str" cm="1">
        <f t="array" ref="F184">_xlfn.IFNA(_xlfn.IFS(J184=$U$4,"JA",J184=$U$5,"NEE",J184=$U$6,"JA",J184=$U$8,"ZIE CX"),"")</f>
        <v/>
      </c>
      <c r="G184" s="8" t="s">
        <v>5806</v>
      </c>
      <c r="H184" s="9">
        <v>45306</v>
      </c>
      <c r="I184" s="10">
        <f>Tabel2[[#This Row],[Datum laatst gecontacteerd]]+120</f>
        <v>45426</v>
      </c>
      <c r="J184" s="9" t="s">
        <v>5614</v>
      </c>
      <c r="K184" s="9" t="s">
        <v>5612</v>
      </c>
      <c r="L184" s="8" t="s">
        <v>6352</v>
      </c>
      <c r="M184" s="11"/>
      <c r="N184" s="14" t="s">
        <v>6353</v>
      </c>
      <c r="O184" s="13" t="s">
        <v>6354</v>
      </c>
      <c r="P184" s="8"/>
      <c r="Q184" s="8"/>
      <c r="R184" s="8"/>
      <c r="S184" s="8"/>
      <c r="T184" s="8"/>
    </row>
    <row r="185" spans="2:20" ht="15" customHeight="1" x14ac:dyDescent="0.45">
      <c r="B185" s="7" t="s">
        <v>6355</v>
      </c>
      <c r="C185" s="8"/>
      <c r="E185" s="8" t="s">
        <v>5618</v>
      </c>
      <c r="F185" s="8" t="str" cm="1">
        <f t="array" ref="F185">_xlfn.IFNA(_xlfn.IFS(J185=$U$4,"JA",J185=$U$5,"NEE",J185=$U$6,"JA",J185=$U$8,"ZIE CX"),"")</f>
        <v/>
      </c>
      <c r="G185" s="8" t="s">
        <v>5680</v>
      </c>
      <c r="H185" s="9">
        <v>45306</v>
      </c>
      <c r="I185" s="10">
        <v>45313</v>
      </c>
      <c r="J185" s="9" t="s">
        <v>5614</v>
      </c>
      <c r="K185" s="9" t="s">
        <v>5612</v>
      </c>
      <c r="L185" s="8" t="s">
        <v>6356</v>
      </c>
      <c r="M185" s="11"/>
      <c r="N185" s="14" t="s">
        <v>6357</v>
      </c>
      <c r="O185" s="13" t="s">
        <v>6358</v>
      </c>
      <c r="P185" s="8"/>
      <c r="Q185" s="8"/>
      <c r="R185" s="8"/>
      <c r="S185" s="8"/>
      <c r="T185" s="8"/>
    </row>
    <row r="186" spans="2:20" ht="15" customHeight="1" x14ac:dyDescent="0.45">
      <c r="B186" s="7" t="s">
        <v>6359</v>
      </c>
      <c r="C186" s="13" t="s">
        <v>5613</v>
      </c>
      <c r="D186" s="49" t="s">
        <v>6360</v>
      </c>
      <c r="E186" s="8" t="s">
        <v>5618</v>
      </c>
      <c r="F186" s="8" t="str" cm="1">
        <f t="array" ref="F186">_xlfn.IFNA(_xlfn.IFS(J186=$U$4,"JA",J186=$U$5,"NEE",J186=$U$6,"JA",J186=$U$8,"ZIE CX"),"")</f>
        <v/>
      </c>
      <c r="G186" s="8" t="s">
        <v>5734</v>
      </c>
      <c r="H186" s="9">
        <v>45308</v>
      </c>
      <c r="I186" s="10">
        <v>45314</v>
      </c>
      <c r="J186" s="9" t="s">
        <v>5614</v>
      </c>
      <c r="K186" s="9" t="s">
        <v>5612</v>
      </c>
      <c r="L186" s="50" t="s">
        <v>6361</v>
      </c>
      <c r="M186" s="11" t="s">
        <v>6362</v>
      </c>
      <c r="N186" s="12" t="s">
        <v>6363</v>
      </c>
      <c r="O186" s="13" t="s">
        <v>6364</v>
      </c>
      <c r="P186" s="8"/>
      <c r="Q186" s="8"/>
      <c r="R186" s="8"/>
      <c r="S186" s="8"/>
      <c r="T186" s="8"/>
    </row>
    <row r="187" spans="2:20" ht="15" customHeight="1" x14ac:dyDescent="0.45">
      <c r="B187" s="7" t="s">
        <v>6365</v>
      </c>
      <c r="C187" s="13" t="s">
        <v>5613</v>
      </c>
      <c r="D187" s="49" t="s">
        <v>6366</v>
      </c>
      <c r="E187" s="8" t="s">
        <v>5618</v>
      </c>
      <c r="F187" s="8" t="str" cm="1">
        <f t="array" ref="F187">_xlfn.IFNA(_xlfn.IFS(J187=$U$4,"JA",J187=$U$5,"NEE",J187=$U$6,"JA",J187=$U$8,"ZIE CX"),"")</f>
        <v/>
      </c>
      <c r="G187" s="8" t="s">
        <v>5734</v>
      </c>
      <c r="H187" s="9">
        <v>45307</v>
      </c>
      <c r="I187" s="10">
        <v>45314</v>
      </c>
      <c r="J187" s="9" t="s">
        <v>5614</v>
      </c>
      <c r="K187" s="9" t="s">
        <v>5612</v>
      </c>
      <c r="L187" s="8" t="s">
        <v>6367</v>
      </c>
      <c r="M187" s="50" t="s">
        <v>6368</v>
      </c>
      <c r="N187" s="12" t="s">
        <v>6369</v>
      </c>
      <c r="O187" s="13" t="s">
        <v>6370</v>
      </c>
      <c r="P187" s="8"/>
      <c r="Q187" s="8"/>
      <c r="R187" s="8"/>
      <c r="S187" s="8"/>
      <c r="T187" s="8"/>
    </row>
    <row r="188" spans="2:20" ht="15" customHeight="1" x14ac:dyDescent="0.45">
      <c r="B188" s="74" t="s">
        <v>4743</v>
      </c>
      <c r="C188" s="8" t="s">
        <v>5624</v>
      </c>
      <c r="E188" s="8" t="s">
        <v>5606</v>
      </c>
      <c r="F188" s="8" t="s">
        <v>5625</v>
      </c>
      <c r="G188" s="8" t="s">
        <v>5607</v>
      </c>
      <c r="H188" s="9">
        <v>44964</v>
      </c>
      <c r="I188" s="10">
        <v>45379</v>
      </c>
      <c r="J188" s="9" t="s">
        <v>5614</v>
      </c>
      <c r="K188" s="9" t="s">
        <v>5612</v>
      </c>
      <c r="L188" s="8" t="s">
        <v>6371</v>
      </c>
      <c r="M188" s="11"/>
      <c r="N188" s="8"/>
      <c r="O188" s="24" t="s">
        <v>6372</v>
      </c>
      <c r="P188" s="8"/>
      <c r="Q188" s="8"/>
      <c r="R188" s="8"/>
      <c r="S188" s="8"/>
      <c r="T188" s="8"/>
    </row>
    <row r="189" spans="2:20" ht="15" customHeight="1" x14ac:dyDescent="0.45">
      <c r="B189" s="7" t="s">
        <v>6373</v>
      </c>
      <c r="C189" s="13" t="s">
        <v>5613</v>
      </c>
      <c r="D189" s="49" t="s">
        <v>6374</v>
      </c>
      <c r="E189" s="8" t="s">
        <v>5618</v>
      </c>
      <c r="F189" s="8" t="str" cm="1">
        <f t="array" ref="F189">_xlfn.IFNA(_xlfn.IFS(J189=$U$4,"JA",J189=$U$5,"NEE",J189=$U$6,"JA",J189=$U$8,"ZIE CX"),"")</f>
        <v/>
      </c>
      <c r="G189" s="8" t="s">
        <v>5734</v>
      </c>
      <c r="H189" s="9">
        <v>45307</v>
      </c>
      <c r="I189" s="10">
        <v>45314</v>
      </c>
      <c r="J189" s="9" t="s">
        <v>5614</v>
      </c>
      <c r="K189" s="9" t="s">
        <v>5612</v>
      </c>
      <c r="L189" s="8" t="s">
        <v>6375</v>
      </c>
      <c r="M189" s="50" t="s">
        <v>6376</v>
      </c>
      <c r="N189" s="12" t="s">
        <v>6377</v>
      </c>
      <c r="O189" s="13" t="s">
        <v>6378</v>
      </c>
      <c r="P189" s="8"/>
      <c r="Q189" s="8"/>
      <c r="R189" s="8"/>
      <c r="S189" s="8"/>
      <c r="T189" s="8"/>
    </row>
    <row r="190" spans="2:20" ht="15" customHeight="1" x14ac:dyDescent="0.45">
      <c r="B190" s="7" t="s">
        <v>6379</v>
      </c>
      <c r="C190" s="13" t="s">
        <v>5613</v>
      </c>
      <c r="D190" s="69" t="s">
        <v>6380</v>
      </c>
      <c r="E190" s="8" t="s">
        <v>5618</v>
      </c>
      <c r="F190" s="8" t="s">
        <v>5632</v>
      </c>
      <c r="G190" s="8" t="s">
        <v>5607</v>
      </c>
      <c r="H190" s="9">
        <v>45307</v>
      </c>
      <c r="I190" s="10">
        <f>Tabel2[[#This Row],[Datum laatst gecontacteerd]]+120</f>
        <v>45427</v>
      </c>
      <c r="J190" s="9" t="s">
        <v>5614</v>
      </c>
      <c r="K190" s="9" t="s">
        <v>5612</v>
      </c>
      <c r="L190" s="8" t="s">
        <v>6381</v>
      </c>
      <c r="M190" s="11"/>
      <c r="N190" t="s">
        <v>6382</v>
      </c>
      <c r="O190" s="13" t="s">
        <v>6383</v>
      </c>
      <c r="P190" s="8"/>
      <c r="Q190" s="8"/>
      <c r="R190" s="8"/>
      <c r="S190" s="8"/>
      <c r="T190" s="8"/>
    </row>
    <row r="191" spans="2:20" ht="15" customHeight="1" x14ac:dyDescent="0.45">
      <c r="B191" s="7" t="s">
        <v>6384</v>
      </c>
      <c r="C191" s="13" t="s">
        <v>5613</v>
      </c>
      <c r="D191" s="43" t="s">
        <v>6385</v>
      </c>
      <c r="E191" s="8" t="s">
        <v>5618</v>
      </c>
      <c r="F191" s="8" t="str" cm="1">
        <f t="array" ref="F191">_xlfn.IFNA(_xlfn.IFS(J191=$U$4,"JA",J191=$U$5,"NEE",J191=$U$6,"JA",J191=$U$8,"ZIE CX"),"")</f>
        <v/>
      </c>
      <c r="G191" s="8" t="s">
        <v>5734</v>
      </c>
      <c r="H191" s="9">
        <v>45308</v>
      </c>
      <c r="I191" s="10">
        <v>45314</v>
      </c>
      <c r="J191" s="9" t="s">
        <v>5614</v>
      </c>
      <c r="K191" s="9" t="s">
        <v>5612</v>
      </c>
      <c r="L191" s="8" t="s">
        <v>6386</v>
      </c>
      <c r="M191" s="11" t="s">
        <v>6387</v>
      </c>
      <c r="N191" s="11" t="s">
        <v>6388</v>
      </c>
      <c r="O191" s="13" t="s">
        <v>6260</v>
      </c>
      <c r="P191" s="8"/>
      <c r="Q191" s="8"/>
      <c r="R191" s="8"/>
      <c r="S191" s="8"/>
      <c r="T191" s="8"/>
    </row>
    <row r="192" spans="2:20" ht="15" customHeight="1" x14ac:dyDescent="0.45">
      <c r="B192" s="7" t="s">
        <v>6389</v>
      </c>
      <c r="C192" s="44" t="s">
        <v>5693</v>
      </c>
      <c r="D192" s="43" t="s">
        <v>6390</v>
      </c>
      <c r="E192" s="8" t="s">
        <v>5618</v>
      </c>
      <c r="F192" s="8" t="str" cm="1">
        <f t="array" ref="F192">_xlfn.IFNA(_xlfn.IFS(J192=$U$4,"JA",J192=$U$5,"NEE",J192=$U$6,"JA",J192=$U$8,"ZIE CX"),"")</f>
        <v/>
      </c>
      <c r="G192" s="8" t="s">
        <v>5763</v>
      </c>
      <c r="H192" s="9">
        <v>45310</v>
      </c>
      <c r="I192" s="10"/>
      <c r="J192" s="9" t="s">
        <v>5614</v>
      </c>
      <c r="K192" s="9" t="s">
        <v>5612</v>
      </c>
      <c r="L192" s="8"/>
      <c r="M192" s="11" t="s">
        <v>6391</v>
      </c>
      <c r="N192" s="11" t="s">
        <v>6392</v>
      </c>
      <c r="O192" s="13" t="s">
        <v>6393</v>
      </c>
      <c r="P192" s="8"/>
      <c r="Q192" s="8"/>
      <c r="R192" s="8"/>
      <c r="S192" s="8"/>
      <c r="T192" s="8"/>
    </row>
    <row r="193" spans="2:20" ht="15" customHeight="1" x14ac:dyDescent="0.45">
      <c r="B193" s="7" t="s">
        <v>4930</v>
      </c>
      <c r="C193" s="8" t="s">
        <v>5624</v>
      </c>
      <c r="E193" s="8" t="s">
        <v>5606</v>
      </c>
      <c r="F193" s="8" t="s">
        <v>5632</v>
      </c>
      <c r="G193" s="8" t="s">
        <v>5626</v>
      </c>
      <c r="H193" s="9">
        <v>45364</v>
      </c>
      <c r="I193" s="10">
        <v>45566</v>
      </c>
      <c r="J193" s="9" t="s">
        <v>5638</v>
      </c>
      <c r="K193" s="9" t="s">
        <v>5612</v>
      </c>
      <c r="L193" s="8" t="s">
        <v>6394</v>
      </c>
      <c r="M193" s="11" t="s">
        <v>5635</v>
      </c>
      <c r="N193" s="8" t="s">
        <v>5635</v>
      </c>
      <c r="O193" s="15" t="s">
        <v>6395</v>
      </c>
      <c r="P193" s="8"/>
      <c r="Q193" s="8"/>
      <c r="R193" s="8"/>
      <c r="S193" s="8"/>
      <c r="T193" s="8"/>
    </row>
    <row r="194" spans="2:20" ht="15" customHeight="1" x14ac:dyDescent="0.45">
      <c r="B194" s="7" t="s">
        <v>6396</v>
      </c>
      <c r="C194" s="13" t="s">
        <v>5613</v>
      </c>
      <c r="D194" s="69" t="s">
        <v>6397</v>
      </c>
      <c r="E194" s="8" t="s">
        <v>5618</v>
      </c>
      <c r="F194" s="8" t="str" cm="1">
        <f t="array" ref="F194">_xlfn.IFNA(_xlfn.IFS(J194=$U$4,"JA",J194=$U$5,"NEE",J194=$U$6,"JA",J194=$U$8,"ZIE CX"),"")</f>
        <v/>
      </c>
      <c r="G194" s="8" t="s">
        <v>5734</v>
      </c>
      <c r="H194" s="9">
        <v>45259</v>
      </c>
      <c r="I194" s="10">
        <v>45320</v>
      </c>
      <c r="J194" s="9" t="s">
        <v>5614</v>
      </c>
      <c r="K194" s="9" t="s">
        <v>5612</v>
      </c>
      <c r="L194" s="8" t="s">
        <v>6398</v>
      </c>
      <c r="M194" s="11" t="s">
        <v>6399</v>
      </c>
      <c r="N194" s="12" t="s">
        <v>6400</v>
      </c>
      <c r="O194" s="13" t="s">
        <v>6401</v>
      </c>
      <c r="P194" s="8"/>
      <c r="Q194" s="8"/>
      <c r="R194" s="8"/>
      <c r="S194" s="8"/>
      <c r="T194" s="8"/>
    </row>
    <row r="195" spans="2:20" ht="15" customHeight="1" x14ac:dyDescent="0.45">
      <c r="B195" s="7" t="s">
        <v>6402</v>
      </c>
      <c r="C195" s="13" t="s">
        <v>5613</v>
      </c>
      <c r="D195" s="49" t="s">
        <v>5979</v>
      </c>
      <c r="E195" s="8" t="s">
        <v>5618</v>
      </c>
      <c r="F195" s="8" t="s">
        <v>5625</v>
      </c>
      <c r="G195" s="8" t="s">
        <v>5734</v>
      </c>
      <c r="H195" s="9">
        <v>45266</v>
      </c>
      <c r="I195" s="10"/>
      <c r="J195" s="9" t="s">
        <v>5614</v>
      </c>
      <c r="K195" s="9" t="s">
        <v>5612</v>
      </c>
      <c r="L195" s="8" t="s">
        <v>6403</v>
      </c>
      <c r="M195" s="12" t="s">
        <v>6404</v>
      </c>
      <c r="N195" s="12" t="s">
        <v>6405</v>
      </c>
      <c r="O195" s="13" t="s">
        <v>6406</v>
      </c>
      <c r="P195" s="8"/>
      <c r="Q195" s="8"/>
      <c r="R195" s="8"/>
      <c r="S195" s="8"/>
      <c r="T195" s="8"/>
    </row>
    <row r="196" spans="2:20" ht="15" customHeight="1" x14ac:dyDescent="0.45">
      <c r="B196" s="74" t="s">
        <v>4304</v>
      </c>
      <c r="C196" s="8" t="s">
        <v>5624</v>
      </c>
      <c r="E196" s="8" t="s">
        <v>5606</v>
      </c>
      <c r="F196" s="8" t="str" cm="1">
        <f t="array" ref="F196">_xlfn.IFNA(_xlfn.IFS(J196=$U$4,"JA",J196=$U$5,"NEE",J196=$U$6,"JA",J196=$U$8,"ZIE CX"),"")</f>
        <v/>
      </c>
      <c r="G196" s="8" t="s">
        <v>5626</v>
      </c>
      <c r="H196" s="9">
        <v>45363</v>
      </c>
      <c r="I196" s="75">
        <v>45372</v>
      </c>
      <c r="J196" s="9" t="s">
        <v>5614</v>
      </c>
      <c r="K196" s="9" t="s">
        <v>5612</v>
      </c>
      <c r="L196" s="8" t="s">
        <v>6407</v>
      </c>
      <c r="M196" s="11" t="s">
        <v>5635</v>
      </c>
      <c r="N196" s="8" t="s">
        <v>5635</v>
      </c>
      <c r="O196" s="76" t="s">
        <v>6408</v>
      </c>
      <c r="P196" s="8"/>
      <c r="Q196" s="8"/>
      <c r="R196" s="8"/>
      <c r="S196" s="8"/>
      <c r="T196" s="8"/>
    </row>
    <row r="197" spans="2:20" ht="15" customHeight="1" x14ac:dyDescent="0.45">
      <c r="B197" s="7" t="s">
        <v>6409</v>
      </c>
      <c r="C197" s="13" t="s">
        <v>5613</v>
      </c>
      <c r="D197" s="49" t="s">
        <v>6410</v>
      </c>
      <c r="E197" s="8" t="s">
        <v>5618</v>
      </c>
      <c r="F197" s="8" t="str" cm="1">
        <f t="array" ref="F197">_xlfn.IFNA(_xlfn.IFS(J197=$U$4,"JA",J197=$U$5,"NEE",J197=$U$6,"JA",J197=$U$8,"ZIE CX"),"")</f>
        <v/>
      </c>
      <c r="G197" s="8" t="s">
        <v>5734</v>
      </c>
      <c r="H197" s="9">
        <v>45272</v>
      </c>
      <c r="I197" s="10">
        <v>45334</v>
      </c>
      <c r="J197" s="9" t="s">
        <v>5614</v>
      </c>
      <c r="K197" s="9" t="s">
        <v>5612</v>
      </c>
      <c r="L197" s="8" t="s">
        <v>6411</v>
      </c>
      <c r="M197" s="11">
        <v>38708945</v>
      </c>
      <c r="N197" s="12" t="s">
        <v>6412</v>
      </c>
      <c r="O197" s="13"/>
      <c r="P197" s="8"/>
      <c r="Q197" s="8"/>
      <c r="R197" s="8"/>
      <c r="S197" s="8"/>
      <c r="T197" s="8"/>
    </row>
    <row r="198" spans="2:20" ht="15" customHeight="1" x14ac:dyDescent="0.45">
      <c r="B198" s="7" t="s">
        <v>6413</v>
      </c>
      <c r="C198" s="13" t="s">
        <v>5613</v>
      </c>
      <c r="D198" s="49" t="s">
        <v>6414</v>
      </c>
      <c r="E198" s="8" t="s">
        <v>5618</v>
      </c>
      <c r="F198" s="8" t="str" cm="1">
        <f t="array" ref="F198">_xlfn.IFNA(_xlfn.IFS(J198=$U$4,"JA",J198=$U$5,"NEE",J198=$U$6,"JA",J198=$U$8,"ZIE CX"),"")</f>
        <v/>
      </c>
      <c r="G198" s="8" t="s">
        <v>5734</v>
      </c>
      <c r="H198" s="9">
        <v>45272</v>
      </c>
      <c r="I198" s="10">
        <v>45334</v>
      </c>
      <c r="J198" s="9" t="s">
        <v>5614</v>
      </c>
      <c r="K198" s="9" t="s">
        <v>5612</v>
      </c>
      <c r="L198" s="8" t="s">
        <v>6415</v>
      </c>
      <c r="M198" s="11" t="s">
        <v>6416</v>
      </c>
      <c r="N198" s="12" t="s">
        <v>6417</v>
      </c>
      <c r="O198" s="13" t="s">
        <v>6418</v>
      </c>
      <c r="P198" s="8"/>
      <c r="Q198" s="8"/>
      <c r="R198" s="8"/>
      <c r="S198" s="8"/>
      <c r="T198" s="8"/>
    </row>
    <row r="199" spans="2:20" ht="15" customHeight="1" x14ac:dyDescent="0.45">
      <c r="B199" s="7" t="s">
        <v>6419</v>
      </c>
      <c r="C199" s="13" t="s">
        <v>5613</v>
      </c>
      <c r="D199" s="49" t="s">
        <v>6420</v>
      </c>
      <c r="E199" s="8" t="s">
        <v>5618</v>
      </c>
      <c r="F199" s="8" t="str" cm="1">
        <f t="array" ref="F199">_xlfn.IFNA(_xlfn.IFS(J199=$U$4,"JA",J199=$U$5,"NEE",J199=$U$6,"JA",J199=$U$8,"ZIE CX"),"")</f>
        <v/>
      </c>
      <c r="G199" s="8" t="s">
        <v>5734</v>
      </c>
      <c r="H199" s="9">
        <v>45272</v>
      </c>
      <c r="I199" s="10">
        <v>45334</v>
      </c>
      <c r="J199" s="9" t="s">
        <v>5614</v>
      </c>
      <c r="K199" s="9" t="s">
        <v>5612</v>
      </c>
      <c r="L199" s="8"/>
      <c r="M199" s="12" t="s">
        <v>6421</v>
      </c>
      <c r="N199" s="12"/>
      <c r="O199" s="13" t="s">
        <v>6422</v>
      </c>
      <c r="P199" s="8"/>
      <c r="Q199" s="8"/>
      <c r="R199" s="8"/>
      <c r="S199" s="8"/>
      <c r="T199" s="8"/>
    </row>
    <row r="200" spans="2:20" ht="15" customHeight="1" x14ac:dyDescent="0.45">
      <c r="B200" s="7" t="s">
        <v>6423</v>
      </c>
      <c r="C200" s="13" t="s">
        <v>5613</v>
      </c>
      <c r="D200" s="49" t="s">
        <v>6424</v>
      </c>
      <c r="E200" s="8" t="s">
        <v>5618</v>
      </c>
      <c r="F200" s="8" t="str" cm="1">
        <f t="array" ref="F200">_xlfn.IFNA(_xlfn.IFS(J200=$U$4,"JA",J200=$U$5,"NEE",J200=$U$6,"JA",J200=$U$8,"ZIE CX"),"")</f>
        <v/>
      </c>
      <c r="G200" s="8" t="s">
        <v>5734</v>
      </c>
      <c r="H200" s="9">
        <v>45272</v>
      </c>
      <c r="I200" s="10">
        <v>45334</v>
      </c>
      <c r="J200" s="9" t="s">
        <v>5614</v>
      </c>
      <c r="K200" s="9" t="s">
        <v>5612</v>
      </c>
      <c r="L200" s="8"/>
      <c r="M200" s="11"/>
      <c r="N200" s="12" t="s">
        <v>6425</v>
      </c>
      <c r="O200" s="13" t="s">
        <v>6426</v>
      </c>
      <c r="P200" s="8"/>
      <c r="Q200" s="8"/>
      <c r="R200" s="8"/>
      <c r="S200" s="8"/>
      <c r="T200" s="8"/>
    </row>
    <row r="201" spans="2:20" ht="15" customHeight="1" x14ac:dyDescent="0.45">
      <c r="B201" s="7" t="s">
        <v>6427</v>
      </c>
      <c r="C201" s="13" t="s">
        <v>5613</v>
      </c>
      <c r="D201" s="49" t="s">
        <v>6428</v>
      </c>
      <c r="E201" s="8" t="s">
        <v>5618</v>
      </c>
      <c r="F201" s="8" t="str" cm="1">
        <f t="array" ref="F201">_xlfn.IFNA(_xlfn.IFS(J201=$U$4,"JA",J201=$U$5,"NEE",J201=$U$6,"JA",J201=$U$8,"ZIE CX"),"")</f>
        <v/>
      </c>
      <c r="G201" s="8" t="s">
        <v>5734</v>
      </c>
      <c r="H201" s="9">
        <v>45272</v>
      </c>
      <c r="I201" s="10">
        <v>45334</v>
      </c>
      <c r="J201" s="9" t="s">
        <v>5614</v>
      </c>
      <c r="K201" s="9" t="s">
        <v>5612</v>
      </c>
      <c r="L201" s="8"/>
      <c r="M201" s="11" t="s">
        <v>6429</v>
      </c>
      <c r="N201" s="12"/>
      <c r="O201" s="13" t="s">
        <v>6260</v>
      </c>
      <c r="P201" s="8"/>
      <c r="Q201" s="8"/>
      <c r="R201" s="8"/>
      <c r="S201" s="8"/>
      <c r="T201" s="8"/>
    </row>
    <row r="202" spans="2:20" ht="15" customHeight="1" x14ac:dyDescent="0.45">
      <c r="B202" s="7" t="s">
        <v>4896</v>
      </c>
      <c r="C202" s="13" t="s">
        <v>5613</v>
      </c>
      <c r="D202" s="49" t="s">
        <v>6430</v>
      </c>
      <c r="E202" s="8" t="s">
        <v>5618</v>
      </c>
      <c r="F202" s="8" t="str" cm="1">
        <f t="array" ref="F202">_xlfn.IFNA(_xlfn.IFS(J202=$U$4,"JA",J202=$U$5,"NEE",J202=$U$6,"JA",J202=$U$8,"ZIE CX"),"")</f>
        <v/>
      </c>
      <c r="G202" s="8" t="s">
        <v>5734</v>
      </c>
      <c r="H202" s="9">
        <v>45273</v>
      </c>
      <c r="I202" s="10">
        <v>45307</v>
      </c>
      <c r="J202" s="9" t="s">
        <v>5614</v>
      </c>
      <c r="K202" s="9" t="s">
        <v>5612</v>
      </c>
      <c r="L202" s="8" t="s">
        <v>6431</v>
      </c>
      <c r="M202" s="11" t="s">
        <v>6432</v>
      </c>
      <c r="N202" s="12"/>
      <c r="O202" s="13" t="s">
        <v>6260</v>
      </c>
      <c r="P202" s="8"/>
      <c r="Q202" s="8"/>
      <c r="R202" s="8"/>
      <c r="S202" s="8"/>
      <c r="T202" s="8"/>
    </row>
    <row r="203" spans="2:20" ht="15" customHeight="1" x14ac:dyDescent="0.45">
      <c r="B203" s="7" t="s">
        <v>4794</v>
      </c>
      <c r="C203" s="8" t="s">
        <v>5624</v>
      </c>
      <c r="E203" s="8" t="s">
        <v>5606</v>
      </c>
      <c r="F203" s="8" t="str" cm="1">
        <f t="array" ref="F203">_xlfn.IFNA(_xlfn.IFS(J203=$U$4,"JA",J203=$U$5,"NEE",J203=$U$6,"JA",J203=$U$8,"ZIE CX"),"")</f>
        <v/>
      </c>
      <c r="G203" s="8" t="s">
        <v>5626</v>
      </c>
      <c r="H203" s="9">
        <v>45363</v>
      </c>
      <c r="I203" s="10">
        <v>45372</v>
      </c>
      <c r="J203" s="9" t="s">
        <v>5614</v>
      </c>
      <c r="K203" s="9" t="s">
        <v>5612</v>
      </c>
      <c r="L203" s="8" t="s">
        <v>6433</v>
      </c>
      <c r="M203" s="11" t="s">
        <v>5635</v>
      </c>
      <c r="N203" s="8" t="s">
        <v>5635</v>
      </c>
      <c r="O203" s="15" t="s">
        <v>6434</v>
      </c>
      <c r="P203" s="8"/>
      <c r="Q203" s="8"/>
      <c r="R203" s="8"/>
      <c r="S203" s="8"/>
      <c r="T203" s="8"/>
    </row>
    <row r="204" spans="2:20" ht="15" customHeight="1" x14ac:dyDescent="0.45">
      <c r="B204" s="47" t="s">
        <v>6435</v>
      </c>
      <c r="C204" s="44" t="s">
        <v>5693</v>
      </c>
      <c r="E204" s="8" t="s">
        <v>5618</v>
      </c>
      <c r="F204" s="8" t="str" cm="1">
        <f t="array" ref="F204">_xlfn.IFNA(_xlfn.IFS(J204=$U$4,"JA",J204=$U$5,"NEE",J204=$U$6,"JA",J204=$U$8,"ZIE CX"),"")</f>
        <v/>
      </c>
      <c r="G204" s="8" t="s">
        <v>5607</v>
      </c>
      <c r="H204" s="9">
        <v>45358</v>
      </c>
      <c r="I204" s="10">
        <f>Tabel2[[#This Row],[Datum laatst gecontacteerd]]+7</f>
        <v>45365</v>
      </c>
      <c r="J204" s="9" t="s">
        <v>5614</v>
      </c>
      <c r="K204" s="9" t="s">
        <v>5612</v>
      </c>
      <c r="L204" s="8" t="s">
        <v>6436</v>
      </c>
      <c r="M204" s="11" t="s">
        <v>6437</v>
      </c>
      <c r="N204" s="43" t="s">
        <v>6438</v>
      </c>
      <c r="O204" s="48" t="s">
        <v>6439</v>
      </c>
      <c r="P204" s="8"/>
      <c r="Q204" s="8"/>
      <c r="R204" s="8"/>
      <c r="S204" s="8"/>
      <c r="T204" s="8"/>
    </row>
    <row r="205" spans="2:20" ht="15" customHeight="1" x14ac:dyDescent="0.45">
      <c r="B205" s="7" t="s">
        <v>6440</v>
      </c>
      <c r="C205" s="13" t="s">
        <v>5613</v>
      </c>
      <c r="D205" s="49" t="s">
        <v>6441</v>
      </c>
      <c r="E205" s="8" t="s">
        <v>5618</v>
      </c>
      <c r="F205" s="8" t="str" cm="1">
        <f t="array" ref="F205">_xlfn.IFNA(_xlfn.IFS(J205=$U$4,"JA",J205=$U$5,"NEE",J205=$U$6,"JA",J205=$U$8,"ZIE CX"),"")</f>
        <v/>
      </c>
      <c r="G205" s="8" t="s">
        <v>5626</v>
      </c>
      <c r="H205" s="9">
        <v>45350</v>
      </c>
      <c r="I205" s="10">
        <v>45351</v>
      </c>
      <c r="J205" s="9" t="s">
        <v>5614</v>
      </c>
      <c r="K205" s="9" t="s">
        <v>5612</v>
      </c>
      <c r="L205" s="8" t="s">
        <v>6442</v>
      </c>
      <c r="M205" s="12" t="s">
        <v>6443</v>
      </c>
      <c r="N205" t="s">
        <v>6444</v>
      </c>
      <c r="O205" s="13" t="s">
        <v>6445</v>
      </c>
      <c r="P205" s="8"/>
      <c r="Q205" s="8"/>
      <c r="R205" s="8"/>
      <c r="S205" s="8"/>
      <c r="T205" s="8"/>
    </row>
    <row r="206" spans="2:20" ht="15" customHeight="1" x14ac:dyDescent="0.45">
      <c r="B206" s="7" t="s">
        <v>6446</v>
      </c>
      <c r="C206" s="13" t="s">
        <v>5613</v>
      </c>
      <c r="D206" s="8" t="s">
        <v>6447</v>
      </c>
      <c r="E206" s="8" t="s">
        <v>5618</v>
      </c>
      <c r="F206" s="8" t="str" cm="1">
        <f t="array" ref="F206">_xlfn.IFNA(_xlfn.IFS(J206=$U$4,"JA",J206=$U$5,"NEE",J206=$U$6,"JA",J206=$U$8,"ZIE CX"),"")</f>
        <v/>
      </c>
      <c r="G206" s="8" t="s">
        <v>5680</v>
      </c>
      <c r="H206" s="9">
        <v>45309</v>
      </c>
      <c r="I206" s="10">
        <v>45316</v>
      </c>
      <c r="J206" s="9" t="s">
        <v>5614</v>
      </c>
      <c r="K206" s="9" t="s">
        <v>5612</v>
      </c>
      <c r="L206" s="8" t="s">
        <v>6448</v>
      </c>
      <c r="M206" s="11"/>
      <c r="N206" s="11" t="s">
        <v>6449</v>
      </c>
      <c r="O206" s="13" t="s">
        <v>6450</v>
      </c>
      <c r="P206" s="8"/>
      <c r="Q206" s="8"/>
      <c r="R206" s="8"/>
      <c r="S206" s="8"/>
      <c r="T206" s="8"/>
    </row>
    <row r="207" spans="2:20" ht="15" customHeight="1" x14ac:dyDescent="0.45">
      <c r="B207" s="47" t="s">
        <v>6451</v>
      </c>
      <c r="C207" s="44" t="s">
        <v>5693</v>
      </c>
      <c r="E207" s="8" t="s">
        <v>5618</v>
      </c>
      <c r="F207" s="8" t="str" cm="1">
        <f t="array" ref="F207">_xlfn.IFNA(_xlfn.IFS(J207=$U$4,"JA",J207=$U$5,"NEE",J207=$U$6,"JA",J207=$U$8,"ZIE CX"),"")</f>
        <v/>
      </c>
      <c r="G207" s="8" t="s">
        <v>5680</v>
      </c>
      <c r="H207" s="9">
        <v>45303</v>
      </c>
      <c r="I207" s="10">
        <v>45317</v>
      </c>
      <c r="J207" s="9" t="s">
        <v>5614</v>
      </c>
      <c r="K207" s="9" t="s">
        <v>5612</v>
      </c>
      <c r="L207" s="8"/>
      <c r="M207" s="11" t="s">
        <v>6452</v>
      </c>
      <c r="N207" s="8"/>
      <c r="O207" s="44" t="s">
        <v>6453</v>
      </c>
      <c r="P207" s="8"/>
      <c r="Q207" s="8"/>
      <c r="R207" s="8"/>
      <c r="S207" s="8"/>
      <c r="T207" s="8"/>
    </row>
    <row r="208" spans="2:20" ht="15" customHeight="1" x14ac:dyDescent="0.45">
      <c r="B208" s="7" t="s">
        <v>6454</v>
      </c>
      <c r="C208" s="13" t="s">
        <v>5613</v>
      </c>
      <c r="D208" s="43" t="s">
        <v>6455</v>
      </c>
      <c r="E208" s="8" t="s">
        <v>5618</v>
      </c>
      <c r="F208" s="8" t="str" cm="1">
        <f t="array" ref="F208">_xlfn.IFNA(_xlfn.IFS(J208=$U$4,"JA",J208=$U$5,"NEE",J208=$U$6,"JA",J208=$U$8,"ZIE CX"),"")</f>
        <v/>
      </c>
      <c r="G208" s="8" t="s">
        <v>5607</v>
      </c>
      <c r="H208" s="9">
        <v>45358</v>
      </c>
      <c r="I208" s="10">
        <f>Tabel2[[#This Row],[Datum laatst gecontacteerd]]+90</f>
        <v>45448</v>
      </c>
      <c r="J208" s="9" t="s">
        <v>5614</v>
      </c>
      <c r="K208" s="9" t="s">
        <v>5612</v>
      </c>
      <c r="L208" s="8" t="s">
        <v>6456</v>
      </c>
      <c r="M208" s="11" t="s">
        <v>6457</v>
      </c>
      <c r="N208" t="s">
        <v>6458</v>
      </c>
      <c r="O208" s="13" t="s">
        <v>6459</v>
      </c>
      <c r="P208" s="8"/>
      <c r="Q208" s="8"/>
      <c r="R208" s="8"/>
      <c r="S208" s="8"/>
      <c r="T208" s="8"/>
    </row>
    <row r="209" spans="2:20" ht="15" customHeight="1" x14ac:dyDescent="0.45">
      <c r="B209" s="7" t="s">
        <v>6460</v>
      </c>
      <c r="C209" s="13" t="s">
        <v>5613</v>
      </c>
      <c r="D209" s="8" t="s">
        <v>6461</v>
      </c>
      <c r="E209" s="8" t="s">
        <v>5618</v>
      </c>
      <c r="F209" s="8" t="str" cm="1">
        <f t="array" ref="F209">_xlfn.IFNA(_xlfn.IFS(J209=$U$4,"JA",J209=$U$5,"NEE",J209=$U$6,"JA",J209=$U$8,"ZIE CX"),"")</f>
        <v/>
      </c>
      <c r="G209" s="8" t="s">
        <v>5680</v>
      </c>
      <c r="H209" s="9">
        <v>45310</v>
      </c>
      <c r="I209" s="10">
        <v>45317</v>
      </c>
      <c r="J209" s="9" t="s">
        <v>5614</v>
      </c>
      <c r="K209" s="9" t="s">
        <v>5612</v>
      </c>
      <c r="L209" s="8" t="s">
        <v>6462</v>
      </c>
      <c r="M209" s="11" t="s">
        <v>6463</v>
      </c>
      <c r="N209" s="8" t="s">
        <v>6464</v>
      </c>
      <c r="O209" s="13" t="s">
        <v>6465</v>
      </c>
      <c r="P209" s="8"/>
      <c r="Q209" s="8"/>
      <c r="R209" s="8"/>
      <c r="S209" s="8"/>
      <c r="T209" s="8"/>
    </row>
    <row r="210" spans="2:20" ht="15" customHeight="1" x14ac:dyDescent="0.45">
      <c r="B210" s="47" t="s">
        <v>6466</v>
      </c>
      <c r="C210" s="13" t="s">
        <v>5613</v>
      </c>
      <c r="E210" s="8" t="s">
        <v>5618</v>
      </c>
      <c r="F210" s="8" t="str" cm="1">
        <f t="array" ref="F210">_xlfn.IFNA(_xlfn.IFS(J210=$U$4,"JA",J210=$U$5,"NEE",J210=$U$6,"JA",J210=$U$8,"ZIE CX"),"")</f>
        <v/>
      </c>
      <c r="G210" s="8" t="s">
        <v>5806</v>
      </c>
      <c r="H210" s="9">
        <v>45294</v>
      </c>
      <c r="I210" s="10">
        <v>45385</v>
      </c>
      <c r="J210" s="9" t="s">
        <v>5614</v>
      </c>
      <c r="K210" s="9" t="s">
        <v>5612</v>
      </c>
      <c r="L210" s="8" t="s">
        <v>6467</v>
      </c>
      <c r="M210" s="11" t="s">
        <v>6468</v>
      </c>
      <c r="N210" s="14" t="s">
        <v>6469</v>
      </c>
      <c r="O210" s="44" t="s">
        <v>6470</v>
      </c>
      <c r="P210" s="8"/>
      <c r="Q210" s="8"/>
      <c r="R210" s="8"/>
      <c r="S210" s="8"/>
      <c r="T210" s="8"/>
    </row>
    <row r="211" spans="2:20" ht="15" customHeight="1" x14ac:dyDescent="0.45">
      <c r="B211" s="7" t="s">
        <v>6471</v>
      </c>
      <c r="C211" s="13" t="s">
        <v>5613</v>
      </c>
      <c r="D211" s="49" t="s">
        <v>6472</v>
      </c>
      <c r="E211" s="8" t="s">
        <v>5618</v>
      </c>
      <c r="F211" s="8" t="str" cm="1">
        <f t="array" ref="F211">_xlfn.IFNA(_xlfn.IFS(J211=$U$4,"JA",J211=$U$5,"NEE",J211=$U$6,"JA",J211=$U$8,"ZIE CX"),"")</f>
        <v/>
      </c>
      <c r="G211" s="8" t="s">
        <v>5734</v>
      </c>
      <c r="H211" s="9">
        <v>45296</v>
      </c>
      <c r="I211" s="10">
        <v>45387</v>
      </c>
      <c r="J211" s="9" t="s">
        <v>5614</v>
      </c>
      <c r="K211" s="9" t="s">
        <v>5612</v>
      </c>
      <c r="L211" s="8" t="s">
        <v>6473</v>
      </c>
      <c r="M211" s="11" t="s">
        <v>6474</v>
      </c>
      <c r="N211" s="12" t="s">
        <v>6475</v>
      </c>
      <c r="O211" s="13" t="s">
        <v>6476</v>
      </c>
      <c r="P211" s="8"/>
      <c r="Q211" s="8"/>
      <c r="R211" s="8"/>
      <c r="S211" s="8"/>
      <c r="T211" s="8"/>
    </row>
    <row r="212" spans="2:20" ht="15" customHeight="1" x14ac:dyDescent="0.45">
      <c r="B212" s="7" t="s">
        <v>5099</v>
      </c>
      <c r="C212" s="13" t="s">
        <v>5613</v>
      </c>
      <c r="D212" s="49" t="s">
        <v>6477</v>
      </c>
      <c r="E212" s="8" t="s">
        <v>5606</v>
      </c>
      <c r="F212" s="8" t="s">
        <v>5632</v>
      </c>
      <c r="G212" s="8" t="s">
        <v>5734</v>
      </c>
      <c r="H212" s="9">
        <v>45299</v>
      </c>
      <c r="I212" s="10">
        <v>45390</v>
      </c>
      <c r="J212" s="9" t="s">
        <v>5614</v>
      </c>
      <c r="K212" s="9" t="s">
        <v>5612</v>
      </c>
      <c r="L212" s="8" t="s">
        <v>6478</v>
      </c>
      <c r="M212" s="11" t="s">
        <v>6479</v>
      </c>
      <c r="N212" s="12" t="s">
        <v>6480</v>
      </c>
      <c r="O212" s="13" t="s">
        <v>6481</v>
      </c>
      <c r="P212" s="8"/>
      <c r="Q212" s="8"/>
      <c r="R212" s="8"/>
      <c r="S212" s="8"/>
      <c r="T212" s="8"/>
    </row>
    <row r="213" spans="2:20" ht="15" customHeight="1" x14ac:dyDescent="0.45">
      <c r="B213" s="7" t="s">
        <v>6482</v>
      </c>
      <c r="C213" s="13" t="s">
        <v>5613</v>
      </c>
      <c r="D213" t="s">
        <v>6483</v>
      </c>
      <c r="E213" s="8" t="s">
        <v>5618</v>
      </c>
      <c r="F213" s="8" t="str" cm="1">
        <f t="array" ref="F213">_xlfn.IFNA(_xlfn.IFS(J213=$U$4,"JA",J213=$U$5,"NEE",J213=$U$6,"JA",J213=$U$8,"ZIE CX"),"")</f>
        <v/>
      </c>
      <c r="G213" s="8" t="s">
        <v>5680</v>
      </c>
      <c r="H213" s="9">
        <v>45299</v>
      </c>
      <c r="I213" s="10">
        <v>45390</v>
      </c>
      <c r="J213" s="9" t="s">
        <v>5614</v>
      </c>
      <c r="K213" s="9" t="s">
        <v>5612</v>
      </c>
      <c r="L213" s="8" t="s">
        <v>6484</v>
      </c>
      <c r="M213" s="11" t="s">
        <v>6485</v>
      </c>
      <c r="N213" s="14" t="s">
        <v>6486</v>
      </c>
      <c r="O213" s="13" t="s">
        <v>6487</v>
      </c>
      <c r="P213" s="8"/>
      <c r="Q213" s="8"/>
      <c r="R213" s="8"/>
      <c r="S213" s="8"/>
      <c r="T213" s="8"/>
    </row>
    <row r="214" spans="2:20" ht="15" customHeight="1" x14ac:dyDescent="0.45">
      <c r="B214" s="7" t="s">
        <v>4369</v>
      </c>
      <c r="C214" s="8" t="s">
        <v>5624</v>
      </c>
      <c r="E214" s="8" t="s">
        <v>5606</v>
      </c>
      <c r="F214" s="8" t="str" cm="1">
        <f t="array" ref="F214">_xlfn.IFNA(_xlfn.IFS(J214=$U$4,"JA",J214=$U$5,"NEE",J214=$U$6,"JA",J214=$U$8,"ZIE CX"),"")</f>
        <v/>
      </c>
      <c r="G214" s="8" t="s">
        <v>5806</v>
      </c>
      <c r="H214" s="9">
        <v>45300</v>
      </c>
      <c r="I214" s="10">
        <v>45391</v>
      </c>
      <c r="J214" s="9" t="s">
        <v>5614</v>
      </c>
      <c r="K214" s="9" t="s">
        <v>5612</v>
      </c>
      <c r="L214" s="8"/>
      <c r="M214" s="11"/>
      <c r="N214" s="8"/>
      <c r="O214" s="15" t="s">
        <v>6488</v>
      </c>
      <c r="P214" s="8"/>
      <c r="Q214" s="8"/>
      <c r="R214" s="8"/>
      <c r="S214" s="8"/>
      <c r="T214" s="8"/>
    </row>
    <row r="215" spans="2:20" ht="15" customHeight="1" x14ac:dyDescent="0.45">
      <c r="B215" s="7" t="s">
        <v>4952</v>
      </c>
      <c r="C215" s="8" t="s">
        <v>5624</v>
      </c>
      <c r="E215" s="8" t="s">
        <v>5606</v>
      </c>
      <c r="F215" s="8" t="str" cm="1">
        <f t="array" ref="F215">_xlfn.IFNA(_xlfn.IFS(J215=$U$4,"JA",J215=$U$5,"NEE",J215=$U$6,"JA",J215=$U$8,"ZIE CX"),"")</f>
        <v/>
      </c>
      <c r="G215" s="8" t="s">
        <v>5806</v>
      </c>
      <c r="H215" s="9">
        <v>45301</v>
      </c>
      <c r="I215" s="10">
        <v>45392</v>
      </c>
      <c r="J215" s="9" t="s">
        <v>5614</v>
      </c>
      <c r="K215" s="9" t="s">
        <v>5612</v>
      </c>
      <c r="L215" s="8"/>
      <c r="M215" s="11"/>
      <c r="N215" s="8"/>
      <c r="O215" s="15" t="s">
        <v>6146</v>
      </c>
      <c r="P215" s="8"/>
      <c r="Q215" s="8"/>
      <c r="R215" s="8"/>
      <c r="S215" s="8"/>
      <c r="T215" s="8"/>
    </row>
    <row r="216" spans="2:20" ht="15" customHeight="1" x14ac:dyDescent="0.45">
      <c r="B216" s="47" t="s">
        <v>6489</v>
      </c>
      <c r="C216" s="44" t="s">
        <v>5693</v>
      </c>
      <c r="E216" s="8" t="s">
        <v>5618</v>
      </c>
      <c r="F216" s="8" t="str" cm="1">
        <f t="array" ref="F216">_xlfn.IFNA(_xlfn.IFS(J216=$U$4,"JA",J216=$U$5,"NEE",J216=$U$6,"JA",J216=$U$8,"ZIE CX"),"")</f>
        <v/>
      </c>
      <c r="G216" s="8" t="s">
        <v>5806</v>
      </c>
      <c r="H216" s="9">
        <v>45303</v>
      </c>
      <c r="I216" s="10">
        <v>45394</v>
      </c>
      <c r="J216" s="9" t="s">
        <v>5614</v>
      </c>
      <c r="K216" s="9" t="s">
        <v>5612</v>
      </c>
      <c r="L216" s="8" t="s">
        <v>6490</v>
      </c>
      <c r="M216" s="73" t="s">
        <v>6491</v>
      </c>
      <c r="N216" t="s">
        <v>6492</v>
      </c>
      <c r="O216" s="44" t="s">
        <v>6493</v>
      </c>
      <c r="P216" s="8"/>
      <c r="Q216" s="8"/>
      <c r="R216" s="8"/>
      <c r="S216" s="8"/>
      <c r="T216" s="8"/>
    </row>
    <row r="217" spans="2:20" ht="15" customHeight="1" x14ac:dyDescent="0.45">
      <c r="B217" s="7" t="s">
        <v>6494</v>
      </c>
      <c r="C217" s="13" t="s">
        <v>5613</v>
      </c>
      <c r="D217" t="s">
        <v>6495</v>
      </c>
      <c r="E217" s="8" t="s">
        <v>5618</v>
      </c>
      <c r="F217" s="8" t="str" cm="1">
        <f t="array" ref="F217">_xlfn.IFNA(_xlfn.IFS(J217=$U$4,"JA",J217=$U$5,"NEE",J217=$U$6,"JA",J217=$U$8,"ZIE CX"),"")</f>
        <v/>
      </c>
      <c r="G217" s="8" t="s">
        <v>5806</v>
      </c>
      <c r="H217" s="9">
        <v>45306</v>
      </c>
      <c r="I217" s="10">
        <v>45397</v>
      </c>
      <c r="J217" s="9" t="s">
        <v>5614</v>
      </c>
      <c r="K217" s="9" t="s">
        <v>5612</v>
      </c>
      <c r="L217" s="50" t="s">
        <v>6496</v>
      </c>
      <c r="M217" s="11" t="s">
        <v>6497</v>
      </c>
      <c r="N217" s="14" t="s">
        <v>6498</v>
      </c>
      <c r="O217" s="13" t="s">
        <v>6499</v>
      </c>
      <c r="P217" s="8"/>
      <c r="Q217" s="8"/>
      <c r="R217" s="8"/>
      <c r="S217" s="8"/>
      <c r="T217" s="8"/>
    </row>
    <row r="218" spans="2:20" ht="15" customHeight="1" x14ac:dyDescent="0.45">
      <c r="B218" s="7" t="s">
        <v>6500</v>
      </c>
      <c r="C218" s="13" t="s">
        <v>5811</v>
      </c>
      <c r="D218" s="49" t="s">
        <v>6501</v>
      </c>
      <c r="E218" s="8" t="s">
        <v>5606</v>
      </c>
      <c r="F218" s="8" t="str" cm="1">
        <f t="array" ref="F218">_xlfn.IFNA(_xlfn.IFS(J218=$U$4,"JA",J218=$U$5,"NEE",J218=$U$6,"JA",J218=$U$8,"ZIE CX"),"")</f>
        <v/>
      </c>
      <c r="G218" s="8" t="s">
        <v>5607</v>
      </c>
      <c r="H218" s="9">
        <v>45429</v>
      </c>
      <c r="I218" s="10">
        <f>Tabel2[[#This Row],[Datum laatst gecontacteerd]]+90</f>
        <v>45519</v>
      </c>
      <c r="J218" s="9" t="s">
        <v>5649</v>
      </c>
      <c r="K218" s="9" t="s">
        <v>5612</v>
      </c>
      <c r="L218" s="13" t="s">
        <v>6502</v>
      </c>
      <c r="M218" s="50" t="s">
        <v>6503</v>
      </c>
      <c r="N218" s="77" t="s">
        <v>6504</v>
      </c>
      <c r="O218" s="13" t="s">
        <v>6505</v>
      </c>
      <c r="P218" s="8"/>
      <c r="Q218" s="8"/>
      <c r="R218" s="8"/>
      <c r="S218" s="8"/>
      <c r="T218" s="8"/>
    </row>
    <row r="219" spans="2:20" ht="15" customHeight="1" x14ac:dyDescent="0.45">
      <c r="B219" s="47" t="s">
        <v>6506</v>
      </c>
      <c r="C219" s="44" t="s">
        <v>5693</v>
      </c>
      <c r="E219" s="8" t="s">
        <v>5618</v>
      </c>
      <c r="F219" s="8" t="str" cm="1">
        <f t="array" ref="F219">_xlfn.IFNA(_xlfn.IFS(J219=$U$4,"JA",J219=$U$5,"NEE",J219=$U$6,"JA",J219=$U$8,"ZIE CX"),"")</f>
        <v/>
      </c>
      <c r="G219" s="8" t="s">
        <v>5607</v>
      </c>
      <c r="H219" s="9">
        <v>45300</v>
      </c>
      <c r="I219" s="10">
        <v>45432</v>
      </c>
      <c r="J219" s="9" t="s">
        <v>5614</v>
      </c>
      <c r="K219" s="9" t="s">
        <v>5612</v>
      </c>
      <c r="L219" s="8" t="s">
        <v>6507</v>
      </c>
      <c r="M219" s="11"/>
      <c r="N219" s="8" t="s">
        <v>6508</v>
      </c>
      <c r="O219" s="48" t="s">
        <v>6509</v>
      </c>
      <c r="P219" s="8"/>
      <c r="Q219" s="8"/>
      <c r="R219" s="8"/>
      <c r="S219" s="8"/>
      <c r="T219" s="8"/>
    </row>
    <row r="220" spans="2:20" ht="15" customHeight="1" x14ac:dyDescent="0.45">
      <c r="B220" s="7" t="s">
        <v>6510</v>
      </c>
      <c r="C220" s="13" t="s">
        <v>5613</v>
      </c>
      <c r="D220" t="s">
        <v>6511</v>
      </c>
      <c r="E220" s="8" t="s">
        <v>5618</v>
      </c>
      <c r="F220" s="8" t="str" cm="1">
        <f t="array" ref="F220">_xlfn.IFNA(_xlfn.IFS(J220=$U$4,"JA",J220=$U$5,"NEE",J220=$U$6,"JA",J220=$U$8,"ZIE CX"),"")</f>
        <v/>
      </c>
      <c r="G220" s="8" t="s">
        <v>5680</v>
      </c>
      <c r="H220" s="9">
        <v>45310</v>
      </c>
      <c r="I220" s="10"/>
      <c r="J220" s="9" t="s">
        <v>5614</v>
      </c>
      <c r="K220" s="9" t="s">
        <v>5612</v>
      </c>
      <c r="L220" s="8" t="s">
        <v>6512</v>
      </c>
      <c r="M220" s="11"/>
      <c r="N220" s="14"/>
      <c r="O220" s="13" t="s">
        <v>6513</v>
      </c>
      <c r="P220" s="8"/>
      <c r="Q220" s="8"/>
      <c r="R220" s="8"/>
      <c r="S220" s="8"/>
      <c r="T220" s="8"/>
    </row>
    <row r="221" spans="2:20" ht="15" customHeight="1" x14ac:dyDescent="0.45">
      <c r="B221" s="7" t="s">
        <v>6514</v>
      </c>
      <c r="C221" s="13" t="s">
        <v>5613</v>
      </c>
      <c r="D221" s="49" t="s">
        <v>6515</v>
      </c>
      <c r="E221" s="8" t="s">
        <v>5618</v>
      </c>
      <c r="F221" s="8" t="str" cm="1">
        <f t="array" ref="F221">_xlfn.IFNA(_xlfn.IFS(J221=$U$4,"JA",J221=$U$5,"NEE",J221=$U$6,"JA",J221=$U$8,"ZIE CX"),"")</f>
        <v/>
      </c>
      <c r="G221" s="8" t="s">
        <v>5626</v>
      </c>
      <c r="H221" s="9">
        <v>45343</v>
      </c>
      <c r="I221" s="10">
        <v>45349</v>
      </c>
      <c r="J221" s="9" t="s">
        <v>5614</v>
      </c>
      <c r="K221" s="9" t="s">
        <v>5612</v>
      </c>
      <c r="L221" s="8" t="s">
        <v>6516</v>
      </c>
      <c r="M221" s="11" t="s">
        <v>5737</v>
      </c>
      <c r="N221" s="12" t="s">
        <v>6517</v>
      </c>
      <c r="O221" s="13" t="s">
        <v>6518</v>
      </c>
      <c r="P221" s="8"/>
      <c r="Q221" s="8"/>
      <c r="R221" s="8"/>
      <c r="S221" s="8"/>
      <c r="T221" s="8"/>
    </row>
    <row r="222" spans="2:20" ht="15" customHeight="1" x14ac:dyDescent="0.45">
      <c r="B222" s="7" t="s">
        <v>6519</v>
      </c>
      <c r="C222" s="13" t="s">
        <v>5613</v>
      </c>
      <c r="E222" s="8" t="s">
        <v>5618</v>
      </c>
      <c r="F222" s="8" t="str" cm="1">
        <f t="array" ref="F222">_xlfn.IFNA(_xlfn.IFS(J222=$U$4,"JA",J222=$U$5,"NEE",J222=$U$6,"JA",J222=$U$8,"ZIE CX"),"")</f>
        <v/>
      </c>
      <c r="G222" s="8" t="s">
        <v>5680</v>
      </c>
      <c r="H222" s="9">
        <v>45301</v>
      </c>
      <c r="I222" s="10"/>
      <c r="J222" s="9" t="s">
        <v>5614</v>
      </c>
      <c r="K222" s="9" t="s">
        <v>5612</v>
      </c>
      <c r="L222" s="8"/>
      <c r="M222" s="11"/>
      <c r="N222" s="14"/>
      <c r="O222" s="13" t="s">
        <v>6520</v>
      </c>
      <c r="P222" s="8"/>
      <c r="Q222" s="8"/>
      <c r="R222" s="8"/>
      <c r="S222" s="8"/>
      <c r="T222" s="8"/>
    </row>
    <row r="223" spans="2:20" ht="15" customHeight="1" x14ac:dyDescent="0.45">
      <c r="B223" s="47" t="s">
        <v>6521</v>
      </c>
      <c r="C223" s="44" t="s">
        <v>5693</v>
      </c>
      <c r="E223" s="8" t="s">
        <v>5618</v>
      </c>
      <c r="F223" s="8" t="str" cm="1">
        <f t="array" ref="F223">_xlfn.IFNA(_xlfn.IFS(J223=$U$4,"JA",J223=$U$5,"NEE",J223=$U$6,"JA",J223=$U$8,"ZIE CX"),"")</f>
        <v/>
      </c>
      <c r="G223" s="8" t="s">
        <v>5680</v>
      </c>
      <c r="H223" s="9">
        <v>45310</v>
      </c>
      <c r="I223" s="10">
        <v>45317</v>
      </c>
      <c r="J223" s="9" t="s">
        <v>5614</v>
      </c>
      <c r="K223" s="9" t="s">
        <v>5612</v>
      </c>
      <c r="L223" s="8" t="s">
        <v>6522</v>
      </c>
      <c r="M223" s="11" t="s">
        <v>6523</v>
      </c>
      <c r="N223" s="43" t="s">
        <v>6524</v>
      </c>
      <c r="O223" s="44" t="s">
        <v>6525</v>
      </c>
      <c r="P223" s="8"/>
      <c r="Q223" s="8"/>
      <c r="R223" s="8"/>
      <c r="S223" s="8"/>
      <c r="T223" s="8"/>
    </row>
    <row r="224" spans="2:20" ht="15" customHeight="1" x14ac:dyDescent="0.45">
      <c r="B224" s="47" t="s">
        <v>498</v>
      </c>
      <c r="C224" s="44" t="s">
        <v>5693</v>
      </c>
      <c r="E224" s="8" t="s">
        <v>5618</v>
      </c>
      <c r="F224" s="8" t="str" cm="1">
        <f t="array" ref="F224">_xlfn.IFNA(_xlfn.IFS(J224=$U$4,"JA",J224=$U$5,"NEE",J224=$U$6,"JA",J224=$U$8,"ZIE CX"),"")</f>
        <v/>
      </c>
      <c r="G224" s="8" t="s">
        <v>5680</v>
      </c>
      <c r="H224" s="9">
        <v>45309</v>
      </c>
      <c r="I224" s="10">
        <v>45316</v>
      </c>
      <c r="J224" s="9" t="s">
        <v>5614</v>
      </c>
      <c r="K224" s="9" t="s">
        <v>5612</v>
      </c>
      <c r="L224" s="8" t="s">
        <v>6526</v>
      </c>
      <c r="M224" s="11"/>
      <c r="N224" s="8" t="s">
        <v>6527</v>
      </c>
      <c r="O224" s="44" t="s">
        <v>6528</v>
      </c>
      <c r="P224" s="8"/>
      <c r="Q224" s="8"/>
      <c r="R224" s="8"/>
      <c r="S224" s="8"/>
      <c r="T224" s="8"/>
    </row>
    <row r="225" spans="2:20" ht="15" customHeight="1" x14ac:dyDescent="0.45">
      <c r="B225" s="7" t="s">
        <v>6529</v>
      </c>
      <c r="C225" s="8" t="s">
        <v>5624</v>
      </c>
      <c r="E225" s="8" t="s">
        <v>5606</v>
      </c>
      <c r="F225" s="8" t="str" cm="1">
        <f t="array" ref="F225">_xlfn.IFNA(_xlfn.IFS(J225=$U$4,"JA",J225=$U$5,"NEE",J225=$U$6,"JA",J225=$U$8,"ZIE CX"),"")</f>
        <v/>
      </c>
      <c r="G225" s="8" t="s">
        <v>5626</v>
      </c>
      <c r="H225" s="9">
        <v>45343</v>
      </c>
      <c r="I225" s="10">
        <v>45357</v>
      </c>
      <c r="J225" s="9" t="s">
        <v>5614</v>
      </c>
      <c r="K225" s="9" t="s">
        <v>5612</v>
      </c>
      <c r="L225" s="8" t="s">
        <v>6530</v>
      </c>
      <c r="M225" s="11"/>
      <c r="N225" s="8"/>
      <c r="O225" s="15" t="s">
        <v>6531</v>
      </c>
      <c r="P225" s="8"/>
      <c r="Q225" s="8"/>
      <c r="R225" s="8"/>
      <c r="S225" s="8"/>
      <c r="T225" s="8"/>
    </row>
    <row r="226" spans="2:20" ht="15" customHeight="1" x14ac:dyDescent="0.45">
      <c r="B226" s="7" t="s">
        <v>6532</v>
      </c>
      <c r="C226" s="8" t="s">
        <v>5616</v>
      </c>
      <c r="E226" s="8" t="s">
        <v>5606</v>
      </c>
      <c r="F226" s="8" t="str" cm="1">
        <f t="array" ref="F226">_xlfn.IFNA(_xlfn.IFS(J226=$U$4,"JA",J226=$U$5,"NEE",J226=$U$6,"JA",J226=$U$8,"ZIE CX"),"")</f>
        <v/>
      </c>
      <c r="G226" s="8" t="s">
        <v>5626</v>
      </c>
      <c r="H226" s="9">
        <v>45342</v>
      </c>
      <c r="I226" s="10">
        <v>45404</v>
      </c>
      <c r="J226" s="9" t="s">
        <v>5638</v>
      </c>
      <c r="K226" s="9" t="s">
        <v>5612</v>
      </c>
      <c r="L226" s="8" t="s">
        <v>6533</v>
      </c>
      <c r="M226" s="11"/>
      <c r="N226" s="14" t="s">
        <v>6534</v>
      </c>
      <c r="O226" s="13" t="s">
        <v>6535</v>
      </c>
      <c r="P226" s="8"/>
      <c r="Q226" s="8"/>
      <c r="R226" s="8"/>
      <c r="S226" s="8"/>
      <c r="T226" s="8"/>
    </row>
    <row r="227" spans="2:20" ht="15" customHeight="1" x14ac:dyDescent="0.45">
      <c r="B227" s="7" t="s">
        <v>6536</v>
      </c>
      <c r="C227" s="13" t="s">
        <v>5613</v>
      </c>
      <c r="D227" t="s">
        <v>6537</v>
      </c>
      <c r="E227" s="8" t="s">
        <v>5618</v>
      </c>
      <c r="F227" s="8" t="s">
        <v>5632</v>
      </c>
      <c r="G227" s="8" t="s">
        <v>5626</v>
      </c>
      <c r="H227" s="9">
        <v>45338</v>
      </c>
      <c r="I227" s="10">
        <v>45387</v>
      </c>
      <c r="J227" s="9" t="s">
        <v>5614</v>
      </c>
      <c r="K227" s="9" t="s">
        <v>5612</v>
      </c>
      <c r="L227" s="8" t="s">
        <v>6538</v>
      </c>
      <c r="M227" s="11"/>
      <c r="N227" s="14"/>
      <c r="O227" s="13" t="s">
        <v>6539</v>
      </c>
      <c r="P227" s="8"/>
      <c r="Q227" s="8"/>
      <c r="R227" s="8"/>
      <c r="S227" s="8"/>
      <c r="T227" s="8"/>
    </row>
    <row r="228" spans="2:20" ht="15" customHeight="1" x14ac:dyDescent="0.45">
      <c r="B228" s="74" t="s">
        <v>4751</v>
      </c>
      <c r="C228" s="8" t="s">
        <v>5624</v>
      </c>
      <c r="E228" s="8" t="s">
        <v>5606</v>
      </c>
      <c r="F228" s="8" t="str" cm="1">
        <f t="array" ref="F228">_xlfn.IFNA(_xlfn.IFS(J228=$U$4,"JA",J228=$U$5,"NEE",J228=$U$6,"JA",J228=$U$8,"ZIE CX"),"")</f>
        <v/>
      </c>
      <c r="G228" s="8" t="s">
        <v>5626</v>
      </c>
      <c r="H228" s="9">
        <v>45329</v>
      </c>
      <c r="I228" s="10" t="s">
        <v>5627</v>
      </c>
      <c r="J228" s="9" t="s">
        <v>5649</v>
      </c>
      <c r="K228" s="9" t="s">
        <v>5612</v>
      </c>
      <c r="L228" s="8" t="s">
        <v>6540</v>
      </c>
      <c r="M228" s="11" t="s">
        <v>5635</v>
      </c>
      <c r="N228" s="8" t="s">
        <v>5635</v>
      </c>
      <c r="O228" s="15" t="s">
        <v>6541</v>
      </c>
      <c r="P228" s="8"/>
      <c r="Q228" s="8"/>
      <c r="R228" s="8"/>
      <c r="S228" s="8"/>
      <c r="T228" s="8"/>
    </row>
    <row r="229" spans="2:20" ht="15" customHeight="1" x14ac:dyDescent="0.45">
      <c r="B229" s="7" t="s">
        <v>4155</v>
      </c>
      <c r="C229" s="8" t="s">
        <v>5624</v>
      </c>
      <c r="E229" s="8" t="s">
        <v>5606</v>
      </c>
      <c r="F229" s="8" t="s">
        <v>5625</v>
      </c>
      <c r="G229" s="8" t="s">
        <v>5626</v>
      </c>
      <c r="H229" s="9">
        <v>45329</v>
      </c>
      <c r="I229" s="10" t="s">
        <v>5627</v>
      </c>
      <c r="J229" s="9" t="s">
        <v>5649</v>
      </c>
      <c r="K229" s="9" t="s">
        <v>5612</v>
      </c>
      <c r="L229" s="78" t="s">
        <v>6542</v>
      </c>
      <c r="M229" s="11" t="s">
        <v>5635</v>
      </c>
      <c r="N229" s="8" t="s">
        <v>5635</v>
      </c>
      <c r="O229" s="15" t="s">
        <v>6543</v>
      </c>
      <c r="P229" s="8"/>
      <c r="Q229" s="8"/>
      <c r="R229" s="8"/>
      <c r="S229" s="8"/>
      <c r="T229" s="8"/>
    </row>
    <row r="230" spans="2:20" ht="15" customHeight="1" x14ac:dyDescent="0.45">
      <c r="B230" s="7" t="s">
        <v>6544</v>
      </c>
      <c r="C230" s="13" t="s">
        <v>5613</v>
      </c>
      <c r="D230" s="8" t="s">
        <v>6545</v>
      </c>
      <c r="E230" s="8" t="s">
        <v>5618</v>
      </c>
      <c r="F230" s="8" t="str" cm="1">
        <f t="array" ref="F230">_xlfn.IFNA(_xlfn.IFS(J230=$U$4,"JA",J230=$U$5,"NEE",J230=$U$6,"JA",J230=$U$8,"ZIE CX"),"")</f>
        <v/>
      </c>
      <c r="G230" s="8" t="s">
        <v>5680</v>
      </c>
      <c r="H230" s="9">
        <v>45310</v>
      </c>
      <c r="I230" s="10"/>
      <c r="J230" s="9" t="s">
        <v>5614</v>
      </c>
      <c r="K230" s="9" t="s">
        <v>5612</v>
      </c>
      <c r="L230" s="8" t="s">
        <v>6546</v>
      </c>
      <c r="M230" s="11"/>
      <c r="N230" s="11"/>
      <c r="O230" s="13" t="s">
        <v>6547</v>
      </c>
      <c r="P230" s="8"/>
      <c r="Q230" s="8"/>
      <c r="R230" s="8"/>
      <c r="S230" s="8"/>
      <c r="T230" s="8"/>
    </row>
    <row r="231" spans="2:20" ht="15" customHeight="1" x14ac:dyDescent="0.45">
      <c r="B231" s="7" t="s">
        <v>6548</v>
      </c>
      <c r="C231" s="8" t="s">
        <v>5616</v>
      </c>
      <c r="D231" s="8"/>
      <c r="E231" s="8" t="s">
        <v>5618</v>
      </c>
      <c r="F231" s="8" t="str" cm="1">
        <f t="array" ref="F231">_xlfn.IFNA(_xlfn.IFS(J231=$U$4,"JA",J231=$U$5,"NEE",J231=$U$6,"JA",J231=$U$8,"ZIE CX"),"")</f>
        <v/>
      </c>
      <c r="G231" s="8" t="s">
        <v>5713</v>
      </c>
      <c r="H231" s="9">
        <v>45308</v>
      </c>
      <c r="I231" s="10"/>
      <c r="J231" s="9" t="s">
        <v>5614</v>
      </c>
      <c r="K231" s="9" t="s">
        <v>5612</v>
      </c>
      <c r="L231" s="8" t="s">
        <v>6549</v>
      </c>
      <c r="M231" s="11" t="s">
        <v>6550</v>
      </c>
      <c r="N231" s="22" t="s">
        <v>6551</v>
      </c>
      <c r="O231" s="13" t="s">
        <v>6552</v>
      </c>
      <c r="P231" s="8"/>
      <c r="Q231" s="8"/>
      <c r="R231" s="8"/>
      <c r="S231" s="8"/>
      <c r="T231" s="8"/>
    </row>
    <row r="232" spans="2:20" ht="15" customHeight="1" x14ac:dyDescent="0.45">
      <c r="B232" s="7" t="s">
        <v>6553</v>
      </c>
      <c r="C232" s="8" t="s">
        <v>5616</v>
      </c>
      <c r="D232" s="8"/>
      <c r="E232" s="8" t="s">
        <v>5618</v>
      </c>
      <c r="F232" s="8" t="str" cm="1">
        <f t="array" ref="F232">_xlfn.IFNA(_xlfn.IFS(J232=$U$4,"JA",J232=$U$5,"NEE",J232=$U$6,"JA",J232=$U$8,"ZIE CX"),"")</f>
        <v/>
      </c>
      <c r="G232" s="8" t="s">
        <v>5713</v>
      </c>
      <c r="H232" s="9">
        <v>45308</v>
      </c>
      <c r="I232" s="10"/>
      <c r="J232" s="9" t="s">
        <v>5614</v>
      </c>
      <c r="K232" s="9" t="s">
        <v>5612</v>
      </c>
      <c r="L232" s="8" t="s">
        <v>6554</v>
      </c>
      <c r="M232" s="11" t="s">
        <v>6555</v>
      </c>
      <c r="N232" s="22" t="s">
        <v>6556</v>
      </c>
      <c r="O232" s="13" t="s">
        <v>6552</v>
      </c>
      <c r="P232" s="8"/>
      <c r="Q232" s="8"/>
      <c r="R232" s="8"/>
      <c r="S232" s="8"/>
      <c r="T232" s="8"/>
    </row>
    <row r="233" spans="2:20" ht="15" customHeight="1" x14ac:dyDescent="0.45">
      <c r="B233" s="7" t="s">
        <v>6557</v>
      </c>
      <c r="C233" s="13" t="s">
        <v>5613</v>
      </c>
      <c r="D233" s="8" t="s">
        <v>6558</v>
      </c>
      <c r="E233" s="8" t="s">
        <v>5618</v>
      </c>
      <c r="F233" s="8" t="str" cm="1">
        <f t="array" ref="F233">_xlfn.IFNA(_xlfn.IFS(J233=$U$4,"JA",J233=$U$5,"NEE",J233=$U$6,"JA",J233=$U$8,"ZIE CX"),"")</f>
        <v/>
      </c>
      <c r="G233" s="8" t="s">
        <v>5680</v>
      </c>
      <c r="H233" s="9">
        <v>45309</v>
      </c>
      <c r="I233" s="10"/>
      <c r="J233" s="9" t="s">
        <v>5614</v>
      </c>
      <c r="K233" s="9" t="s">
        <v>5612</v>
      </c>
      <c r="L233" s="8" t="s">
        <v>6559</v>
      </c>
      <c r="M233" s="11"/>
      <c r="N233" s="11" t="s">
        <v>6560</v>
      </c>
      <c r="O233" s="13" t="s">
        <v>6561</v>
      </c>
      <c r="P233" s="8"/>
      <c r="Q233" s="8"/>
      <c r="R233" s="8"/>
      <c r="S233" s="8"/>
      <c r="T233" s="8"/>
    </row>
    <row r="234" spans="2:20" ht="15" customHeight="1" x14ac:dyDescent="0.45">
      <c r="B234" s="7" t="s">
        <v>6562</v>
      </c>
      <c r="C234" s="13" t="s">
        <v>5613</v>
      </c>
      <c r="D234" s="8" t="s">
        <v>6563</v>
      </c>
      <c r="E234" s="8" t="s">
        <v>5618</v>
      </c>
      <c r="F234" s="8" t="str" cm="1">
        <f t="array" ref="F234">_xlfn.IFNA(_xlfn.IFS(J234=$U$4,"JA",J234=$U$5,"NEE",J234=$U$6,"JA",J234=$U$8,"ZIE CX"),"")</f>
        <v/>
      </c>
      <c r="G234" s="8" t="s">
        <v>5680</v>
      </c>
      <c r="H234" s="9">
        <v>45314</v>
      </c>
      <c r="I234" s="10">
        <v>45321</v>
      </c>
      <c r="J234" s="9" t="s">
        <v>5614</v>
      </c>
      <c r="K234" s="9" t="s">
        <v>5612</v>
      </c>
      <c r="L234" s="8" t="s">
        <v>6564</v>
      </c>
      <c r="M234" s="11" t="s">
        <v>6565</v>
      </c>
      <c r="N234" t="s">
        <v>6566</v>
      </c>
      <c r="O234" s="13" t="s">
        <v>6567</v>
      </c>
      <c r="P234" s="8"/>
      <c r="Q234" s="8"/>
      <c r="R234" s="8"/>
      <c r="S234" s="8"/>
      <c r="T234" s="8"/>
    </row>
    <row r="235" spans="2:20" ht="15" customHeight="1" x14ac:dyDescent="0.45">
      <c r="B235" s="7" t="s">
        <v>6568</v>
      </c>
      <c r="C235" s="13" t="s">
        <v>5613</v>
      </c>
      <c r="D235" t="s">
        <v>6569</v>
      </c>
      <c r="E235" s="8" t="s">
        <v>5618</v>
      </c>
      <c r="F235" s="8" t="str" cm="1">
        <f t="array" ref="F235">_xlfn.IFNA(_xlfn.IFS(J235=$U$4,"JA",J235=$U$5,"NEE",J235=$U$6,"JA",J235=$U$8,"ZIE CX"),"")</f>
        <v/>
      </c>
      <c r="G235" s="8" t="s">
        <v>5680</v>
      </c>
      <c r="H235" s="9">
        <v>45310</v>
      </c>
      <c r="I235" s="10"/>
      <c r="J235" s="9" t="s">
        <v>5614</v>
      </c>
      <c r="K235" s="9" t="s">
        <v>5612</v>
      </c>
      <c r="L235" s="8" t="s">
        <v>6570</v>
      </c>
      <c r="M235" s="11" t="s">
        <v>6571</v>
      </c>
      <c r="N235" t="s">
        <v>6572</v>
      </c>
      <c r="O235" s="13" t="s">
        <v>6573</v>
      </c>
      <c r="P235" s="8"/>
      <c r="Q235" s="8"/>
      <c r="R235" s="8"/>
      <c r="S235" s="8"/>
      <c r="T235" s="8"/>
    </row>
    <row r="236" spans="2:20" ht="15" customHeight="1" x14ac:dyDescent="0.45">
      <c r="B236" s="70" t="s">
        <v>6574</v>
      </c>
      <c r="C236" s="13" t="s">
        <v>5613</v>
      </c>
      <c r="D236" t="s">
        <v>6575</v>
      </c>
      <c r="E236" s="8" t="s">
        <v>5618</v>
      </c>
      <c r="F236" s="8" t="str" cm="1">
        <f t="array" ref="F236">_xlfn.IFNA(_xlfn.IFS(J236=$U$4,"JA",J236=$U$5,"NEE",J236=$U$6,"JA",J236=$U$8,"ZIE CX"),"")</f>
        <v/>
      </c>
      <c r="G236" s="8" t="s">
        <v>5680</v>
      </c>
      <c r="H236" s="9">
        <v>45314</v>
      </c>
      <c r="I236" s="10">
        <v>45321</v>
      </c>
      <c r="J236" s="9" t="s">
        <v>5614</v>
      </c>
      <c r="K236" s="9" t="s">
        <v>5612</v>
      </c>
      <c r="M236" s="11" t="s">
        <v>6576</v>
      </c>
      <c r="N236" t="s">
        <v>6577</v>
      </c>
      <c r="O236" s="13" t="s">
        <v>6578</v>
      </c>
      <c r="P236" s="8"/>
      <c r="Q236" s="8"/>
      <c r="R236" s="8"/>
      <c r="S236" s="8"/>
      <c r="T236" s="8"/>
    </row>
    <row r="237" spans="2:20" ht="15" customHeight="1" x14ac:dyDescent="0.45">
      <c r="B237" s="7" t="s">
        <v>6579</v>
      </c>
      <c r="C237" s="13" t="s">
        <v>5613</v>
      </c>
      <c r="D237" s="8" t="s">
        <v>6580</v>
      </c>
      <c r="E237" s="8" t="s">
        <v>5618</v>
      </c>
      <c r="F237" s="8" t="str" cm="1">
        <f t="array" ref="F237">_xlfn.IFNA(_xlfn.IFS(J237=$U$4,"JA",J237=$U$5,"NEE",J237=$U$6,"JA",J237=$U$8,"ZIE CX"),"")</f>
        <v/>
      </c>
      <c r="G237" s="8" t="s">
        <v>5680</v>
      </c>
      <c r="H237" s="9">
        <v>45317</v>
      </c>
      <c r="I237" s="10">
        <v>45324</v>
      </c>
      <c r="J237" s="9" t="s">
        <v>5614</v>
      </c>
      <c r="K237" s="9" t="s">
        <v>5612</v>
      </c>
      <c r="L237" s="8"/>
      <c r="M237" s="11"/>
      <c r="N237" s="11" t="s">
        <v>6581</v>
      </c>
      <c r="O237" s="13" t="s">
        <v>6582</v>
      </c>
      <c r="P237" s="8"/>
      <c r="Q237" s="8"/>
      <c r="R237" s="8"/>
      <c r="S237" s="8"/>
      <c r="T237" s="8"/>
    </row>
    <row r="238" spans="2:20" ht="15" customHeight="1" x14ac:dyDescent="0.45">
      <c r="B238" s="7" t="s">
        <v>4842</v>
      </c>
      <c r="C238" s="8" t="s">
        <v>5624</v>
      </c>
      <c r="E238" s="8" t="s">
        <v>5606</v>
      </c>
      <c r="F238" s="8" t="str" cm="1">
        <f t="array" ref="F238">_xlfn.IFNA(_xlfn.IFS(J238=$U$4,"JA",J238=$U$5,"NEE",J238=$U$6,"JA",J238=$U$8,"ZIE CX"),"")</f>
        <v/>
      </c>
      <c r="G238" s="8" t="s">
        <v>5626</v>
      </c>
      <c r="H238" s="9">
        <v>45329</v>
      </c>
      <c r="I238" s="10">
        <v>45357</v>
      </c>
      <c r="J238" s="9" t="s">
        <v>5614</v>
      </c>
      <c r="K238" s="9" t="s">
        <v>5612</v>
      </c>
      <c r="L238" s="8" t="s">
        <v>6583</v>
      </c>
      <c r="M238" s="11"/>
      <c r="N238" s="8"/>
      <c r="O238" s="15" t="s">
        <v>6584</v>
      </c>
      <c r="P238" s="8"/>
      <c r="Q238" s="8"/>
      <c r="R238" s="8"/>
      <c r="S238" s="8"/>
      <c r="T238" s="8"/>
    </row>
    <row r="239" spans="2:20" ht="15" customHeight="1" x14ac:dyDescent="0.45">
      <c r="B239" s="4" t="s">
        <v>5223</v>
      </c>
      <c r="C239" s="44" t="s">
        <v>5693</v>
      </c>
      <c r="D239" s="8"/>
      <c r="E239" s="8" t="s">
        <v>5606</v>
      </c>
      <c r="F239" s="8" t="str" cm="1">
        <f t="array" ref="F239">_xlfn.IFNA(_xlfn.IFS(J239=$U$4,"JA",J239=$U$5,"NEE",J239=$U$6,"JA",J239=$U$8,"ZIE CX"),"")</f>
        <v/>
      </c>
      <c r="G239" s="8" t="s">
        <v>5607</v>
      </c>
      <c r="H239" s="9">
        <v>45527</v>
      </c>
      <c r="I239" s="10">
        <f>Tabel2[[#This Row],[Datum laatst gecontacteerd]]+21</f>
        <v>45548</v>
      </c>
      <c r="J239" s="9" t="s">
        <v>5633</v>
      </c>
      <c r="K239" s="9" t="s">
        <v>5612</v>
      </c>
      <c r="L239" s="8" t="s">
        <v>6585</v>
      </c>
      <c r="M239" s="11"/>
      <c r="N239" s="11"/>
      <c r="O239" s="13" t="s">
        <v>6586</v>
      </c>
      <c r="P239" s="8"/>
      <c r="Q239" s="8"/>
      <c r="R239" s="8"/>
      <c r="S239" s="8"/>
      <c r="T239" s="8"/>
    </row>
    <row r="240" spans="2:20" ht="15" customHeight="1" x14ac:dyDescent="0.45">
      <c r="B240" s="4" t="s">
        <v>5220</v>
      </c>
      <c r="C240" s="44" t="s">
        <v>5693</v>
      </c>
      <c r="D240" s="8"/>
      <c r="E240" s="8" t="s">
        <v>5606</v>
      </c>
      <c r="F240" s="8" t="str" cm="1">
        <f t="array" ref="F240">_xlfn.IFNA(_xlfn.IFS(J240=$U$4,"JA",J240=$U$5,"NEE",J240=$U$6,"JA",J240=$U$8,"ZIE CX"),"")</f>
        <v/>
      </c>
      <c r="G240" s="8" t="s">
        <v>5607</v>
      </c>
      <c r="H240" s="9">
        <v>45394</v>
      </c>
      <c r="I240" s="10">
        <f>Tabel2[[#This Row],[Datum laatst gecontacteerd]]+30</f>
        <v>45424</v>
      </c>
      <c r="J240" s="9" t="s">
        <v>6036</v>
      </c>
      <c r="K240" s="9" t="s">
        <v>5612</v>
      </c>
      <c r="L240" s="8"/>
      <c r="M240" s="11"/>
      <c r="N240" s="11"/>
      <c r="O240" s="13" t="s">
        <v>6587</v>
      </c>
      <c r="P240" s="8"/>
      <c r="Q240" s="8"/>
      <c r="R240" s="8"/>
      <c r="S240" s="8"/>
      <c r="T240" s="8"/>
    </row>
    <row r="241" spans="2:20" ht="15" customHeight="1" x14ac:dyDescent="0.45">
      <c r="B241" s="4" t="s">
        <v>5253</v>
      </c>
      <c r="C241" s="44" t="s">
        <v>5693</v>
      </c>
      <c r="D241" s="8"/>
      <c r="E241" s="8"/>
      <c r="F241" s="8" t="str" cm="1">
        <f t="array" ref="F241">_xlfn.IFNA(_xlfn.IFS(J241=$U$4,"JA",J241=$U$5,"NEE",J241=$U$6,"JA",J241=$U$8,"ZIE CX"),"")</f>
        <v/>
      </c>
      <c r="G241" s="8" t="s">
        <v>5607</v>
      </c>
      <c r="H241" s="9">
        <v>45418</v>
      </c>
      <c r="I241" s="10">
        <f>Tabel2[[#This Row],[Datum laatst gecontacteerd]]+10</f>
        <v>45428</v>
      </c>
      <c r="J241" s="9" t="s">
        <v>6036</v>
      </c>
      <c r="K241" s="9" t="s">
        <v>5612</v>
      </c>
      <c r="L241" s="8"/>
      <c r="M241" s="11"/>
      <c r="N241" s="11"/>
      <c r="O241" s="13" t="s">
        <v>6588</v>
      </c>
      <c r="P241" s="8"/>
      <c r="Q241" s="8"/>
      <c r="R241" s="8"/>
      <c r="S241" s="8"/>
      <c r="T241" s="8"/>
    </row>
    <row r="242" spans="2:20" ht="15" customHeight="1" x14ac:dyDescent="0.45">
      <c r="B242" s="7" t="s">
        <v>4323</v>
      </c>
      <c r="C242" s="8" t="s">
        <v>5624</v>
      </c>
      <c r="E242" s="8" t="s">
        <v>5606</v>
      </c>
      <c r="F242" s="8" t="str" cm="1">
        <f t="array" ref="F242">_xlfn.IFNA(_xlfn.IFS(J242=$U$4,"JA",J242=$U$5,"NEE",J242=$U$6,"JA",J242=$U$8,"ZIE CX"),"")</f>
        <v/>
      </c>
      <c r="G242" s="8" t="s">
        <v>6589</v>
      </c>
      <c r="H242" s="9">
        <v>45329</v>
      </c>
      <c r="I242" s="10">
        <v>45357</v>
      </c>
      <c r="J242" s="9" t="s">
        <v>5614</v>
      </c>
      <c r="K242" s="9" t="s">
        <v>5612</v>
      </c>
      <c r="L242" s="8" t="s">
        <v>6590</v>
      </c>
      <c r="M242" s="11"/>
      <c r="N242" s="8"/>
      <c r="O242" s="15" t="s">
        <v>6591</v>
      </c>
      <c r="P242" s="8"/>
      <c r="Q242" s="8"/>
      <c r="R242" s="8"/>
      <c r="S242" s="8"/>
      <c r="T242" s="8"/>
    </row>
    <row r="243" spans="2:20" ht="15" customHeight="1" x14ac:dyDescent="0.45">
      <c r="B243" s="4" t="s">
        <v>5256</v>
      </c>
      <c r="C243" s="44" t="s">
        <v>5693</v>
      </c>
      <c r="D243" s="8"/>
      <c r="E243" s="8" t="s">
        <v>5606</v>
      </c>
      <c r="F243" s="8" t="str" cm="1">
        <f t="array" ref="F243">_xlfn.IFNA(_xlfn.IFS(J243=$U$4,"JA",J243=$U$5,"NEE",J243=$U$6,"JA",J243=$U$8,"ZIE CX"),"")</f>
        <v/>
      </c>
      <c r="G243" s="8" t="s">
        <v>5713</v>
      </c>
      <c r="H243" s="9">
        <v>45411</v>
      </c>
      <c r="I243" s="10">
        <f>Tabel2[[#This Row],[Datum laatst gecontacteerd]]+14</f>
        <v>45425</v>
      </c>
      <c r="J243" s="9" t="s">
        <v>5633</v>
      </c>
      <c r="K243" s="9" t="s">
        <v>5612</v>
      </c>
      <c r="L243" s="8" t="s">
        <v>6592</v>
      </c>
      <c r="M243" s="11"/>
      <c r="N243" s="11"/>
      <c r="O243" s="13" t="s">
        <v>6593</v>
      </c>
      <c r="P243" s="8"/>
      <c r="Q243" s="8"/>
      <c r="R243" s="8"/>
      <c r="S243" s="8"/>
      <c r="T243" s="8"/>
    </row>
    <row r="244" spans="2:20" ht="15" customHeight="1" x14ac:dyDescent="0.45">
      <c r="B244" s="4" t="s">
        <v>5287</v>
      </c>
      <c r="C244" s="44" t="s">
        <v>5693</v>
      </c>
      <c r="D244" s="8"/>
      <c r="E244" s="8" t="s">
        <v>5606</v>
      </c>
      <c r="F244" s="8" t="str" cm="1">
        <f t="array" ref="F244">_xlfn.IFNA(_xlfn.IFS(J244=$U$4,"JA",J244=$U$5,"NEE",J244=$U$6,"JA",J244=$U$8,"ZIE CX"),"")</f>
        <v/>
      </c>
      <c r="G244" s="8" t="s">
        <v>5607</v>
      </c>
      <c r="H244" s="9">
        <v>45426</v>
      </c>
      <c r="I244" s="10">
        <f>Tabel2[[#This Row],[Datum laatst gecontacteerd]]+14</f>
        <v>45440</v>
      </c>
      <c r="J244" s="9" t="s">
        <v>5633</v>
      </c>
      <c r="K244" s="9" t="s">
        <v>5612</v>
      </c>
      <c r="L244" s="13" t="s">
        <v>6594</v>
      </c>
      <c r="M244" s="79" t="s">
        <v>6595</v>
      </c>
      <c r="N244" s="63" t="s">
        <v>6596</v>
      </c>
      <c r="O244" s="13" t="s">
        <v>6597</v>
      </c>
      <c r="P244" s="8"/>
      <c r="Q244" s="8"/>
      <c r="R244" s="8"/>
      <c r="S244" s="8"/>
      <c r="T244" s="8"/>
    </row>
    <row r="245" spans="2:20" ht="15" customHeight="1" x14ac:dyDescent="0.45">
      <c r="B245" s="4" t="s">
        <v>6598</v>
      </c>
      <c r="C245" s="44" t="s">
        <v>5693</v>
      </c>
      <c r="D245" s="8"/>
      <c r="E245" s="8"/>
      <c r="F245" s="8" t="str" cm="1">
        <f t="array" ref="F245">_xlfn.IFNA(_xlfn.IFS(J245=$U$4,"JA",J245=$U$5,"NEE",J245=$U$6,"JA",J245=$U$8,"ZIE CX"),"")</f>
        <v/>
      </c>
      <c r="G245" s="8" t="s">
        <v>5607</v>
      </c>
      <c r="H245" s="9">
        <v>45425</v>
      </c>
      <c r="I245" s="10"/>
      <c r="J245" s="9" t="s">
        <v>5649</v>
      </c>
      <c r="K245" s="9" t="s">
        <v>5612</v>
      </c>
      <c r="L245" s="8"/>
      <c r="M245" s="11"/>
      <c r="N245" t="s">
        <v>6599</v>
      </c>
      <c r="O245" s="13" t="s">
        <v>6600</v>
      </c>
      <c r="P245" s="8"/>
      <c r="Q245" s="8"/>
      <c r="R245" s="8"/>
      <c r="S245" s="8"/>
      <c r="T245" s="8"/>
    </row>
    <row r="246" spans="2:20" ht="15" customHeight="1" x14ac:dyDescent="0.45">
      <c r="B246" s="47" t="s">
        <v>6601</v>
      </c>
      <c r="C246" s="44" t="s">
        <v>5693</v>
      </c>
      <c r="E246" s="8" t="s">
        <v>5618</v>
      </c>
      <c r="F246" s="8"/>
      <c r="G246" s="8" t="s">
        <v>5763</v>
      </c>
      <c r="H246" s="9"/>
      <c r="I246" s="10"/>
      <c r="J246" s="9"/>
      <c r="K246" s="9" t="s">
        <v>5612</v>
      </c>
      <c r="L246" s="8"/>
      <c r="M246" s="11"/>
      <c r="N246" s="8"/>
      <c r="O246" s="44" t="s">
        <v>6602</v>
      </c>
      <c r="P246" s="8"/>
      <c r="Q246" s="8"/>
      <c r="R246" s="8"/>
      <c r="S246" s="8"/>
      <c r="T246" s="8"/>
    </row>
    <row r="247" spans="2:20" ht="15" customHeight="1" x14ac:dyDescent="0.45">
      <c r="B247" s="47" t="s">
        <v>6603</v>
      </c>
      <c r="C247" s="44" t="s">
        <v>5693</v>
      </c>
      <c r="E247" s="8" t="s">
        <v>5618</v>
      </c>
      <c r="F247" s="8"/>
      <c r="G247" s="8" t="s">
        <v>5763</v>
      </c>
      <c r="H247" s="9"/>
      <c r="I247" s="10"/>
      <c r="J247" s="9"/>
      <c r="K247" s="9" t="s">
        <v>5612</v>
      </c>
      <c r="L247" s="8"/>
      <c r="M247" s="11"/>
      <c r="N247" s="8"/>
      <c r="O247" s="44" t="s">
        <v>6604</v>
      </c>
      <c r="P247" s="8"/>
      <c r="Q247" s="8"/>
      <c r="R247" s="8"/>
      <c r="S247" s="8"/>
      <c r="T247" s="8"/>
    </row>
    <row r="248" spans="2:20" ht="15" customHeight="1" x14ac:dyDescent="0.45">
      <c r="B248" s="7" t="s">
        <v>4420</v>
      </c>
      <c r="C248" s="8" t="s">
        <v>5624</v>
      </c>
      <c r="E248" s="8" t="s">
        <v>5606</v>
      </c>
      <c r="F248" s="8" t="str" cm="1">
        <f t="array" ref="F248">_xlfn.IFNA(_xlfn.IFS(J248=$U$4,"JA",J248=$U$5,"NEE",J248=$U$6,"JA",J248=$U$8,"ZIE CX"),"")</f>
        <v>JA</v>
      </c>
      <c r="G248" s="8" t="s">
        <v>5713</v>
      </c>
      <c r="H248" s="9"/>
      <c r="I248" s="10"/>
      <c r="J248" s="9"/>
      <c r="K248" s="9" t="s">
        <v>5612</v>
      </c>
      <c r="L248" s="8"/>
      <c r="M248" s="11"/>
      <c r="N248" s="8"/>
      <c r="O248" s="15"/>
      <c r="P248" s="8"/>
      <c r="Q248" s="8"/>
      <c r="R248" s="8"/>
      <c r="S248" s="8"/>
      <c r="T248" s="8"/>
    </row>
    <row r="249" spans="2:20" ht="15" customHeight="1" x14ac:dyDescent="0.45">
      <c r="B249" s="7" t="s">
        <v>4697</v>
      </c>
      <c r="C249" s="8" t="s">
        <v>5624</v>
      </c>
      <c r="E249" s="8" t="s">
        <v>5606</v>
      </c>
      <c r="F249" s="8" t="str" cm="1">
        <f t="array" ref="F249">_xlfn.IFNA(_xlfn.IFS(J249=$U$4,"JA",J249=$U$5,"NEE",J249=$U$6,"JA",J249=$U$8,"ZIE CX"),"")</f>
        <v>JA</v>
      </c>
      <c r="G249" s="8" t="s">
        <v>5713</v>
      </c>
      <c r="H249" s="9"/>
      <c r="I249" s="10"/>
      <c r="J249" s="9"/>
      <c r="K249" s="9" t="s">
        <v>5612</v>
      </c>
      <c r="L249" s="8"/>
      <c r="M249" s="11"/>
      <c r="N249" s="8"/>
      <c r="O249" s="15"/>
      <c r="P249" s="8"/>
      <c r="Q249" s="8"/>
      <c r="R249" s="8"/>
      <c r="S249" s="8"/>
      <c r="T249" s="8"/>
    </row>
    <row r="250" spans="2:20" ht="15" customHeight="1" x14ac:dyDescent="0.45">
      <c r="B250" s="47" t="s">
        <v>6605</v>
      </c>
      <c r="C250" s="44" t="s">
        <v>5693</v>
      </c>
      <c r="E250" s="8" t="s">
        <v>5618</v>
      </c>
      <c r="F250" s="8" t="str" cm="1">
        <f t="array" ref="F250">_xlfn.IFNA(_xlfn.IFS(J250=$U$4,"JA",J250=$U$5,"NEE",J250=$U$6,"JA",J250=$U$8,"ZIE CX"),"")</f>
        <v>JA</v>
      </c>
      <c r="G250" s="8" t="s">
        <v>5763</v>
      </c>
      <c r="H250" s="9"/>
      <c r="I250" s="10"/>
      <c r="J250" s="9"/>
      <c r="K250" s="9" t="s">
        <v>5612</v>
      </c>
      <c r="L250" s="8"/>
      <c r="M250" s="11"/>
      <c r="N250" s="8"/>
      <c r="O250" s="44"/>
      <c r="P250" s="8"/>
      <c r="Q250" s="8"/>
      <c r="R250" s="8"/>
      <c r="S250" s="8"/>
      <c r="T250" s="8"/>
    </row>
    <row r="251" spans="2:20" ht="15" customHeight="1" x14ac:dyDescent="0.45">
      <c r="B251" s="47" t="s">
        <v>6606</v>
      </c>
      <c r="C251" s="44" t="s">
        <v>5693</v>
      </c>
      <c r="E251" s="8" t="s">
        <v>5618</v>
      </c>
      <c r="F251" s="8" t="str" cm="1">
        <f t="array" ref="F251">_xlfn.IFNA(_xlfn.IFS(J251=$U$4,"JA",J251=$U$5,"NEE",J251=$U$6,"JA",J251=$U$8,"ZIE CX"),"")</f>
        <v>JA</v>
      </c>
      <c r="G251" s="8" t="s">
        <v>5763</v>
      </c>
      <c r="H251" s="9"/>
      <c r="I251" s="10"/>
      <c r="J251" s="9"/>
      <c r="K251" s="9" t="s">
        <v>5612</v>
      </c>
      <c r="L251" s="8"/>
      <c r="M251" s="11"/>
      <c r="N251" s="8"/>
      <c r="O251" s="44"/>
      <c r="P251" s="8"/>
      <c r="Q251" s="8"/>
      <c r="R251" s="8"/>
      <c r="S251" s="8"/>
      <c r="T251" s="8"/>
    </row>
    <row r="252" spans="2:20" ht="15" customHeight="1" x14ac:dyDescent="0.45">
      <c r="B252" s="47" t="s">
        <v>4005</v>
      </c>
      <c r="C252" s="44" t="s">
        <v>5693</v>
      </c>
      <c r="E252" s="8" t="s">
        <v>5618</v>
      </c>
      <c r="F252" s="8" t="str" cm="1">
        <f t="array" ref="F252">_xlfn.IFNA(_xlfn.IFS(J252=$U$4,"JA",J252=$U$5,"NEE",J252=$U$6,"JA",J252=$U$8,"ZIE CX"),"")</f>
        <v>JA</v>
      </c>
      <c r="G252" s="8" t="s">
        <v>5763</v>
      </c>
      <c r="H252" s="9"/>
      <c r="I252" s="10"/>
      <c r="J252" s="9"/>
      <c r="K252" s="9" t="s">
        <v>5612</v>
      </c>
      <c r="L252" s="8"/>
      <c r="M252" s="11"/>
      <c r="N252" s="8"/>
      <c r="O252" s="44"/>
      <c r="P252" s="8"/>
      <c r="Q252" s="8"/>
      <c r="R252" s="8"/>
      <c r="S252" s="8"/>
      <c r="T252" s="8"/>
    </row>
    <row r="253" spans="2:20" ht="15" customHeight="1" x14ac:dyDescent="0.45">
      <c r="B253" s="47" t="s">
        <v>6607</v>
      </c>
      <c r="C253" s="44" t="s">
        <v>5693</v>
      </c>
      <c r="E253" s="8" t="s">
        <v>5618</v>
      </c>
      <c r="F253" s="8" t="str" cm="1">
        <f t="array" ref="F253">_xlfn.IFNA(_xlfn.IFS(J253=$U$4,"JA",J253=$U$5,"NEE",J253=$U$6,"JA",J253=$U$8,"ZIE CX"),"")</f>
        <v>JA</v>
      </c>
      <c r="G253" s="8" t="s">
        <v>5763</v>
      </c>
      <c r="H253" s="9"/>
      <c r="I253" s="10"/>
      <c r="J253" s="9"/>
      <c r="K253" s="9" t="s">
        <v>5612</v>
      </c>
      <c r="L253" s="8"/>
      <c r="M253" s="11"/>
      <c r="N253" s="8"/>
      <c r="O253" s="44"/>
      <c r="P253" s="8"/>
      <c r="Q253" s="8"/>
      <c r="R253" s="8"/>
      <c r="S253" s="8"/>
      <c r="T253" s="8"/>
    </row>
    <row r="254" spans="2:20" ht="15" customHeight="1" x14ac:dyDescent="0.45">
      <c r="B254" s="47" t="s">
        <v>6608</v>
      </c>
      <c r="C254" s="44" t="s">
        <v>5693</v>
      </c>
      <c r="E254" s="8" t="s">
        <v>5618</v>
      </c>
      <c r="F254" s="8" t="str" cm="1">
        <f t="array" ref="F254">_xlfn.IFNA(_xlfn.IFS(J254=$U$4,"JA",J254=$U$5,"NEE",J254=$U$6,"JA",J254=$U$8,"ZIE CX"),"")</f>
        <v>JA</v>
      </c>
      <c r="G254" s="8" t="s">
        <v>5763</v>
      </c>
      <c r="H254" s="9"/>
      <c r="I254" s="10"/>
      <c r="J254" s="9"/>
      <c r="K254" s="9" t="s">
        <v>5612</v>
      </c>
      <c r="L254" s="8"/>
      <c r="M254" s="11"/>
      <c r="N254" s="8"/>
      <c r="O254" s="44"/>
      <c r="P254" s="8"/>
      <c r="Q254" s="8"/>
      <c r="R254" s="8"/>
      <c r="S254" s="8"/>
      <c r="T254" s="8"/>
    </row>
    <row r="255" spans="2:20" ht="15" customHeight="1" x14ac:dyDescent="0.45">
      <c r="B255" s="47" t="s">
        <v>6609</v>
      </c>
      <c r="C255" s="44" t="s">
        <v>5693</v>
      </c>
      <c r="E255" s="8" t="s">
        <v>5618</v>
      </c>
      <c r="F255" s="8" t="str" cm="1">
        <f t="array" ref="F255">_xlfn.IFNA(_xlfn.IFS(J255=$U$4,"JA",J255=$U$5,"NEE",J255=$U$6,"JA",J255=$U$8,"ZIE CX"),"")</f>
        <v>JA</v>
      </c>
      <c r="G255" s="8" t="s">
        <v>5763</v>
      </c>
      <c r="H255" s="9"/>
      <c r="I255" s="10"/>
      <c r="J255" s="9"/>
      <c r="K255" s="9" t="s">
        <v>5612</v>
      </c>
      <c r="L255" s="8"/>
      <c r="M255" s="11"/>
      <c r="N255" s="8"/>
      <c r="O255" s="44"/>
      <c r="P255" s="8"/>
      <c r="Q255" s="8"/>
      <c r="R255" s="8"/>
      <c r="S255" s="8"/>
      <c r="T255" s="8"/>
    </row>
    <row r="256" spans="2:20" ht="15" customHeight="1" x14ac:dyDescent="0.45">
      <c r="B256" s="47" t="s">
        <v>6610</v>
      </c>
      <c r="C256" s="44" t="s">
        <v>5693</v>
      </c>
      <c r="E256" s="8" t="s">
        <v>5618</v>
      </c>
      <c r="F256" s="8" t="str" cm="1">
        <f t="array" ref="F256">_xlfn.IFNA(_xlfn.IFS(J256=$U$4,"JA",J256=$U$5,"NEE",J256=$U$6,"JA",J256=$U$8,"ZIE CX"),"")</f>
        <v>JA</v>
      </c>
      <c r="G256" s="8" t="s">
        <v>5763</v>
      </c>
      <c r="H256" s="9"/>
      <c r="I256" s="10"/>
      <c r="J256" s="9"/>
      <c r="K256" s="9" t="s">
        <v>5612</v>
      </c>
      <c r="L256" s="8"/>
      <c r="M256" s="11"/>
      <c r="N256" s="8"/>
      <c r="O256" s="44"/>
      <c r="P256" s="8"/>
      <c r="Q256" s="8"/>
      <c r="R256" s="8"/>
      <c r="S256" s="8"/>
      <c r="T256" s="8"/>
    </row>
    <row r="257" spans="2:20" ht="15" customHeight="1" x14ac:dyDescent="0.45">
      <c r="B257" s="47" t="s">
        <v>6611</v>
      </c>
      <c r="C257" s="44" t="s">
        <v>5693</v>
      </c>
      <c r="E257" s="8" t="s">
        <v>5618</v>
      </c>
      <c r="F257" s="8" t="str" cm="1">
        <f t="array" ref="F257">_xlfn.IFNA(_xlfn.IFS(J257=$U$4,"JA",J257=$U$5,"NEE",J257=$U$6,"JA",J257=$U$8,"ZIE CX"),"")</f>
        <v>JA</v>
      </c>
      <c r="G257" s="8" t="s">
        <v>5763</v>
      </c>
      <c r="H257" s="9"/>
      <c r="I257" s="10"/>
      <c r="J257" s="9"/>
      <c r="K257" s="9" t="s">
        <v>5612</v>
      </c>
      <c r="L257" s="8"/>
      <c r="M257" s="11"/>
      <c r="N257" s="8"/>
      <c r="O257" s="44"/>
      <c r="P257" s="8"/>
      <c r="Q257" s="8"/>
      <c r="R257" s="8"/>
      <c r="S257" s="8"/>
      <c r="T257" s="8"/>
    </row>
    <row r="258" spans="2:20" ht="15" customHeight="1" x14ac:dyDescent="0.45">
      <c r="B258" s="47" t="s">
        <v>6612</v>
      </c>
      <c r="C258" s="44" t="s">
        <v>5693</v>
      </c>
      <c r="E258" s="8" t="s">
        <v>5618</v>
      </c>
      <c r="F258" s="8"/>
      <c r="G258" s="8" t="s">
        <v>5763</v>
      </c>
      <c r="H258" s="9"/>
      <c r="I258" s="10"/>
      <c r="J258" s="9"/>
      <c r="K258" s="9" t="s">
        <v>5612</v>
      </c>
      <c r="L258" s="8"/>
      <c r="M258" s="11"/>
      <c r="N258" s="8"/>
      <c r="O258" s="44" t="s">
        <v>6613</v>
      </c>
      <c r="P258" s="8"/>
      <c r="Q258" s="8"/>
      <c r="R258" s="8"/>
      <c r="S258" s="8"/>
      <c r="T258" s="8"/>
    </row>
    <row r="259" spans="2:20" ht="15" customHeight="1" x14ac:dyDescent="0.45">
      <c r="B259" s="47" t="s">
        <v>6614</v>
      </c>
      <c r="C259" s="44" t="s">
        <v>5693</v>
      </c>
      <c r="E259" s="8" t="s">
        <v>5618</v>
      </c>
      <c r="F259" s="8"/>
      <c r="G259" s="8" t="s">
        <v>5763</v>
      </c>
      <c r="H259" s="9"/>
      <c r="I259" s="10"/>
      <c r="J259" s="9"/>
      <c r="K259" s="9" t="s">
        <v>5612</v>
      </c>
      <c r="L259" s="8"/>
      <c r="M259" s="11"/>
      <c r="N259" s="8"/>
      <c r="O259" s="44" t="s">
        <v>6615</v>
      </c>
      <c r="P259" s="8"/>
      <c r="Q259" s="8"/>
      <c r="R259" s="8"/>
      <c r="S259" s="8"/>
      <c r="T259" s="8"/>
    </row>
    <row r="260" spans="2:20" ht="15" customHeight="1" x14ac:dyDescent="0.45">
      <c r="B260" s="47" t="s">
        <v>6616</v>
      </c>
      <c r="C260" s="44" t="s">
        <v>5693</v>
      </c>
      <c r="E260" s="8" t="s">
        <v>5618</v>
      </c>
      <c r="F260" s="8"/>
      <c r="G260" s="8" t="s">
        <v>5763</v>
      </c>
      <c r="H260" s="9"/>
      <c r="I260" s="10"/>
      <c r="J260" s="9"/>
      <c r="K260" s="9" t="s">
        <v>5612</v>
      </c>
      <c r="L260" s="8"/>
      <c r="M260" s="11"/>
      <c r="N260" s="8"/>
      <c r="O260" s="44" t="s">
        <v>6617</v>
      </c>
      <c r="P260" s="8"/>
      <c r="Q260" s="8"/>
      <c r="R260" s="8"/>
      <c r="S260" s="8"/>
      <c r="T260" s="8"/>
    </row>
    <row r="261" spans="2:20" ht="15" customHeight="1" x14ac:dyDescent="0.45">
      <c r="B261" s="47" t="s">
        <v>6618</v>
      </c>
      <c r="C261" s="44" t="s">
        <v>5693</v>
      </c>
      <c r="E261" s="8" t="s">
        <v>5618</v>
      </c>
      <c r="F261" s="8"/>
      <c r="G261" s="8" t="s">
        <v>5763</v>
      </c>
      <c r="H261" s="9"/>
      <c r="I261" s="10"/>
      <c r="J261" s="9"/>
      <c r="K261" s="9" t="s">
        <v>5612</v>
      </c>
      <c r="L261" s="8" t="s">
        <v>6619</v>
      </c>
      <c r="M261" s="80" t="s">
        <v>6620</v>
      </c>
      <c r="N261" s="44" t="s">
        <v>6621</v>
      </c>
      <c r="O261" s="44" t="s">
        <v>6622</v>
      </c>
      <c r="P261" s="8"/>
      <c r="Q261" s="8"/>
      <c r="R261" s="8"/>
      <c r="S261" s="8"/>
      <c r="T261" s="8"/>
    </row>
    <row r="262" spans="2:20" ht="15" customHeight="1" x14ac:dyDescent="0.45">
      <c r="B262" s="47" t="s">
        <v>6623</v>
      </c>
      <c r="C262" s="44" t="s">
        <v>5811</v>
      </c>
      <c r="E262" s="8" t="s">
        <v>5618</v>
      </c>
      <c r="F262" s="8"/>
      <c r="G262" s="8" t="s">
        <v>5607</v>
      </c>
      <c r="H262" s="9">
        <v>45449</v>
      </c>
      <c r="I262" s="10">
        <f>Tabel2[[#This Row],[Datum laatst gecontacteerd]]+90</f>
        <v>45539</v>
      </c>
      <c r="J262" s="9" t="s">
        <v>5614</v>
      </c>
      <c r="K262" s="9" t="s">
        <v>5612</v>
      </c>
      <c r="L262" s="8" t="s">
        <v>6624</v>
      </c>
      <c r="M262" s="46" t="s">
        <v>6625</v>
      </c>
      <c r="N262" s="68" t="s">
        <v>6626</v>
      </c>
      <c r="O262" s="48" t="s">
        <v>6627</v>
      </c>
      <c r="P262" s="8"/>
      <c r="Q262" s="8"/>
      <c r="R262" s="8"/>
      <c r="S262" s="8"/>
      <c r="T262" s="8"/>
    </row>
    <row r="263" spans="2:20" ht="15" customHeight="1" x14ac:dyDescent="0.45">
      <c r="B263" s="47" t="s">
        <v>6628</v>
      </c>
      <c r="C263" s="44" t="s">
        <v>5693</v>
      </c>
      <c r="E263" s="8" t="s">
        <v>5618</v>
      </c>
      <c r="F263" s="8"/>
      <c r="G263" s="8" t="s">
        <v>5763</v>
      </c>
      <c r="H263" s="9"/>
      <c r="I263" s="10"/>
      <c r="J263" s="9"/>
      <c r="K263" s="9" t="s">
        <v>5612</v>
      </c>
      <c r="L263" s="8" t="s">
        <v>6629</v>
      </c>
      <c r="M263" s="80" t="s">
        <v>6630</v>
      </c>
      <c r="N263" s="44" t="s">
        <v>6631</v>
      </c>
      <c r="O263" s="44" t="s">
        <v>6632</v>
      </c>
      <c r="P263" s="8"/>
      <c r="Q263" s="8"/>
      <c r="R263" s="8"/>
      <c r="S263" s="8"/>
      <c r="T263" s="8"/>
    </row>
    <row r="264" spans="2:20" ht="15" customHeight="1" x14ac:dyDescent="0.45">
      <c r="B264" s="47" t="s">
        <v>6633</v>
      </c>
      <c r="C264" s="44" t="s">
        <v>5693</v>
      </c>
      <c r="E264" s="8" t="s">
        <v>5618</v>
      </c>
      <c r="F264" s="8"/>
      <c r="G264" s="8" t="s">
        <v>5763</v>
      </c>
      <c r="H264" s="9"/>
      <c r="I264" s="10"/>
      <c r="J264" s="9"/>
      <c r="K264" s="9" t="s">
        <v>5612</v>
      </c>
      <c r="L264" s="8"/>
      <c r="M264" s="11"/>
      <c r="N264" s="8"/>
      <c r="O264" s="44" t="s">
        <v>6634</v>
      </c>
      <c r="P264" s="8"/>
      <c r="Q264" s="8"/>
      <c r="R264" s="8"/>
      <c r="S264" s="8"/>
      <c r="T264" s="8"/>
    </row>
    <row r="265" spans="2:20" ht="15" customHeight="1" x14ac:dyDescent="0.45">
      <c r="B265" s="47" t="s">
        <v>6635</v>
      </c>
      <c r="C265" s="44" t="s">
        <v>5693</v>
      </c>
      <c r="E265" s="8" t="s">
        <v>5618</v>
      </c>
      <c r="F265" s="8"/>
      <c r="G265" s="8" t="s">
        <v>5763</v>
      </c>
      <c r="H265" s="9"/>
      <c r="I265" s="10"/>
      <c r="J265" s="9"/>
      <c r="K265" s="9" t="s">
        <v>5612</v>
      </c>
      <c r="L265" s="8"/>
      <c r="M265" s="11"/>
      <c r="N265" s="8"/>
      <c r="O265" s="44" t="s">
        <v>6636</v>
      </c>
      <c r="P265" s="8"/>
      <c r="Q265" s="8"/>
      <c r="R265" s="8"/>
      <c r="S265" s="8"/>
      <c r="T265" s="8"/>
    </row>
    <row r="266" spans="2:20" ht="15" customHeight="1" x14ac:dyDescent="0.45">
      <c r="B266" s="47" t="s">
        <v>6637</v>
      </c>
      <c r="C266" s="44" t="s">
        <v>5693</v>
      </c>
      <c r="E266" s="8" t="s">
        <v>5618</v>
      </c>
      <c r="F266" s="8"/>
      <c r="G266" s="8" t="s">
        <v>5763</v>
      </c>
      <c r="H266" s="9"/>
      <c r="I266" s="10"/>
      <c r="J266" s="9"/>
      <c r="K266" s="9" t="s">
        <v>5612</v>
      </c>
      <c r="L266" s="8"/>
      <c r="M266" s="11"/>
      <c r="N266" s="8"/>
      <c r="O266" s="44" t="s">
        <v>6638</v>
      </c>
      <c r="P266" s="8"/>
      <c r="Q266" s="8"/>
      <c r="R266" s="8"/>
      <c r="S266" s="8"/>
      <c r="T266" s="8"/>
    </row>
    <row r="267" spans="2:20" ht="15" customHeight="1" x14ac:dyDescent="0.45">
      <c r="B267" s="47" t="s">
        <v>6639</v>
      </c>
      <c r="C267" s="44" t="s">
        <v>5693</v>
      </c>
      <c r="E267" s="8" t="s">
        <v>5618</v>
      </c>
      <c r="F267" s="8"/>
      <c r="G267" s="8" t="s">
        <v>5763</v>
      </c>
      <c r="H267" s="9"/>
      <c r="I267" s="10"/>
      <c r="J267" s="9"/>
      <c r="K267" s="9" t="s">
        <v>5612</v>
      </c>
      <c r="L267" s="8"/>
      <c r="M267" s="11"/>
      <c r="N267" s="8"/>
      <c r="O267" s="44" t="s">
        <v>6640</v>
      </c>
      <c r="P267" s="8"/>
      <c r="Q267" s="8"/>
      <c r="R267" s="8"/>
      <c r="S267" s="8"/>
      <c r="T267" s="8"/>
    </row>
    <row r="268" spans="2:20" ht="15" customHeight="1" x14ac:dyDescent="0.45">
      <c r="B268" s="47" t="s">
        <v>6641</v>
      </c>
      <c r="C268" s="44" t="s">
        <v>5693</v>
      </c>
      <c r="E268" s="8" t="s">
        <v>5618</v>
      </c>
      <c r="F268" s="8"/>
      <c r="G268" s="8" t="s">
        <v>5763</v>
      </c>
      <c r="H268" s="9"/>
      <c r="I268" s="10"/>
      <c r="J268" s="9"/>
      <c r="K268" s="9" t="s">
        <v>5612</v>
      </c>
      <c r="L268" s="8"/>
      <c r="M268" s="11"/>
      <c r="N268" s="8"/>
      <c r="O268" s="44" t="s">
        <v>6642</v>
      </c>
      <c r="P268" s="8"/>
      <c r="Q268" s="8"/>
      <c r="R268" s="8"/>
      <c r="S268" s="8"/>
      <c r="T268" s="8"/>
    </row>
    <row r="269" spans="2:20" ht="15" customHeight="1" x14ac:dyDescent="0.45">
      <c r="B269" s="47" t="s">
        <v>6643</v>
      </c>
      <c r="C269" s="44" t="s">
        <v>5693</v>
      </c>
      <c r="E269" s="8" t="s">
        <v>5618</v>
      </c>
      <c r="F269" s="8"/>
      <c r="G269" s="8" t="s">
        <v>5763</v>
      </c>
      <c r="H269" s="9"/>
      <c r="I269" s="10"/>
      <c r="J269" s="9"/>
      <c r="K269" s="9" t="s">
        <v>5612</v>
      </c>
      <c r="L269" s="8"/>
      <c r="M269" s="11"/>
      <c r="N269" s="8"/>
      <c r="O269" s="44" t="s">
        <v>6644</v>
      </c>
      <c r="P269" s="8"/>
      <c r="Q269" s="8"/>
      <c r="R269" s="8"/>
      <c r="S269" s="8"/>
      <c r="T269" s="8"/>
    </row>
    <row r="270" spans="2:20" ht="15" customHeight="1" x14ac:dyDescent="0.45">
      <c r="B270" s="47" t="s">
        <v>6645</v>
      </c>
      <c r="C270" s="44" t="s">
        <v>5693</v>
      </c>
      <c r="E270" s="8" t="s">
        <v>5618</v>
      </c>
      <c r="F270" s="8"/>
      <c r="G270" s="8" t="s">
        <v>5763</v>
      </c>
      <c r="H270" s="9"/>
      <c r="I270" s="10"/>
      <c r="J270" s="9"/>
      <c r="K270" s="9" t="s">
        <v>5612</v>
      </c>
      <c r="L270" s="8"/>
      <c r="M270" s="11"/>
      <c r="N270" s="8"/>
      <c r="O270" s="44" t="s">
        <v>6646</v>
      </c>
      <c r="P270" s="8"/>
      <c r="Q270" s="8"/>
      <c r="R270" s="8"/>
      <c r="S270" s="8"/>
      <c r="T270" s="8"/>
    </row>
    <row r="271" spans="2:20" ht="15" customHeight="1" x14ac:dyDescent="0.45">
      <c r="B271" s="47" t="s">
        <v>6647</v>
      </c>
      <c r="C271" s="44" t="s">
        <v>5693</v>
      </c>
      <c r="E271" s="8" t="s">
        <v>5618</v>
      </c>
      <c r="F271" s="8"/>
      <c r="G271" s="8" t="s">
        <v>5763</v>
      </c>
      <c r="H271" s="9"/>
      <c r="I271" s="10"/>
      <c r="J271" s="9"/>
      <c r="K271" s="9" t="s">
        <v>5612</v>
      </c>
      <c r="L271" s="8"/>
      <c r="M271" s="11"/>
      <c r="N271" s="8"/>
      <c r="O271" s="44" t="s">
        <v>6648</v>
      </c>
      <c r="P271" s="8"/>
      <c r="Q271" s="8"/>
      <c r="R271" s="8"/>
      <c r="S271" s="8"/>
      <c r="T271" s="8"/>
    </row>
    <row r="272" spans="2:20" ht="15" customHeight="1" x14ac:dyDescent="0.45">
      <c r="B272" s="47" t="s">
        <v>6649</v>
      </c>
      <c r="C272" s="44" t="s">
        <v>5693</v>
      </c>
      <c r="E272" s="8" t="s">
        <v>5618</v>
      </c>
      <c r="F272" s="8"/>
      <c r="G272" s="8" t="s">
        <v>5763</v>
      </c>
      <c r="H272" s="9"/>
      <c r="I272" s="10"/>
      <c r="J272" s="9"/>
      <c r="K272" s="9" t="s">
        <v>5612</v>
      </c>
      <c r="L272" s="8"/>
      <c r="M272" s="11"/>
      <c r="N272" s="8"/>
      <c r="O272" s="44" t="s">
        <v>6650</v>
      </c>
      <c r="P272" s="8"/>
      <c r="Q272" s="8"/>
      <c r="R272" s="8"/>
      <c r="S272" s="8"/>
      <c r="T272" s="8"/>
    </row>
    <row r="273" spans="2:20" ht="15" customHeight="1" x14ac:dyDescent="0.45">
      <c r="B273" s="47" t="s">
        <v>6651</v>
      </c>
      <c r="C273" s="44" t="s">
        <v>5693</v>
      </c>
      <c r="E273" s="8" t="s">
        <v>5618</v>
      </c>
      <c r="F273" s="8"/>
      <c r="G273" s="8" t="s">
        <v>5763</v>
      </c>
      <c r="H273" s="9"/>
      <c r="I273" s="10"/>
      <c r="J273" s="9"/>
      <c r="K273" s="9" t="s">
        <v>5612</v>
      </c>
      <c r="L273" s="8"/>
      <c r="M273" s="11"/>
      <c r="N273" s="8"/>
      <c r="O273" s="44" t="s">
        <v>6652</v>
      </c>
      <c r="P273" s="8"/>
      <c r="Q273" s="8"/>
      <c r="R273" s="8"/>
      <c r="S273" s="8"/>
      <c r="T273" s="8"/>
    </row>
    <row r="274" spans="2:20" ht="15" customHeight="1" x14ac:dyDescent="0.45">
      <c r="B274" s="47" t="s">
        <v>6653</v>
      </c>
      <c r="C274" s="44" t="s">
        <v>5693</v>
      </c>
      <c r="E274" s="8" t="s">
        <v>5618</v>
      </c>
      <c r="F274" s="8"/>
      <c r="G274" s="8" t="s">
        <v>5763</v>
      </c>
      <c r="H274" s="9"/>
      <c r="I274" s="10"/>
      <c r="J274" s="9"/>
      <c r="K274" s="9" t="s">
        <v>5612</v>
      </c>
      <c r="L274" s="8"/>
      <c r="M274" s="11"/>
      <c r="N274" s="8"/>
      <c r="O274" s="44" t="s">
        <v>6654</v>
      </c>
      <c r="P274" s="8"/>
      <c r="Q274" s="8"/>
      <c r="R274" s="8"/>
      <c r="S274" s="8"/>
      <c r="T274" s="8"/>
    </row>
    <row r="275" spans="2:20" ht="15" customHeight="1" x14ac:dyDescent="0.45">
      <c r="B275" s="47" t="s">
        <v>6655</v>
      </c>
      <c r="C275" s="44" t="s">
        <v>5693</v>
      </c>
      <c r="E275" s="8" t="s">
        <v>5618</v>
      </c>
      <c r="F275" s="8"/>
      <c r="G275" s="8" t="s">
        <v>5763</v>
      </c>
      <c r="H275" s="9"/>
      <c r="I275" s="10"/>
      <c r="J275" s="9"/>
      <c r="K275" s="9" t="s">
        <v>5612</v>
      </c>
      <c r="L275" s="8"/>
      <c r="M275" s="11"/>
      <c r="N275" s="8"/>
      <c r="O275" s="44" t="s">
        <v>6656</v>
      </c>
      <c r="P275" s="8"/>
      <c r="Q275" s="8"/>
      <c r="R275" s="8"/>
      <c r="S275" s="8"/>
      <c r="T275" s="8"/>
    </row>
    <row r="276" spans="2:20" ht="15" customHeight="1" x14ac:dyDescent="0.45">
      <c r="B276" s="47" t="s">
        <v>6657</v>
      </c>
      <c r="C276" s="44" t="s">
        <v>5693</v>
      </c>
      <c r="E276" s="8" t="s">
        <v>5618</v>
      </c>
      <c r="F276" s="8"/>
      <c r="G276" s="8" t="s">
        <v>5763</v>
      </c>
      <c r="H276" s="9"/>
      <c r="I276" s="10"/>
      <c r="J276" s="9"/>
      <c r="K276" s="9" t="s">
        <v>5612</v>
      </c>
      <c r="L276" s="8"/>
      <c r="M276" s="11"/>
      <c r="N276" s="8"/>
      <c r="O276" s="44" t="s">
        <v>6658</v>
      </c>
      <c r="P276" s="8"/>
      <c r="Q276" s="8"/>
      <c r="R276" s="8"/>
      <c r="S276" s="8"/>
      <c r="T276" s="8"/>
    </row>
    <row r="277" spans="2:20" ht="15" customHeight="1" x14ac:dyDescent="0.45">
      <c r="B277" s="47" t="s">
        <v>6659</v>
      </c>
      <c r="C277" s="44" t="s">
        <v>5693</v>
      </c>
      <c r="E277" s="8" t="s">
        <v>5618</v>
      </c>
      <c r="F277" s="8"/>
      <c r="G277" s="8" t="s">
        <v>5763</v>
      </c>
      <c r="H277" s="9"/>
      <c r="I277" s="10"/>
      <c r="J277" s="9"/>
      <c r="K277" s="9" t="s">
        <v>5612</v>
      </c>
      <c r="L277" s="8"/>
      <c r="M277" s="11"/>
      <c r="N277" s="8"/>
      <c r="O277" s="44" t="s">
        <v>6660</v>
      </c>
      <c r="P277" s="8"/>
      <c r="Q277" s="8"/>
      <c r="R277" s="8"/>
      <c r="S277" s="8"/>
      <c r="T277" s="8"/>
    </row>
    <row r="278" spans="2:20" ht="15" customHeight="1" x14ac:dyDescent="0.45">
      <c r="B278" s="47" t="s">
        <v>6661</v>
      </c>
      <c r="C278" s="44" t="s">
        <v>5693</v>
      </c>
      <c r="E278" s="8" t="s">
        <v>5618</v>
      </c>
      <c r="F278" s="8"/>
      <c r="G278" s="8" t="s">
        <v>5763</v>
      </c>
      <c r="H278" s="9"/>
      <c r="I278" s="10"/>
      <c r="J278" s="9"/>
      <c r="K278" s="9" t="s">
        <v>5612</v>
      </c>
      <c r="L278" s="8"/>
      <c r="M278" s="11"/>
      <c r="N278" s="8"/>
      <c r="O278" s="44" t="s">
        <v>6662</v>
      </c>
      <c r="P278" s="8"/>
      <c r="Q278" s="8"/>
      <c r="R278" s="8"/>
      <c r="S278" s="8"/>
      <c r="T278" s="8"/>
    </row>
    <row r="279" spans="2:20" ht="15" customHeight="1" x14ac:dyDescent="0.45">
      <c r="B279" s="47" t="s">
        <v>6663</v>
      </c>
      <c r="C279" s="44" t="s">
        <v>5693</v>
      </c>
      <c r="E279" s="8" t="s">
        <v>5618</v>
      </c>
      <c r="F279" s="8"/>
      <c r="G279" s="8" t="s">
        <v>5763</v>
      </c>
      <c r="H279" s="9"/>
      <c r="I279" s="10"/>
      <c r="J279" s="9"/>
      <c r="K279" s="9" t="s">
        <v>5612</v>
      </c>
      <c r="L279" s="8"/>
      <c r="M279" s="11"/>
      <c r="N279" s="8"/>
      <c r="O279" s="44" t="s">
        <v>6664</v>
      </c>
      <c r="P279" s="8"/>
      <c r="Q279" s="8"/>
      <c r="R279" s="8"/>
      <c r="S279" s="8"/>
      <c r="T279" s="8"/>
    </row>
    <row r="280" spans="2:20" ht="15" customHeight="1" x14ac:dyDescent="0.45">
      <c r="B280" s="47" t="s">
        <v>6665</v>
      </c>
      <c r="C280" s="44" t="s">
        <v>5693</v>
      </c>
      <c r="E280" s="8" t="s">
        <v>5618</v>
      </c>
      <c r="F280" s="8"/>
      <c r="G280" s="8" t="s">
        <v>5763</v>
      </c>
      <c r="H280" s="9"/>
      <c r="I280" s="10"/>
      <c r="J280" s="9"/>
      <c r="K280" s="9" t="s">
        <v>5612</v>
      </c>
      <c r="L280" s="8"/>
      <c r="M280" s="11"/>
      <c r="N280" s="8"/>
      <c r="O280" s="44" t="s">
        <v>6666</v>
      </c>
      <c r="P280" s="8"/>
      <c r="Q280" s="8"/>
      <c r="R280" s="8"/>
      <c r="S280" s="8"/>
      <c r="T280" s="8"/>
    </row>
    <row r="281" spans="2:20" ht="15" customHeight="1" x14ac:dyDescent="0.45">
      <c r="B281" s="47" t="s">
        <v>119</v>
      </c>
      <c r="C281" s="44" t="s">
        <v>5693</v>
      </c>
      <c r="E281" s="8" t="s">
        <v>5618</v>
      </c>
      <c r="F281" s="8"/>
      <c r="G281" s="8" t="s">
        <v>5763</v>
      </c>
      <c r="H281" s="9"/>
      <c r="I281" s="10"/>
      <c r="J281" s="9"/>
      <c r="K281" s="9" t="s">
        <v>5612</v>
      </c>
      <c r="L281" s="8"/>
      <c r="M281" s="11"/>
      <c r="N281" s="8"/>
      <c r="O281" s="44" t="s">
        <v>6667</v>
      </c>
      <c r="P281" s="8"/>
      <c r="Q281" s="8"/>
      <c r="R281" s="8"/>
      <c r="S281" s="8"/>
      <c r="T281" s="8"/>
    </row>
    <row r="282" spans="2:20" ht="15" customHeight="1" x14ac:dyDescent="0.45">
      <c r="B282" s="47" t="s">
        <v>6668</v>
      </c>
      <c r="C282" s="44" t="s">
        <v>5693</v>
      </c>
      <c r="E282" s="8" t="s">
        <v>5618</v>
      </c>
      <c r="F282" s="8"/>
      <c r="G282" s="8" t="s">
        <v>5763</v>
      </c>
      <c r="H282" s="9"/>
      <c r="I282" s="10"/>
      <c r="J282" s="9"/>
      <c r="K282" s="9" t="s">
        <v>5612</v>
      </c>
      <c r="L282" s="8"/>
      <c r="M282" s="11"/>
      <c r="N282" s="8"/>
      <c r="O282" s="44" t="s">
        <v>6669</v>
      </c>
      <c r="P282" s="8"/>
      <c r="Q282" s="8"/>
      <c r="R282" s="8"/>
      <c r="S282" s="8"/>
      <c r="T282" s="8"/>
    </row>
    <row r="283" spans="2:20" ht="15" customHeight="1" x14ac:dyDescent="0.45">
      <c r="B283" s="47" t="s">
        <v>6670</v>
      </c>
      <c r="C283" s="44" t="s">
        <v>5693</v>
      </c>
      <c r="E283" s="8" t="s">
        <v>5618</v>
      </c>
      <c r="F283" s="8"/>
      <c r="G283" s="8" t="s">
        <v>5763</v>
      </c>
      <c r="H283" s="9"/>
      <c r="I283" s="10"/>
      <c r="J283" s="9"/>
      <c r="K283" s="9" t="s">
        <v>5612</v>
      </c>
      <c r="L283" s="8"/>
      <c r="M283" s="11"/>
      <c r="N283" s="8"/>
      <c r="O283" s="44" t="s">
        <v>6671</v>
      </c>
      <c r="P283" s="8"/>
      <c r="Q283" s="8"/>
      <c r="R283" s="8"/>
      <c r="S283" s="8"/>
      <c r="T283" s="8"/>
    </row>
    <row r="284" spans="2:20" ht="15" customHeight="1" x14ac:dyDescent="0.45">
      <c r="B284" s="47" t="s">
        <v>6672</v>
      </c>
      <c r="C284" s="44" t="s">
        <v>5693</v>
      </c>
      <c r="E284" s="8" t="s">
        <v>5618</v>
      </c>
      <c r="F284" s="8"/>
      <c r="G284" s="8" t="s">
        <v>5763</v>
      </c>
      <c r="H284" s="9"/>
      <c r="I284" s="10"/>
      <c r="J284" s="9"/>
      <c r="K284" s="9" t="s">
        <v>5612</v>
      </c>
      <c r="L284" s="8"/>
      <c r="M284" s="11"/>
      <c r="N284" s="8"/>
      <c r="O284" s="44" t="s">
        <v>6673</v>
      </c>
      <c r="P284" s="8"/>
      <c r="Q284" s="8"/>
      <c r="R284" s="8"/>
      <c r="S284" s="8"/>
      <c r="T284" s="8"/>
    </row>
    <row r="285" spans="2:20" ht="15" customHeight="1" x14ac:dyDescent="0.45">
      <c r="B285" s="47" t="s">
        <v>6674</v>
      </c>
      <c r="C285" s="44" t="s">
        <v>5693</v>
      </c>
      <c r="E285" s="8" t="s">
        <v>5618</v>
      </c>
      <c r="F285" s="8"/>
      <c r="G285" s="8" t="s">
        <v>5763</v>
      </c>
      <c r="H285" s="9"/>
      <c r="I285" s="10"/>
      <c r="J285" s="9"/>
      <c r="K285" s="9" t="s">
        <v>5612</v>
      </c>
      <c r="L285" s="8"/>
      <c r="M285" s="11"/>
      <c r="N285" s="8"/>
      <c r="O285" s="44" t="s">
        <v>6675</v>
      </c>
      <c r="P285" s="8"/>
      <c r="Q285" s="8"/>
      <c r="R285" s="8"/>
      <c r="S285" s="8"/>
      <c r="T285" s="8"/>
    </row>
    <row r="286" spans="2:20" ht="15" customHeight="1" x14ac:dyDescent="0.45">
      <c r="B286" s="47" t="s">
        <v>6676</v>
      </c>
      <c r="C286" s="44" t="s">
        <v>5693</v>
      </c>
      <c r="E286" s="8" t="s">
        <v>5618</v>
      </c>
      <c r="F286" s="8"/>
      <c r="G286" s="8" t="s">
        <v>5763</v>
      </c>
      <c r="H286" s="9"/>
      <c r="I286" s="10"/>
      <c r="J286" s="9"/>
      <c r="K286" s="9" t="s">
        <v>5612</v>
      </c>
      <c r="L286" s="8"/>
      <c r="M286" s="11"/>
      <c r="N286" s="8"/>
      <c r="O286" s="44" t="s">
        <v>6677</v>
      </c>
      <c r="P286" s="8"/>
      <c r="Q286" s="8"/>
      <c r="R286" s="8"/>
      <c r="S286" s="8"/>
      <c r="T286" s="8"/>
    </row>
    <row r="287" spans="2:20" ht="15" customHeight="1" x14ac:dyDescent="0.45">
      <c r="B287" s="47" t="s">
        <v>6678</v>
      </c>
      <c r="C287" s="44" t="s">
        <v>5693</v>
      </c>
      <c r="E287" s="8" t="s">
        <v>5618</v>
      </c>
      <c r="F287" s="8"/>
      <c r="G287" s="8" t="s">
        <v>5763</v>
      </c>
      <c r="H287" s="9"/>
      <c r="I287" s="10"/>
      <c r="J287" s="9"/>
      <c r="K287" s="9" t="s">
        <v>5612</v>
      </c>
      <c r="L287" s="8"/>
      <c r="M287" s="11"/>
      <c r="N287" s="8"/>
      <c r="O287" s="44" t="s">
        <v>6679</v>
      </c>
      <c r="P287" s="8"/>
      <c r="Q287" s="8"/>
      <c r="R287" s="8"/>
      <c r="S287" s="8"/>
      <c r="T287" s="8"/>
    </row>
    <row r="288" spans="2:20" ht="15" customHeight="1" x14ac:dyDescent="0.45">
      <c r="B288" s="47" t="s">
        <v>6680</v>
      </c>
      <c r="C288" s="44" t="s">
        <v>5693</v>
      </c>
      <c r="E288" s="8" t="s">
        <v>5618</v>
      </c>
      <c r="F288" s="8"/>
      <c r="G288" s="8" t="s">
        <v>5763</v>
      </c>
      <c r="H288" s="9"/>
      <c r="I288" s="10"/>
      <c r="J288" s="9"/>
      <c r="K288" s="9" t="s">
        <v>5612</v>
      </c>
      <c r="L288" s="8"/>
      <c r="M288" s="11"/>
      <c r="N288" s="8"/>
      <c r="O288" s="44" t="s">
        <v>6681</v>
      </c>
      <c r="P288" s="8"/>
      <c r="Q288" s="8"/>
      <c r="R288" s="8"/>
      <c r="S288" s="8"/>
      <c r="T288" s="8"/>
    </row>
    <row r="289" spans="2:20" ht="15" customHeight="1" x14ac:dyDescent="0.45">
      <c r="B289" s="47" t="s">
        <v>6682</v>
      </c>
      <c r="C289" s="44" t="s">
        <v>5693</v>
      </c>
      <c r="E289" s="8" t="s">
        <v>5618</v>
      </c>
      <c r="F289" s="8"/>
      <c r="G289" s="8" t="s">
        <v>5763</v>
      </c>
      <c r="H289" s="9"/>
      <c r="I289" s="10"/>
      <c r="J289" s="9"/>
      <c r="K289" s="9" t="s">
        <v>5612</v>
      </c>
      <c r="L289" s="8"/>
      <c r="M289" s="11"/>
      <c r="N289" s="8"/>
      <c r="O289" s="44" t="s">
        <v>6683</v>
      </c>
      <c r="P289" s="8"/>
      <c r="Q289" s="8"/>
      <c r="R289" s="8"/>
      <c r="S289" s="8"/>
      <c r="T289" s="8"/>
    </row>
    <row r="290" spans="2:20" ht="15" customHeight="1" x14ac:dyDescent="0.45">
      <c r="B290" s="47" t="s">
        <v>6684</v>
      </c>
      <c r="C290" s="44" t="s">
        <v>5693</v>
      </c>
      <c r="E290" s="8" t="s">
        <v>5618</v>
      </c>
      <c r="F290" s="8"/>
      <c r="G290" s="8" t="s">
        <v>5763</v>
      </c>
      <c r="H290" s="9"/>
      <c r="I290" s="10"/>
      <c r="J290" s="9"/>
      <c r="K290" s="9" t="s">
        <v>5612</v>
      </c>
      <c r="L290" s="8"/>
      <c r="M290" s="11"/>
      <c r="N290" s="8"/>
      <c r="O290" s="44" t="s">
        <v>6685</v>
      </c>
      <c r="P290" s="8"/>
      <c r="Q290" s="8"/>
      <c r="R290" s="8"/>
      <c r="S290" s="8"/>
      <c r="T290" s="8"/>
    </row>
    <row r="291" spans="2:20" ht="15" customHeight="1" x14ac:dyDescent="0.45">
      <c r="B291" s="47" t="s">
        <v>6686</v>
      </c>
      <c r="C291" s="44" t="s">
        <v>5693</v>
      </c>
      <c r="E291" s="8" t="s">
        <v>5618</v>
      </c>
      <c r="F291" s="8"/>
      <c r="G291" s="8" t="s">
        <v>5763</v>
      </c>
      <c r="H291" s="9"/>
      <c r="I291" s="10"/>
      <c r="J291" s="9"/>
      <c r="K291" s="9" t="s">
        <v>5612</v>
      </c>
      <c r="L291" s="8"/>
      <c r="M291" s="11"/>
      <c r="N291" s="8"/>
      <c r="O291" s="44" t="s">
        <v>6687</v>
      </c>
      <c r="P291" s="8"/>
      <c r="Q291" s="8"/>
      <c r="R291" s="8"/>
      <c r="S291" s="8"/>
      <c r="T291" s="8"/>
    </row>
    <row r="292" spans="2:20" ht="15" customHeight="1" x14ac:dyDescent="0.45">
      <c r="B292" s="47" t="s">
        <v>6688</v>
      </c>
      <c r="C292" s="44" t="s">
        <v>5693</v>
      </c>
      <c r="E292" s="8" t="s">
        <v>5618</v>
      </c>
      <c r="F292" s="8"/>
      <c r="G292" s="8" t="s">
        <v>5763</v>
      </c>
      <c r="H292" s="9"/>
      <c r="I292" s="10"/>
      <c r="J292" s="9"/>
      <c r="K292" s="9" t="s">
        <v>5612</v>
      </c>
      <c r="L292" s="8"/>
      <c r="M292" s="11"/>
      <c r="N292" s="8"/>
      <c r="O292" s="44" t="s">
        <v>6689</v>
      </c>
      <c r="P292" s="8"/>
      <c r="Q292" s="8"/>
      <c r="R292" s="8"/>
      <c r="S292" s="8"/>
      <c r="T292" s="8"/>
    </row>
    <row r="293" spans="2:20" ht="15" customHeight="1" x14ac:dyDescent="0.45">
      <c r="B293" s="47" t="s">
        <v>75</v>
      </c>
      <c r="C293" s="44" t="s">
        <v>5693</v>
      </c>
      <c r="E293" s="8" t="s">
        <v>5618</v>
      </c>
      <c r="F293" s="8"/>
      <c r="G293" s="8" t="s">
        <v>5763</v>
      </c>
      <c r="H293" s="9"/>
      <c r="I293" s="10"/>
      <c r="J293" s="9"/>
      <c r="K293" s="9" t="s">
        <v>5612</v>
      </c>
      <c r="L293" s="8"/>
      <c r="M293" s="11"/>
      <c r="N293" s="8"/>
      <c r="O293" s="44" t="s">
        <v>6690</v>
      </c>
      <c r="P293" s="8"/>
      <c r="Q293" s="8"/>
      <c r="R293" s="8"/>
      <c r="S293" s="8"/>
      <c r="T293" s="8"/>
    </row>
    <row r="294" spans="2:20" ht="15" customHeight="1" x14ac:dyDescent="0.45">
      <c r="B294" s="47" t="s">
        <v>6691</v>
      </c>
      <c r="C294" s="44" t="s">
        <v>5693</v>
      </c>
      <c r="E294" s="8" t="s">
        <v>5618</v>
      </c>
      <c r="F294" s="8"/>
      <c r="G294" s="8" t="s">
        <v>5763</v>
      </c>
      <c r="H294" s="9"/>
      <c r="I294" s="10"/>
      <c r="J294" s="9"/>
      <c r="K294" s="9" t="s">
        <v>5612</v>
      </c>
      <c r="L294" s="8"/>
      <c r="M294" s="11"/>
      <c r="N294" s="8"/>
      <c r="O294" s="44" t="s">
        <v>6692</v>
      </c>
      <c r="P294" s="8"/>
      <c r="Q294" s="8"/>
      <c r="R294" s="8"/>
      <c r="S294" s="8"/>
      <c r="T294" s="8"/>
    </row>
    <row r="295" spans="2:20" ht="15" customHeight="1" x14ac:dyDescent="0.45">
      <c r="B295" s="47" t="s">
        <v>6693</v>
      </c>
      <c r="C295" s="44" t="s">
        <v>5693</v>
      </c>
      <c r="E295" s="8" t="s">
        <v>5618</v>
      </c>
      <c r="F295" s="8"/>
      <c r="G295" s="8" t="s">
        <v>5763</v>
      </c>
      <c r="H295" s="9"/>
      <c r="I295" s="10"/>
      <c r="J295" s="9"/>
      <c r="K295" s="9" t="s">
        <v>5612</v>
      </c>
      <c r="L295" s="8"/>
      <c r="M295" s="11"/>
      <c r="N295" s="8"/>
      <c r="O295" s="44" t="s">
        <v>6694</v>
      </c>
      <c r="P295" s="8"/>
      <c r="Q295" s="8"/>
      <c r="R295" s="8"/>
      <c r="S295" s="8"/>
      <c r="T295" s="8"/>
    </row>
    <row r="296" spans="2:20" ht="15" customHeight="1" x14ac:dyDescent="0.45">
      <c r="B296" s="47" t="s">
        <v>6695</v>
      </c>
      <c r="C296" s="44" t="s">
        <v>5693</v>
      </c>
      <c r="E296" s="8" t="s">
        <v>5618</v>
      </c>
      <c r="F296" s="8"/>
      <c r="G296" s="8" t="s">
        <v>5763</v>
      </c>
      <c r="H296" s="9"/>
      <c r="I296" s="10"/>
      <c r="J296" s="9"/>
      <c r="K296" s="9" t="s">
        <v>5612</v>
      </c>
      <c r="L296" s="8"/>
      <c r="M296" s="11"/>
      <c r="N296" s="8"/>
      <c r="O296" s="44" t="s">
        <v>6696</v>
      </c>
      <c r="P296" s="8"/>
      <c r="Q296" s="8"/>
      <c r="R296" s="8"/>
      <c r="S296" s="8"/>
      <c r="T296" s="8"/>
    </row>
    <row r="297" spans="2:20" ht="15" customHeight="1" x14ac:dyDescent="0.45">
      <c r="B297" s="47" t="s">
        <v>6697</v>
      </c>
      <c r="C297" s="44" t="s">
        <v>5693</v>
      </c>
      <c r="E297" s="8" t="s">
        <v>5618</v>
      </c>
      <c r="F297" s="8"/>
      <c r="G297" s="8" t="s">
        <v>5763</v>
      </c>
      <c r="H297" s="9"/>
      <c r="I297" s="10"/>
      <c r="J297" s="9"/>
      <c r="K297" s="9" t="s">
        <v>5612</v>
      </c>
      <c r="L297" s="8"/>
      <c r="M297" s="11"/>
      <c r="N297" s="8"/>
      <c r="O297" s="44" t="s">
        <v>6698</v>
      </c>
      <c r="P297" s="8"/>
      <c r="Q297" s="8"/>
      <c r="R297" s="8"/>
      <c r="S297" s="8"/>
      <c r="T297" s="8"/>
    </row>
    <row r="298" spans="2:20" ht="15" customHeight="1" x14ac:dyDescent="0.45">
      <c r="B298" s="47" t="s">
        <v>6699</v>
      </c>
      <c r="C298" s="44" t="s">
        <v>5693</v>
      </c>
      <c r="E298" s="8" t="s">
        <v>5618</v>
      </c>
      <c r="F298" s="8"/>
      <c r="G298" s="8" t="s">
        <v>5763</v>
      </c>
      <c r="H298" s="9"/>
      <c r="I298" s="10"/>
      <c r="J298" s="9"/>
      <c r="K298" s="9" t="s">
        <v>5612</v>
      </c>
      <c r="L298" s="8"/>
      <c r="M298" s="11"/>
      <c r="N298" s="8"/>
      <c r="O298" s="44" t="s">
        <v>6700</v>
      </c>
      <c r="P298" s="8"/>
      <c r="Q298" s="8"/>
      <c r="R298" s="8"/>
      <c r="S298" s="8"/>
      <c r="T298" s="8"/>
    </row>
    <row r="299" spans="2:20" ht="15" customHeight="1" x14ac:dyDescent="0.45">
      <c r="B299" s="47" t="s">
        <v>6701</v>
      </c>
      <c r="C299" s="44" t="s">
        <v>5693</v>
      </c>
      <c r="E299" s="8" t="s">
        <v>5618</v>
      </c>
      <c r="F299" s="8"/>
      <c r="G299" s="8" t="s">
        <v>5763</v>
      </c>
      <c r="H299" s="9"/>
      <c r="I299" s="10"/>
      <c r="J299" s="9"/>
      <c r="K299" s="9" t="s">
        <v>5612</v>
      </c>
      <c r="L299" s="8"/>
      <c r="M299" s="11"/>
      <c r="N299" s="8"/>
      <c r="O299" s="44" t="s">
        <v>6702</v>
      </c>
      <c r="P299" s="8"/>
      <c r="Q299" s="8"/>
      <c r="R299" s="8"/>
      <c r="S299" s="8"/>
      <c r="T299" s="8"/>
    </row>
    <row r="300" spans="2:20" ht="15" customHeight="1" x14ac:dyDescent="0.45">
      <c r="B300" s="47" t="s">
        <v>6703</v>
      </c>
      <c r="C300" s="44" t="s">
        <v>5693</v>
      </c>
      <c r="E300" s="8" t="s">
        <v>5618</v>
      </c>
      <c r="F300" s="8"/>
      <c r="G300" s="8" t="s">
        <v>5763</v>
      </c>
      <c r="H300" s="9"/>
      <c r="I300" s="10"/>
      <c r="J300" s="9"/>
      <c r="K300" s="9" t="s">
        <v>5612</v>
      </c>
      <c r="L300" s="8"/>
      <c r="M300" s="11"/>
      <c r="N300" s="8"/>
      <c r="O300" s="44" t="s">
        <v>6704</v>
      </c>
      <c r="P300" s="8"/>
      <c r="Q300" s="8"/>
      <c r="R300" s="8"/>
      <c r="S300" s="8"/>
      <c r="T300" s="8"/>
    </row>
    <row r="301" spans="2:20" ht="15" customHeight="1" x14ac:dyDescent="0.45">
      <c r="B301" s="47" t="s">
        <v>6705</v>
      </c>
      <c r="C301" s="44" t="s">
        <v>5693</v>
      </c>
      <c r="E301" s="8" t="s">
        <v>5618</v>
      </c>
      <c r="F301" s="8"/>
      <c r="G301" s="8" t="s">
        <v>5763</v>
      </c>
      <c r="H301" s="9"/>
      <c r="I301" s="10"/>
      <c r="J301" s="9"/>
      <c r="K301" s="9" t="s">
        <v>5612</v>
      </c>
      <c r="L301" s="8"/>
      <c r="M301" s="11"/>
      <c r="N301" s="8"/>
      <c r="O301" s="44" t="s">
        <v>6706</v>
      </c>
      <c r="P301" s="8"/>
      <c r="Q301" s="8"/>
      <c r="R301" s="8"/>
      <c r="S301" s="8"/>
      <c r="T301" s="8"/>
    </row>
    <row r="302" spans="2:20" ht="15" customHeight="1" x14ac:dyDescent="0.45">
      <c r="B302" s="47" t="s">
        <v>6707</v>
      </c>
      <c r="C302" s="44" t="s">
        <v>5693</v>
      </c>
      <c r="E302" s="8" t="s">
        <v>5618</v>
      </c>
      <c r="F302" s="8"/>
      <c r="G302" s="8" t="s">
        <v>5763</v>
      </c>
      <c r="H302" s="9"/>
      <c r="I302" s="10"/>
      <c r="J302" s="9"/>
      <c r="K302" s="9" t="s">
        <v>5612</v>
      </c>
      <c r="L302" s="8"/>
      <c r="M302" s="11"/>
      <c r="N302" s="8"/>
      <c r="O302" s="44" t="s">
        <v>6708</v>
      </c>
      <c r="P302" s="8"/>
      <c r="Q302" s="8"/>
      <c r="R302" s="8"/>
      <c r="S302" s="8"/>
      <c r="T302" s="8"/>
    </row>
    <row r="303" spans="2:20" ht="15" customHeight="1" x14ac:dyDescent="0.45">
      <c r="B303" s="47" t="s">
        <v>6709</v>
      </c>
      <c r="C303" s="44" t="s">
        <v>5693</v>
      </c>
      <c r="E303" s="8" t="s">
        <v>5618</v>
      </c>
      <c r="F303" s="8"/>
      <c r="G303" s="8" t="s">
        <v>5763</v>
      </c>
      <c r="H303" s="9"/>
      <c r="I303" s="10"/>
      <c r="J303" s="9"/>
      <c r="K303" s="9" t="s">
        <v>5612</v>
      </c>
      <c r="L303" s="8"/>
      <c r="M303" s="11"/>
      <c r="N303" s="8"/>
      <c r="O303" s="44" t="s">
        <v>6710</v>
      </c>
      <c r="P303" s="8"/>
      <c r="Q303" s="8"/>
      <c r="R303" s="8"/>
      <c r="S303" s="8"/>
      <c r="T303" s="8"/>
    </row>
    <row r="304" spans="2:20" ht="15" customHeight="1" x14ac:dyDescent="0.45">
      <c r="B304" s="47" t="s">
        <v>6711</v>
      </c>
      <c r="C304" s="44" t="s">
        <v>5693</v>
      </c>
      <c r="E304" s="8" t="s">
        <v>5618</v>
      </c>
      <c r="F304" s="8"/>
      <c r="G304" s="8" t="s">
        <v>5763</v>
      </c>
      <c r="H304" s="9"/>
      <c r="I304" s="10"/>
      <c r="J304" s="9"/>
      <c r="K304" s="9" t="s">
        <v>5612</v>
      </c>
      <c r="L304" s="8"/>
      <c r="M304" s="11"/>
      <c r="N304" s="8"/>
      <c r="O304" s="44"/>
      <c r="P304" s="8"/>
      <c r="Q304" s="8"/>
      <c r="R304" s="8"/>
      <c r="S304" s="8"/>
      <c r="T304" s="8"/>
    </row>
    <row r="305" spans="2:20" ht="15" customHeight="1" x14ac:dyDescent="0.45">
      <c r="B305" s="47" t="s">
        <v>632</v>
      </c>
      <c r="C305" s="44" t="s">
        <v>5693</v>
      </c>
      <c r="E305" s="8" t="s">
        <v>5618</v>
      </c>
      <c r="F305" s="8"/>
      <c r="G305" s="8" t="s">
        <v>5763</v>
      </c>
      <c r="H305" s="9"/>
      <c r="I305" s="10"/>
      <c r="J305" s="9"/>
      <c r="K305" s="9" t="s">
        <v>5612</v>
      </c>
      <c r="L305" s="8"/>
      <c r="M305" s="11"/>
      <c r="N305" s="8"/>
      <c r="O305" s="44"/>
      <c r="P305" s="8"/>
      <c r="Q305" s="8"/>
      <c r="R305" s="8"/>
      <c r="S305" s="8"/>
      <c r="T305" s="8"/>
    </row>
    <row r="306" spans="2:20" ht="15" customHeight="1" x14ac:dyDescent="0.45">
      <c r="B306" s="47" t="s">
        <v>892</v>
      </c>
      <c r="C306" s="44" t="s">
        <v>5693</v>
      </c>
      <c r="E306" s="8" t="s">
        <v>5618</v>
      </c>
      <c r="F306" s="8"/>
      <c r="G306" s="8" t="s">
        <v>5763</v>
      </c>
      <c r="H306" s="9"/>
      <c r="I306" s="10"/>
      <c r="J306" s="9"/>
      <c r="K306" s="9" t="s">
        <v>5612</v>
      </c>
      <c r="L306" s="8"/>
      <c r="M306" s="11"/>
      <c r="N306" s="8"/>
      <c r="O306" s="44" t="s">
        <v>6712</v>
      </c>
      <c r="P306" s="8"/>
      <c r="Q306" s="8"/>
      <c r="R306" s="8"/>
      <c r="S306" s="8"/>
      <c r="T306" s="8"/>
    </row>
    <row r="307" spans="2:20" ht="15" customHeight="1" x14ac:dyDescent="0.45">
      <c r="B307" s="47" t="s">
        <v>6713</v>
      </c>
      <c r="C307" s="44" t="s">
        <v>5693</v>
      </c>
      <c r="E307" s="8" t="s">
        <v>5618</v>
      </c>
      <c r="F307" s="8"/>
      <c r="G307" s="8" t="s">
        <v>5763</v>
      </c>
      <c r="H307" s="9"/>
      <c r="I307" s="10"/>
      <c r="J307" s="9"/>
      <c r="K307" s="9" t="s">
        <v>5612</v>
      </c>
      <c r="L307" s="8"/>
      <c r="M307" s="11"/>
      <c r="N307" s="8"/>
      <c r="O307" s="44" t="s">
        <v>6714</v>
      </c>
      <c r="P307" s="8"/>
      <c r="Q307" s="8"/>
      <c r="R307" s="8"/>
      <c r="S307" s="8"/>
      <c r="T307" s="8"/>
    </row>
    <row r="308" spans="2:20" ht="15" customHeight="1" x14ac:dyDescent="0.45">
      <c r="B308" s="47" t="s">
        <v>6715</v>
      </c>
      <c r="C308" s="44" t="s">
        <v>5693</v>
      </c>
      <c r="E308" s="8" t="s">
        <v>5618</v>
      </c>
      <c r="F308" s="8"/>
      <c r="G308" s="8" t="s">
        <v>5763</v>
      </c>
      <c r="H308" s="9"/>
      <c r="I308" s="10"/>
      <c r="J308" s="9"/>
      <c r="K308" s="9" t="s">
        <v>5612</v>
      </c>
      <c r="L308" s="8"/>
      <c r="M308" s="11"/>
      <c r="N308" s="8"/>
      <c r="O308" s="44"/>
      <c r="P308" s="8"/>
      <c r="Q308" s="8"/>
      <c r="R308" s="8"/>
      <c r="S308" s="8"/>
      <c r="T308" s="8"/>
    </row>
    <row r="309" spans="2:20" ht="15" customHeight="1" x14ac:dyDescent="0.45">
      <c r="B309" s="47" t="s">
        <v>573</v>
      </c>
      <c r="C309" s="44" t="s">
        <v>5693</v>
      </c>
      <c r="E309" s="8" t="s">
        <v>5618</v>
      </c>
      <c r="F309" s="8"/>
      <c r="G309" s="8" t="s">
        <v>5763</v>
      </c>
      <c r="H309" s="9"/>
      <c r="I309" s="10"/>
      <c r="J309" s="9"/>
      <c r="K309" s="9" t="s">
        <v>5612</v>
      </c>
      <c r="L309" s="8"/>
      <c r="M309" s="11"/>
      <c r="N309" s="8"/>
      <c r="O309" s="44" t="s">
        <v>6716</v>
      </c>
      <c r="P309" s="8"/>
      <c r="Q309" s="8"/>
      <c r="R309" s="8"/>
      <c r="S309" s="8"/>
      <c r="T309" s="8"/>
    </row>
    <row r="310" spans="2:20" ht="15" customHeight="1" x14ac:dyDescent="0.45">
      <c r="B310" s="47" t="s">
        <v>6717</v>
      </c>
      <c r="C310" s="44" t="s">
        <v>5693</v>
      </c>
      <c r="E310" s="8" t="s">
        <v>5618</v>
      </c>
      <c r="F310" s="8"/>
      <c r="G310" s="8" t="s">
        <v>5763</v>
      </c>
      <c r="H310" s="9"/>
      <c r="I310" s="10"/>
      <c r="J310" s="9"/>
      <c r="K310" s="9" t="s">
        <v>5612</v>
      </c>
      <c r="L310" s="8"/>
      <c r="M310" s="11"/>
      <c r="N310" s="8"/>
      <c r="O310" s="44" t="s">
        <v>6718</v>
      </c>
      <c r="P310" s="8"/>
      <c r="Q310" s="8"/>
      <c r="R310" s="8"/>
      <c r="S310" s="8"/>
      <c r="T310" s="8"/>
    </row>
    <row r="311" spans="2:20" ht="15" customHeight="1" x14ac:dyDescent="0.45">
      <c r="B311" s="47" t="s">
        <v>6719</v>
      </c>
      <c r="C311" s="44" t="s">
        <v>5693</v>
      </c>
      <c r="E311" s="8" t="s">
        <v>5618</v>
      </c>
      <c r="F311" s="8"/>
      <c r="G311" s="8" t="s">
        <v>5763</v>
      </c>
      <c r="H311" s="9"/>
      <c r="I311" s="10"/>
      <c r="J311" s="9"/>
      <c r="K311" s="9" t="s">
        <v>5612</v>
      </c>
      <c r="L311" s="8"/>
      <c r="M311" s="11"/>
      <c r="N311" s="8"/>
      <c r="O311" s="44" t="s">
        <v>6720</v>
      </c>
      <c r="P311" s="8"/>
      <c r="Q311" s="8"/>
      <c r="R311" s="8"/>
      <c r="S311" s="8"/>
      <c r="T311" s="8"/>
    </row>
    <row r="312" spans="2:20" ht="15" customHeight="1" x14ac:dyDescent="0.45">
      <c r="B312" s="47" t="s">
        <v>6721</v>
      </c>
      <c r="C312" s="44" t="s">
        <v>5693</v>
      </c>
      <c r="E312" s="8" t="s">
        <v>5618</v>
      </c>
      <c r="F312" s="8"/>
      <c r="G312" s="8" t="s">
        <v>5763</v>
      </c>
      <c r="H312" s="9"/>
      <c r="I312" s="10"/>
      <c r="J312" s="9"/>
      <c r="K312" s="9" t="s">
        <v>5612</v>
      </c>
      <c r="L312" s="8"/>
      <c r="M312" s="11"/>
      <c r="N312" s="8"/>
      <c r="O312" s="44" t="s">
        <v>6722</v>
      </c>
      <c r="P312" s="8"/>
      <c r="Q312" s="8"/>
      <c r="R312" s="8"/>
      <c r="S312" s="8"/>
      <c r="T312" s="8"/>
    </row>
    <row r="313" spans="2:20" ht="15" customHeight="1" x14ac:dyDescent="0.45">
      <c r="B313" s="47" t="s">
        <v>6723</v>
      </c>
      <c r="C313" s="44" t="s">
        <v>5693</v>
      </c>
      <c r="E313" s="8" t="s">
        <v>5618</v>
      </c>
      <c r="F313" s="8"/>
      <c r="G313" s="8" t="s">
        <v>5763</v>
      </c>
      <c r="H313" s="9"/>
      <c r="I313" s="10"/>
      <c r="J313" s="9"/>
      <c r="K313" s="9" t="s">
        <v>5612</v>
      </c>
      <c r="L313" s="8"/>
      <c r="M313" s="11"/>
      <c r="N313" s="8"/>
      <c r="O313" s="44" t="s">
        <v>6724</v>
      </c>
      <c r="P313" s="8"/>
      <c r="Q313" s="8"/>
      <c r="R313" s="8"/>
      <c r="S313" s="8"/>
      <c r="T313" s="8"/>
    </row>
    <row r="314" spans="2:20" ht="15" customHeight="1" x14ac:dyDescent="0.45">
      <c r="B314" s="47" t="s">
        <v>6725</v>
      </c>
      <c r="C314" s="44" t="s">
        <v>5693</v>
      </c>
      <c r="E314" s="8" t="s">
        <v>5618</v>
      </c>
      <c r="F314" s="8"/>
      <c r="G314" s="8" t="s">
        <v>5763</v>
      </c>
      <c r="H314" s="9"/>
      <c r="I314" s="10"/>
      <c r="J314" s="9"/>
      <c r="K314" s="9" t="s">
        <v>5612</v>
      </c>
      <c r="L314" s="8"/>
      <c r="M314" s="11"/>
      <c r="N314" s="8"/>
      <c r="O314" s="44" t="s">
        <v>6726</v>
      </c>
      <c r="P314" s="8"/>
      <c r="Q314" s="8"/>
      <c r="R314" s="8"/>
      <c r="S314" s="8"/>
      <c r="T314" s="8"/>
    </row>
    <row r="315" spans="2:20" ht="15" customHeight="1" x14ac:dyDescent="0.45">
      <c r="B315" s="47" t="s">
        <v>6727</v>
      </c>
      <c r="C315" s="44" t="s">
        <v>5693</v>
      </c>
      <c r="E315" s="8" t="s">
        <v>5618</v>
      </c>
      <c r="F315" s="8"/>
      <c r="G315" s="8" t="s">
        <v>5763</v>
      </c>
      <c r="H315" s="9"/>
      <c r="I315" s="10"/>
      <c r="J315" s="9"/>
      <c r="K315" s="9" t="s">
        <v>5612</v>
      </c>
      <c r="L315" s="8"/>
      <c r="M315" s="11"/>
      <c r="N315" s="8"/>
      <c r="O315" s="44" t="s">
        <v>6728</v>
      </c>
      <c r="P315" s="8"/>
      <c r="Q315" s="8"/>
      <c r="R315" s="8"/>
      <c r="S315" s="8"/>
      <c r="T315" s="8"/>
    </row>
    <row r="316" spans="2:20" ht="15" customHeight="1" x14ac:dyDescent="0.45">
      <c r="B316" s="47" t="s">
        <v>6729</v>
      </c>
      <c r="C316" s="44" t="s">
        <v>5616</v>
      </c>
      <c r="E316" s="8" t="s">
        <v>5618</v>
      </c>
      <c r="F316" s="8"/>
      <c r="G316" s="8" t="s">
        <v>5713</v>
      </c>
      <c r="H316" s="9">
        <v>45491</v>
      </c>
      <c r="I316" s="10"/>
      <c r="J316" s="9"/>
      <c r="K316" s="9" t="s">
        <v>5612</v>
      </c>
      <c r="L316" s="8" t="s">
        <v>6730</v>
      </c>
      <c r="M316" s="11"/>
      <c r="N316" s="8"/>
      <c r="O316" s="44" t="s">
        <v>6731</v>
      </c>
      <c r="P316" s="8"/>
      <c r="Q316" s="8"/>
      <c r="R316" s="8"/>
      <c r="S316" s="8"/>
      <c r="T316" s="8"/>
    </row>
    <row r="317" spans="2:20" ht="15" customHeight="1" x14ac:dyDescent="0.45">
      <c r="B317" s="47" t="s">
        <v>6732</v>
      </c>
      <c r="C317" s="44" t="s">
        <v>5693</v>
      </c>
      <c r="E317" s="8" t="s">
        <v>5618</v>
      </c>
      <c r="F317" s="8"/>
      <c r="G317" s="8" t="s">
        <v>5763</v>
      </c>
      <c r="H317" s="9"/>
      <c r="I317" s="10"/>
      <c r="J317" s="9"/>
      <c r="K317" s="9" t="s">
        <v>5612</v>
      </c>
      <c r="L317" s="8"/>
      <c r="M317" s="11"/>
      <c r="N317" s="8"/>
      <c r="O317" s="44" t="s">
        <v>6733</v>
      </c>
      <c r="P317" s="8"/>
      <c r="Q317" s="8"/>
      <c r="R317" s="8"/>
      <c r="S317" s="8"/>
      <c r="T317" s="8"/>
    </row>
    <row r="318" spans="2:20" ht="15" customHeight="1" x14ac:dyDescent="0.45">
      <c r="B318" s="47" t="s">
        <v>6734</v>
      </c>
      <c r="C318" s="44" t="s">
        <v>5693</v>
      </c>
      <c r="E318" s="8" t="s">
        <v>5618</v>
      </c>
      <c r="F318" s="8"/>
      <c r="G318" s="8" t="s">
        <v>5763</v>
      </c>
      <c r="H318" s="9"/>
      <c r="I318" s="10"/>
      <c r="J318" s="9"/>
      <c r="K318" s="9" t="s">
        <v>5612</v>
      </c>
      <c r="L318" s="8"/>
      <c r="M318" s="11"/>
      <c r="N318" s="8"/>
      <c r="O318" s="44" t="s">
        <v>6735</v>
      </c>
      <c r="P318" s="8"/>
      <c r="Q318" s="8"/>
      <c r="R318" s="8"/>
      <c r="S318" s="8"/>
      <c r="T318" s="8"/>
    </row>
    <row r="319" spans="2:20" ht="15" customHeight="1" x14ac:dyDescent="0.45">
      <c r="B319" s="47" t="s">
        <v>6736</v>
      </c>
      <c r="C319" s="44" t="s">
        <v>5693</v>
      </c>
      <c r="E319" s="8" t="s">
        <v>5618</v>
      </c>
      <c r="F319" s="8"/>
      <c r="G319" s="8" t="s">
        <v>5763</v>
      </c>
      <c r="H319" s="9"/>
      <c r="I319" s="10"/>
      <c r="J319" s="9"/>
      <c r="K319" s="9" t="s">
        <v>5612</v>
      </c>
      <c r="L319" s="8"/>
      <c r="M319" s="11"/>
      <c r="N319" s="8"/>
      <c r="O319" s="44" t="s">
        <v>6737</v>
      </c>
      <c r="P319" s="8"/>
      <c r="Q319" s="8"/>
      <c r="R319" s="8"/>
      <c r="S319" s="8"/>
      <c r="T319" s="8"/>
    </row>
    <row r="320" spans="2:20" ht="15" customHeight="1" x14ac:dyDescent="0.45">
      <c r="B320" s="47" t="s">
        <v>6738</v>
      </c>
      <c r="C320" s="44" t="s">
        <v>5693</v>
      </c>
      <c r="E320" s="8" t="s">
        <v>5618</v>
      </c>
      <c r="F320" s="8"/>
      <c r="G320" s="8" t="s">
        <v>5763</v>
      </c>
      <c r="H320" s="9"/>
      <c r="I320" s="10"/>
      <c r="J320" s="9"/>
      <c r="K320" s="9" t="s">
        <v>5612</v>
      </c>
      <c r="L320" s="8"/>
      <c r="M320" s="11"/>
      <c r="N320" s="8"/>
      <c r="O320" s="44" t="s">
        <v>6739</v>
      </c>
      <c r="P320" s="8"/>
      <c r="Q320" s="8"/>
      <c r="R320" s="8"/>
      <c r="S320" s="8"/>
      <c r="T320" s="8"/>
    </row>
    <row r="321" spans="2:20" ht="15" customHeight="1" x14ac:dyDescent="0.45">
      <c r="B321" s="47" t="s">
        <v>5321</v>
      </c>
      <c r="C321" s="44" t="s">
        <v>5693</v>
      </c>
      <c r="E321" s="8" t="s">
        <v>5618</v>
      </c>
      <c r="F321" s="8"/>
      <c r="G321" s="8" t="s">
        <v>5607</v>
      </c>
      <c r="H321" s="9">
        <v>45463</v>
      </c>
      <c r="I321" s="10">
        <f>Tabel2[[#This Row],[Datum laatst gecontacteerd]]+60</f>
        <v>45523</v>
      </c>
      <c r="J321" s="9" t="s">
        <v>5649</v>
      </c>
      <c r="K321" s="9" t="s">
        <v>5612</v>
      </c>
      <c r="L321" s="8" t="s">
        <v>6740</v>
      </c>
      <c r="M321" s="46" t="s">
        <v>6741</v>
      </c>
      <c r="N321" s="68" t="s">
        <v>6742</v>
      </c>
      <c r="O321" s="48" t="s">
        <v>6743</v>
      </c>
      <c r="P321" s="8"/>
      <c r="Q321" s="8"/>
      <c r="R321" s="8"/>
      <c r="S321" s="8"/>
      <c r="T321" s="8"/>
    </row>
    <row r="322" spans="2:20" ht="15" customHeight="1" x14ac:dyDescent="0.45">
      <c r="B322" s="47" t="s">
        <v>6744</v>
      </c>
      <c r="C322" s="44" t="s">
        <v>5693</v>
      </c>
      <c r="E322" s="8" t="s">
        <v>5618</v>
      </c>
      <c r="F322" s="8"/>
      <c r="G322" s="8" t="s">
        <v>5763</v>
      </c>
      <c r="H322" s="9"/>
      <c r="I322" s="10"/>
      <c r="J322" s="9"/>
      <c r="K322" s="9" t="s">
        <v>5612</v>
      </c>
      <c r="L322" s="8"/>
      <c r="M322" s="11"/>
      <c r="N322" s="8"/>
      <c r="O322" s="44" t="s">
        <v>6745</v>
      </c>
      <c r="P322" s="8"/>
      <c r="Q322" s="8"/>
      <c r="R322" s="8"/>
      <c r="S322" s="8"/>
      <c r="T322" s="8"/>
    </row>
    <row r="323" spans="2:20" ht="15" customHeight="1" x14ac:dyDescent="0.45">
      <c r="B323" s="47" t="s">
        <v>6746</v>
      </c>
      <c r="C323" s="44" t="s">
        <v>5693</v>
      </c>
      <c r="E323" s="8" t="s">
        <v>5618</v>
      </c>
      <c r="F323" s="8"/>
      <c r="G323" s="8" t="s">
        <v>5763</v>
      </c>
      <c r="H323" s="9"/>
      <c r="I323" s="10"/>
      <c r="J323" s="9"/>
      <c r="K323" s="9" t="s">
        <v>5612</v>
      </c>
      <c r="L323" s="8"/>
      <c r="M323" s="11"/>
      <c r="N323" s="8"/>
      <c r="O323" s="44" t="s">
        <v>6747</v>
      </c>
      <c r="P323" s="8"/>
      <c r="Q323" s="8"/>
      <c r="R323" s="8"/>
      <c r="S323" s="8"/>
      <c r="T323" s="8"/>
    </row>
    <row r="324" spans="2:20" ht="15" customHeight="1" x14ac:dyDescent="0.45">
      <c r="B324" s="47" t="s">
        <v>6748</v>
      </c>
      <c r="C324" s="44" t="s">
        <v>5693</v>
      </c>
      <c r="E324" s="8" t="s">
        <v>5618</v>
      </c>
      <c r="F324" s="8"/>
      <c r="G324" s="8" t="s">
        <v>5763</v>
      </c>
      <c r="H324" s="9"/>
      <c r="I324" s="10"/>
      <c r="J324" s="9"/>
      <c r="K324" s="9" t="s">
        <v>5612</v>
      </c>
      <c r="L324" s="8"/>
      <c r="M324" s="11"/>
      <c r="N324" s="8"/>
      <c r="O324" s="44" t="s">
        <v>6749</v>
      </c>
      <c r="P324" s="8"/>
      <c r="Q324" s="8"/>
      <c r="R324" s="8"/>
      <c r="S324" s="8"/>
      <c r="T324" s="8"/>
    </row>
    <row r="325" spans="2:20" ht="15" customHeight="1" x14ac:dyDescent="0.45">
      <c r="B325" s="47" t="s">
        <v>6750</v>
      </c>
      <c r="C325" s="44" t="s">
        <v>5693</v>
      </c>
      <c r="E325" s="8" t="s">
        <v>5618</v>
      </c>
      <c r="F325" s="8"/>
      <c r="G325" s="8" t="s">
        <v>5763</v>
      </c>
      <c r="H325" s="9"/>
      <c r="I325" s="10"/>
      <c r="J325" s="9"/>
      <c r="K325" s="9" t="s">
        <v>5612</v>
      </c>
      <c r="L325" s="8"/>
      <c r="M325" s="11"/>
      <c r="N325" s="8"/>
      <c r="O325" s="44" t="s">
        <v>6751</v>
      </c>
      <c r="P325" s="8"/>
      <c r="Q325" s="8"/>
      <c r="R325" s="8"/>
      <c r="S325" s="8"/>
      <c r="T325" s="8"/>
    </row>
    <row r="326" spans="2:20" ht="15" customHeight="1" x14ac:dyDescent="0.45">
      <c r="B326" s="47" t="s">
        <v>6752</v>
      </c>
      <c r="C326" s="44" t="s">
        <v>5693</v>
      </c>
      <c r="E326" s="8" t="s">
        <v>5618</v>
      </c>
      <c r="F326" s="8"/>
      <c r="G326" s="8" t="s">
        <v>5763</v>
      </c>
      <c r="H326" s="9"/>
      <c r="I326" s="10"/>
      <c r="J326" s="9"/>
      <c r="K326" s="9" t="s">
        <v>5612</v>
      </c>
      <c r="L326" s="8"/>
      <c r="M326" s="11"/>
      <c r="N326" s="8"/>
      <c r="O326" s="44" t="s">
        <v>6753</v>
      </c>
      <c r="P326" s="8"/>
      <c r="Q326" s="8"/>
      <c r="R326" s="8"/>
      <c r="S326" s="8"/>
      <c r="T326" s="8"/>
    </row>
    <row r="327" spans="2:20" ht="15" customHeight="1" x14ac:dyDescent="0.45">
      <c r="B327" s="47" t="s">
        <v>6754</v>
      </c>
      <c r="C327" s="44" t="s">
        <v>5693</v>
      </c>
      <c r="E327" s="8" t="s">
        <v>5618</v>
      </c>
      <c r="F327" s="8"/>
      <c r="G327" s="8" t="s">
        <v>5763</v>
      </c>
      <c r="H327" s="9"/>
      <c r="I327" s="10"/>
      <c r="J327" s="9"/>
      <c r="K327" s="9" t="s">
        <v>5612</v>
      </c>
      <c r="L327" s="8"/>
      <c r="M327" s="11"/>
      <c r="N327" s="8"/>
      <c r="O327" s="44" t="s">
        <v>6755</v>
      </c>
      <c r="P327" s="8"/>
      <c r="Q327" s="8"/>
      <c r="R327" s="8"/>
      <c r="S327" s="8"/>
      <c r="T327" s="8"/>
    </row>
    <row r="328" spans="2:20" ht="15" customHeight="1" x14ac:dyDescent="0.45">
      <c r="B328" s="47" t="s">
        <v>6756</v>
      </c>
      <c r="C328" s="44" t="s">
        <v>5693</v>
      </c>
      <c r="E328" s="8" t="s">
        <v>5618</v>
      </c>
      <c r="F328" s="8"/>
      <c r="G328" s="8" t="s">
        <v>5763</v>
      </c>
      <c r="H328" s="9"/>
      <c r="I328" s="10"/>
      <c r="J328" s="9"/>
      <c r="K328" s="9" t="s">
        <v>5612</v>
      </c>
      <c r="L328" s="8"/>
      <c r="M328" s="11"/>
      <c r="N328" s="8"/>
      <c r="O328" s="44"/>
      <c r="P328" s="8"/>
      <c r="Q328" s="8"/>
      <c r="R328" s="8"/>
      <c r="S328" s="8"/>
      <c r="T328" s="8"/>
    </row>
    <row r="329" spans="2:20" ht="15" customHeight="1" x14ac:dyDescent="0.45">
      <c r="B329" s="47" t="s">
        <v>6757</v>
      </c>
      <c r="C329" s="44" t="s">
        <v>5693</v>
      </c>
      <c r="E329" s="8" t="s">
        <v>5618</v>
      </c>
      <c r="F329" s="8"/>
      <c r="G329" s="8" t="s">
        <v>5763</v>
      </c>
      <c r="H329" s="9"/>
      <c r="I329" s="10"/>
      <c r="J329" s="9"/>
      <c r="K329" s="9" t="s">
        <v>5612</v>
      </c>
      <c r="L329" s="8"/>
      <c r="M329" s="11"/>
      <c r="N329" s="8"/>
      <c r="O329" s="44" t="s">
        <v>6758</v>
      </c>
      <c r="P329" s="8"/>
      <c r="Q329" s="8"/>
      <c r="R329" s="8"/>
      <c r="S329" s="8"/>
      <c r="T329" s="8"/>
    </row>
    <row r="330" spans="2:20" ht="15" customHeight="1" x14ac:dyDescent="0.45">
      <c r="B330" s="47" t="s">
        <v>6759</v>
      </c>
      <c r="C330" s="44" t="s">
        <v>5693</v>
      </c>
      <c r="E330" s="8" t="s">
        <v>5618</v>
      </c>
      <c r="F330" s="8"/>
      <c r="G330" s="8" t="s">
        <v>5763</v>
      </c>
      <c r="H330" s="9"/>
      <c r="I330" s="10"/>
      <c r="J330" s="9"/>
      <c r="K330" s="9" t="s">
        <v>5612</v>
      </c>
      <c r="L330" s="8"/>
      <c r="M330" s="11"/>
      <c r="N330" s="8"/>
      <c r="O330" s="44" t="s">
        <v>6760</v>
      </c>
      <c r="P330" s="8"/>
      <c r="Q330" s="8"/>
      <c r="R330" s="8"/>
      <c r="S330" s="8"/>
      <c r="T330" s="8"/>
    </row>
    <row r="331" spans="2:20" ht="15" customHeight="1" x14ac:dyDescent="0.45">
      <c r="B331" s="47" t="s">
        <v>6761</v>
      </c>
      <c r="C331" s="44" t="s">
        <v>5693</v>
      </c>
      <c r="E331" s="8" t="s">
        <v>5618</v>
      </c>
      <c r="F331" s="8"/>
      <c r="G331" s="8" t="s">
        <v>5763</v>
      </c>
      <c r="H331" s="9"/>
      <c r="I331" s="10"/>
      <c r="J331" s="9"/>
      <c r="K331" s="9" t="s">
        <v>5612</v>
      </c>
      <c r="L331" s="8"/>
      <c r="M331" s="11"/>
      <c r="N331" s="8"/>
      <c r="O331" s="44" t="s">
        <v>6762</v>
      </c>
      <c r="P331" s="8"/>
      <c r="Q331" s="8"/>
      <c r="R331" s="8"/>
      <c r="S331" s="8"/>
      <c r="T331" s="8"/>
    </row>
    <row r="332" spans="2:20" ht="15" customHeight="1" x14ac:dyDescent="0.45">
      <c r="B332" s="47" t="s">
        <v>6763</v>
      </c>
      <c r="C332" s="44" t="s">
        <v>5693</v>
      </c>
      <c r="E332" s="8" t="s">
        <v>5618</v>
      </c>
      <c r="F332" s="8"/>
      <c r="G332" s="8" t="s">
        <v>5763</v>
      </c>
      <c r="H332" s="9"/>
      <c r="I332" s="10"/>
      <c r="J332" s="9"/>
      <c r="K332" s="9" t="s">
        <v>5612</v>
      </c>
      <c r="L332" s="8"/>
      <c r="M332" s="11"/>
      <c r="N332" s="8"/>
      <c r="O332" s="44" t="s">
        <v>6764</v>
      </c>
      <c r="P332" s="8"/>
      <c r="Q332" s="8"/>
      <c r="R332" s="8"/>
      <c r="S332" s="8"/>
      <c r="T332" s="8"/>
    </row>
    <row r="333" spans="2:20" ht="15" customHeight="1" x14ac:dyDescent="0.45">
      <c r="B333" s="47" t="s">
        <v>898</v>
      </c>
      <c r="C333" s="44" t="s">
        <v>5693</v>
      </c>
      <c r="E333" s="8" t="s">
        <v>5618</v>
      </c>
      <c r="F333" s="8"/>
      <c r="G333" s="8" t="s">
        <v>5763</v>
      </c>
      <c r="H333" s="9"/>
      <c r="I333" s="10"/>
      <c r="J333" s="9"/>
      <c r="K333" s="9" t="s">
        <v>5612</v>
      </c>
      <c r="L333" s="8"/>
      <c r="M333" s="11"/>
      <c r="N333" s="8"/>
      <c r="O333" s="44" t="s">
        <v>6765</v>
      </c>
      <c r="P333" s="8"/>
      <c r="Q333" s="8"/>
      <c r="R333" s="8"/>
      <c r="S333" s="8"/>
      <c r="T333" s="8"/>
    </row>
    <row r="334" spans="2:20" ht="15" customHeight="1" x14ac:dyDescent="0.45">
      <c r="B334" s="47" t="s">
        <v>6766</v>
      </c>
      <c r="C334" s="44" t="s">
        <v>5693</v>
      </c>
      <c r="E334" s="8" t="s">
        <v>5618</v>
      </c>
      <c r="F334" s="8"/>
      <c r="G334" s="8" t="s">
        <v>5763</v>
      </c>
      <c r="H334" s="9"/>
      <c r="I334" s="10"/>
      <c r="J334" s="9"/>
      <c r="K334" s="9" t="s">
        <v>5612</v>
      </c>
      <c r="L334" s="8"/>
      <c r="M334" s="11"/>
      <c r="N334" s="8"/>
      <c r="O334" s="44" t="s">
        <v>6767</v>
      </c>
      <c r="P334" s="8"/>
      <c r="Q334" s="8"/>
      <c r="R334" s="8"/>
      <c r="S334" s="8"/>
      <c r="T334" s="8"/>
    </row>
    <row r="335" spans="2:20" ht="15" customHeight="1" x14ac:dyDescent="0.45">
      <c r="B335" s="47" t="s">
        <v>6768</v>
      </c>
      <c r="C335" s="44" t="s">
        <v>5693</v>
      </c>
      <c r="E335" s="8" t="s">
        <v>5618</v>
      </c>
      <c r="F335" s="8"/>
      <c r="G335" s="8" t="s">
        <v>5763</v>
      </c>
      <c r="H335" s="9"/>
      <c r="I335" s="10"/>
      <c r="J335" s="9"/>
      <c r="K335" s="9" t="s">
        <v>5612</v>
      </c>
      <c r="L335" s="8"/>
      <c r="M335" s="11"/>
      <c r="N335" s="8"/>
      <c r="O335" s="44" t="s">
        <v>6769</v>
      </c>
      <c r="P335" s="8"/>
      <c r="Q335" s="8"/>
      <c r="R335" s="8"/>
      <c r="S335" s="8"/>
      <c r="T335" s="8"/>
    </row>
    <row r="336" spans="2:20" ht="15" customHeight="1" x14ac:dyDescent="0.45">
      <c r="B336" s="47" t="s">
        <v>6770</v>
      </c>
      <c r="C336" s="44" t="s">
        <v>5693</v>
      </c>
      <c r="E336" s="8" t="s">
        <v>5618</v>
      </c>
      <c r="F336" s="8"/>
      <c r="G336" s="8" t="s">
        <v>5763</v>
      </c>
      <c r="H336" s="9"/>
      <c r="I336" s="10"/>
      <c r="J336" s="9"/>
      <c r="K336" s="9" t="s">
        <v>5612</v>
      </c>
      <c r="L336" s="8"/>
      <c r="M336" s="11"/>
      <c r="N336" s="8"/>
      <c r="O336" s="44" t="s">
        <v>6771</v>
      </c>
      <c r="P336" s="8"/>
      <c r="Q336" s="8"/>
      <c r="R336" s="8"/>
      <c r="S336" s="8"/>
      <c r="T336" s="8"/>
    </row>
    <row r="337" spans="2:20" ht="15" customHeight="1" x14ac:dyDescent="0.45">
      <c r="B337" s="47" t="s">
        <v>6772</v>
      </c>
      <c r="C337" s="44" t="s">
        <v>5693</v>
      </c>
      <c r="E337" s="8" t="s">
        <v>5618</v>
      </c>
      <c r="F337" s="8"/>
      <c r="G337" s="8" t="s">
        <v>5763</v>
      </c>
      <c r="H337" s="9"/>
      <c r="I337" s="10"/>
      <c r="J337" s="9"/>
      <c r="K337" s="9" t="s">
        <v>5612</v>
      </c>
      <c r="L337" s="8"/>
      <c r="M337" s="11"/>
      <c r="N337" s="8"/>
      <c r="O337" s="44" t="s">
        <v>6773</v>
      </c>
      <c r="P337" s="8"/>
      <c r="Q337" s="8"/>
      <c r="R337" s="8"/>
      <c r="S337" s="8"/>
      <c r="T337" s="8"/>
    </row>
    <row r="338" spans="2:20" ht="15" customHeight="1" x14ac:dyDescent="0.45">
      <c r="B338" s="47" t="s">
        <v>6774</v>
      </c>
      <c r="C338" s="44" t="s">
        <v>5693</v>
      </c>
      <c r="E338" s="8" t="s">
        <v>5618</v>
      </c>
      <c r="F338" s="8"/>
      <c r="G338" s="8" t="s">
        <v>5763</v>
      </c>
      <c r="H338" s="9"/>
      <c r="I338" s="10"/>
      <c r="J338" s="9"/>
      <c r="K338" s="9" t="s">
        <v>5612</v>
      </c>
      <c r="L338" s="8"/>
      <c r="M338" s="11"/>
      <c r="N338" s="8"/>
      <c r="O338" s="44" t="s">
        <v>6775</v>
      </c>
      <c r="P338" s="8"/>
      <c r="Q338" s="8"/>
      <c r="R338" s="8"/>
      <c r="S338" s="8"/>
      <c r="T338" s="8"/>
    </row>
    <row r="339" spans="2:20" ht="15" customHeight="1" x14ac:dyDescent="0.45">
      <c r="B339" s="47" t="s">
        <v>6776</v>
      </c>
      <c r="C339" s="44" t="s">
        <v>5693</v>
      </c>
      <c r="E339" s="8" t="s">
        <v>5618</v>
      </c>
      <c r="F339" s="8"/>
      <c r="G339" s="8" t="s">
        <v>5763</v>
      </c>
      <c r="H339" s="9"/>
      <c r="I339" s="10"/>
      <c r="J339" s="9"/>
      <c r="K339" s="9" t="s">
        <v>5612</v>
      </c>
      <c r="L339" s="8"/>
      <c r="M339" s="11"/>
      <c r="N339" s="8"/>
      <c r="O339" s="44" t="s">
        <v>6777</v>
      </c>
      <c r="P339" s="8"/>
      <c r="Q339" s="8"/>
      <c r="R339" s="8"/>
      <c r="S339" s="8"/>
      <c r="T339" s="8"/>
    </row>
    <row r="340" spans="2:20" ht="15" customHeight="1" x14ac:dyDescent="0.45">
      <c r="B340" s="47" t="s">
        <v>6778</v>
      </c>
      <c r="C340" s="44" t="s">
        <v>5693</v>
      </c>
      <c r="E340" s="8" t="s">
        <v>5618</v>
      </c>
      <c r="F340" s="8"/>
      <c r="G340" s="8" t="s">
        <v>5763</v>
      </c>
      <c r="H340" s="9"/>
      <c r="I340" s="10"/>
      <c r="J340" s="9"/>
      <c r="K340" s="9" t="s">
        <v>5612</v>
      </c>
      <c r="L340" s="8"/>
      <c r="M340" s="11"/>
      <c r="N340" s="8"/>
      <c r="O340" s="44" t="s">
        <v>6779</v>
      </c>
      <c r="P340" s="8"/>
      <c r="Q340" s="8"/>
      <c r="R340" s="8"/>
      <c r="S340" s="8"/>
      <c r="T340" s="8"/>
    </row>
    <row r="341" spans="2:20" ht="15" customHeight="1" x14ac:dyDescent="0.45">
      <c r="B341" s="47" t="s">
        <v>6780</v>
      </c>
      <c r="C341" s="44" t="s">
        <v>5693</v>
      </c>
      <c r="E341" s="8" t="s">
        <v>5618</v>
      </c>
      <c r="F341" s="8"/>
      <c r="G341" s="8" t="s">
        <v>5763</v>
      </c>
      <c r="H341" s="9"/>
      <c r="I341" s="10"/>
      <c r="J341" s="9"/>
      <c r="K341" s="9" t="s">
        <v>5612</v>
      </c>
      <c r="L341" s="8"/>
      <c r="M341" s="11"/>
      <c r="N341" s="8"/>
      <c r="O341" s="44" t="s">
        <v>6781</v>
      </c>
      <c r="P341" s="8"/>
      <c r="Q341" s="8"/>
      <c r="R341" s="8"/>
      <c r="S341" s="8"/>
      <c r="T341" s="8"/>
    </row>
    <row r="342" spans="2:20" ht="15" customHeight="1" x14ac:dyDescent="0.45">
      <c r="B342" s="47" t="s">
        <v>6782</v>
      </c>
      <c r="C342" s="44" t="s">
        <v>5693</v>
      </c>
      <c r="E342" s="8" t="s">
        <v>5618</v>
      </c>
      <c r="F342" s="8"/>
      <c r="G342" s="8" t="s">
        <v>5763</v>
      </c>
      <c r="H342" s="9"/>
      <c r="I342" s="10"/>
      <c r="J342" s="9"/>
      <c r="K342" s="9" t="s">
        <v>5612</v>
      </c>
      <c r="L342" s="8"/>
      <c r="M342" s="11"/>
      <c r="N342" s="8"/>
      <c r="O342" s="44" t="s">
        <v>6783</v>
      </c>
      <c r="P342" s="8"/>
      <c r="Q342" s="8"/>
      <c r="R342" s="8"/>
      <c r="S342" s="8"/>
      <c r="T342" s="8"/>
    </row>
    <row r="343" spans="2:20" ht="15" customHeight="1" x14ac:dyDescent="0.45">
      <c r="B343" s="47" t="s">
        <v>6784</v>
      </c>
      <c r="C343" s="44" t="s">
        <v>5693</v>
      </c>
      <c r="E343" s="8" t="s">
        <v>5618</v>
      </c>
      <c r="F343" s="8"/>
      <c r="G343" s="8" t="s">
        <v>5763</v>
      </c>
      <c r="H343" s="9"/>
      <c r="I343" s="10"/>
      <c r="J343" s="9"/>
      <c r="K343" s="9" t="s">
        <v>5612</v>
      </c>
      <c r="L343" s="8"/>
      <c r="M343" s="11"/>
      <c r="N343" s="8"/>
      <c r="O343" s="44" t="s">
        <v>6785</v>
      </c>
      <c r="P343" s="8"/>
      <c r="Q343" s="8"/>
      <c r="R343" s="8"/>
      <c r="S343" s="8"/>
      <c r="T343" s="8"/>
    </row>
    <row r="344" spans="2:20" ht="15" customHeight="1" x14ac:dyDescent="0.45">
      <c r="B344" s="47" t="s">
        <v>6786</v>
      </c>
      <c r="C344" s="44" t="s">
        <v>5693</v>
      </c>
      <c r="E344" s="8" t="s">
        <v>5618</v>
      </c>
      <c r="F344" s="8"/>
      <c r="G344" s="8" t="s">
        <v>5763</v>
      </c>
      <c r="H344" s="9"/>
      <c r="I344" s="10"/>
      <c r="J344" s="9"/>
      <c r="K344" s="9" t="s">
        <v>5612</v>
      </c>
      <c r="L344" s="8"/>
      <c r="M344" s="11"/>
      <c r="N344" s="8"/>
      <c r="O344" s="44" t="s">
        <v>6787</v>
      </c>
      <c r="P344" s="8"/>
      <c r="Q344" s="8"/>
      <c r="R344" s="8"/>
      <c r="S344" s="8"/>
      <c r="T344" s="8"/>
    </row>
    <row r="345" spans="2:20" ht="15" customHeight="1" x14ac:dyDescent="0.45">
      <c r="B345" s="47" t="s">
        <v>128</v>
      </c>
      <c r="C345" s="44" t="s">
        <v>5693</v>
      </c>
      <c r="E345" s="8" t="s">
        <v>5618</v>
      </c>
      <c r="F345" s="8"/>
      <c r="G345" s="8" t="s">
        <v>5763</v>
      </c>
      <c r="H345" s="9"/>
      <c r="I345" s="10"/>
      <c r="J345" s="9"/>
      <c r="K345" s="9" t="s">
        <v>5612</v>
      </c>
      <c r="L345" s="8"/>
      <c r="M345" s="11"/>
      <c r="N345" s="8"/>
      <c r="O345" s="44" t="s">
        <v>6788</v>
      </c>
      <c r="P345" s="8"/>
      <c r="Q345" s="8"/>
      <c r="R345" s="8"/>
      <c r="S345" s="8"/>
      <c r="T345" s="8"/>
    </row>
    <row r="346" spans="2:20" ht="15" customHeight="1" x14ac:dyDescent="0.45">
      <c r="B346" s="47" t="s">
        <v>6789</v>
      </c>
      <c r="C346" s="44" t="s">
        <v>5693</v>
      </c>
      <c r="E346" s="8" t="s">
        <v>5618</v>
      </c>
      <c r="F346" s="8"/>
      <c r="G346" s="8" t="s">
        <v>5763</v>
      </c>
      <c r="H346" s="9"/>
      <c r="I346" s="10"/>
      <c r="J346" s="9"/>
      <c r="K346" s="9" t="s">
        <v>5612</v>
      </c>
      <c r="L346" s="8"/>
      <c r="M346" s="11"/>
      <c r="N346" s="8"/>
      <c r="O346" s="44" t="s">
        <v>6790</v>
      </c>
      <c r="P346" s="8"/>
      <c r="Q346" s="8"/>
      <c r="R346" s="8"/>
      <c r="S346" s="8"/>
      <c r="T346" s="8"/>
    </row>
    <row r="347" spans="2:20" ht="15" customHeight="1" x14ac:dyDescent="0.45">
      <c r="B347" s="47" t="s">
        <v>6791</v>
      </c>
      <c r="C347" s="44" t="s">
        <v>5693</v>
      </c>
      <c r="E347" s="8" t="s">
        <v>5618</v>
      </c>
      <c r="F347" s="8"/>
      <c r="G347" s="8" t="s">
        <v>5763</v>
      </c>
      <c r="H347" s="9"/>
      <c r="I347" s="10"/>
      <c r="J347" s="9"/>
      <c r="K347" s="9" t="s">
        <v>5612</v>
      </c>
      <c r="L347" s="8"/>
      <c r="M347" s="11"/>
      <c r="N347" s="8"/>
      <c r="O347" s="44" t="s">
        <v>6792</v>
      </c>
      <c r="P347" s="8"/>
      <c r="Q347" s="8"/>
      <c r="R347" s="8"/>
      <c r="S347" s="8"/>
      <c r="T347" s="8"/>
    </row>
    <row r="348" spans="2:20" ht="15" customHeight="1" x14ac:dyDescent="0.45">
      <c r="B348" s="47" t="s">
        <v>6793</v>
      </c>
      <c r="C348" s="44" t="s">
        <v>5693</v>
      </c>
      <c r="E348" s="8" t="s">
        <v>5618</v>
      </c>
      <c r="F348" s="8"/>
      <c r="G348" s="8" t="s">
        <v>5763</v>
      </c>
      <c r="H348" s="9"/>
      <c r="I348" s="10"/>
      <c r="J348" s="9"/>
      <c r="K348" s="9" t="s">
        <v>5612</v>
      </c>
      <c r="L348" s="8"/>
      <c r="M348" s="11"/>
      <c r="N348" s="8"/>
      <c r="O348" s="44" t="s">
        <v>6794</v>
      </c>
      <c r="P348" s="8"/>
      <c r="Q348" s="8"/>
      <c r="R348" s="8"/>
      <c r="S348" s="8"/>
      <c r="T348" s="8"/>
    </row>
    <row r="349" spans="2:20" ht="15" customHeight="1" x14ac:dyDescent="0.45">
      <c r="B349" s="47" t="s">
        <v>6795</v>
      </c>
      <c r="C349" s="44" t="s">
        <v>5693</v>
      </c>
      <c r="E349" s="8" t="s">
        <v>5618</v>
      </c>
      <c r="F349" s="8"/>
      <c r="G349" s="8" t="s">
        <v>5763</v>
      </c>
      <c r="H349" s="9"/>
      <c r="I349" s="10"/>
      <c r="J349" s="9"/>
      <c r="K349" s="9" t="s">
        <v>5612</v>
      </c>
      <c r="L349" s="8"/>
      <c r="M349" s="11"/>
      <c r="N349" s="8"/>
      <c r="O349" s="44" t="s">
        <v>6796</v>
      </c>
      <c r="P349" s="8"/>
      <c r="Q349" s="8"/>
      <c r="R349" s="8"/>
      <c r="S349" s="8"/>
      <c r="T349" s="8"/>
    </row>
    <row r="350" spans="2:20" ht="15" customHeight="1" x14ac:dyDescent="0.45">
      <c r="B350" s="47" t="s">
        <v>6797</v>
      </c>
      <c r="C350" s="44" t="s">
        <v>5693</v>
      </c>
      <c r="E350" s="8" t="s">
        <v>5618</v>
      </c>
      <c r="F350" s="8"/>
      <c r="G350" s="8" t="s">
        <v>5763</v>
      </c>
      <c r="H350" s="9"/>
      <c r="I350" s="10"/>
      <c r="J350" s="9"/>
      <c r="K350" s="9" t="s">
        <v>5612</v>
      </c>
      <c r="L350" s="8"/>
      <c r="M350" s="11"/>
      <c r="N350" s="8"/>
      <c r="O350" s="44" t="s">
        <v>6798</v>
      </c>
      <c r="P350" s="8"/>
      <c r="Q350" s="8"/>
      <c r="R350" s="8"/>
      <c r="S350" s="8"/>
      <c r="T350" s="8"/>
    </row>
    <row r="351" spans="2:20" ht="15" customHeight="1" x14ac:dyDescent="0.45">
      <c r="B351" s="47" t="s">
        <v>6799</v>
      </c>
      <c r="C351" s="44" t="s">
        <v>5693</v>
      </c>
      <c r="E351" s="8" t="s">
        <v>5618</v>
      </c>
      <c r="F351" s="8"/>
      <c r="G351" s="8" t="s">
        <v>5763</v>
      </c>
      <c r="H351" s="9"/>
      <c r="I351" s="10"/>
      <c r="J351" s="9"/>
      <c r="K351" s="9" t="s">
        <v>5612</v>
      </c>
      <c r="L351" s="8"/>
      <c r="M351" s="11"/>
      <c r="N351" s="8"/>
      <c r="O351" s="44" t="s">
        <v>6718</v>
      </c>
      <c r="P351" s="8"/>
      <c r="Q351" s="8"/>
      <c r="R351" s="8"/>
      <c r="S351" s="8"/>
      <c r="T351" s="8"/>
    </row>
    <row r="352" spans="2:20" ht="15" customHeight="1" x14ac:dyDescent="0.45">
      <c r="B352" s="47" t="s">
        <v>6800</v>
      </c>
      <c r="C352" s="44" t="s">
        <v>5693</v>
      </c>
      <c r="E352" s="8" t="s">
        <v>5618</v>
      </c>
      <c r="F352" s="8"/>
      <c r="G352" s="8" t="s">
        <v>5763</v>
      </c>
      <c r="H352" s="9"/>
      <c r="I352" s="10"/>
      <c r="J352" s="9"/>
      <c r="K352" s="9" t="s">
        <v>5612</v>
      </c>
      <c r="L352" s="8"/>
      <c r="M352" s="11"/>
      <c r="N352" s="8"/>
      <c r="O352" s="44" t="s">
        <v>6801</v>
      </c>
      <c r="P352" s="8"/>
      <c r="Q352" s="8"/>
      <c r="R352" s="8"/>
      <c r="S352" s="8"/>
      <c r="T352" s="8"/>
    </row>
    <row r="353" spans="2:20" ht="15" customHeight="1" x14ac:dyDescent="0.45">
      <c r="B353" s="47" t="s">
        <v>6802</v>
      </c>
      <c r="C353" s="44" t="s">
        <v>5693</v>
      </c>
      <c r="E353" s="8" t="s">
        <v>5618</v>
      </c>
      <c r="F353" s="8"/>
      <c r="G353" s="8" t="s">
        <v>5763</v>
      </c>
      <c r="H353" s="9"/>
      <c r="I353" s="10"/>
      <c r="J353" s="9"/>
      <c r="K353" s="9" t="s">
        <v>5612</v>
      </c>
      <c r="L353" s="8"/>
      <c r="M353" s="11"/>
      <c r="N353" s="8"/>
      <c r="O353" s="44" t="s">
        <v>6803</v>
      </c>
      <c r="P353" s="8"/>
      <c r="Q353" s="8"/>
      <c r="R353" s="8"/>
      <c r="S353" s="8"/>
      <c r="T353" s="8"/>
    </row>
    <row r="354" spans="2:20" ht="15" customHeight="1" x14ac:dyDescent="0.45">
      <c r="B354" s="47" t="s">
        <v>441</v>
      </c>
      <c r="C354" s="44" t="s">
        <v>5693</v>
      </c>
      <c r="E354" s="8" t="s">
        <v>5618</v>
      </c>
      <c r="F354" s="8"/>
      <c r="G354" s="8" t="s">
        <v>5763</v>
      </c>
      <c r="H354" s="9"/>
      <c r="I354" s="10"/>
      <c r="J354" s="9"/>
      <c r="K354" s="9" t="s">
        <v>5612</v>
      </c>
      <c r="L354" s="8"/>
      <c r="M354" s="11"/>
      <c r="N354" s="8"/>
      <c r="O354" s="44" t="s">
        <v>6718</v>
      </c>
      <c r="P354" s="8"/>
      <c r="Q354" s="8"/>
      <c r="R354" s="8"/>
      <c r="S354" s="8"/>
      <c r="T354" s="8"/>
    </row>
    <row r="355" spans="2:20" ht="15" customHeight="1" x14ac:dyDescent="0.45">
      <c r="B355" s="47" t="s">
        <v>6804</v>
      </c>
      <c r="C355" s="44" t="s">
        <v>5693</v>
      </c>
      <c r="E355" s="8" t="s">
        <v>5618</v>
      </c>
      <c r="F355" s="8"/>
      <c r="G355" s="8" t="s">
        <v>5763</v>
      </c>
      <c r="H355" s="9"/>
      <c r="I355" s="10"/>
      <c r="J355" s="9"/>
      <c r="K355" s="9" t="s">
        <v>5612</v>
      </c>
      <c r="L355" s="8"/>
      <c r="M355" s="11"/>
      <c r="N355" s="8"/>
      <c r="O355" s="44" t="s">
        <v>6805</v>
      </c>
      <c r="P355" s="8"/>
      <c r="Q355" s="8"/>
      <c r="R355" s="8"/>
      <c r="S355" s="8"/>
      <c r="T355" s="8"/>
    </row>
    <row r="356" spans="2:20" ht="15" customHeight="1" x14ac:dyDescent="0.45">
      <c r="B356" s="7" t="s">
        <v>3937</v>
      </c>
      <c r="C356" s="8" t="s">
        <v>5624</v>
      </c>
      <c r="E356" s="8" t="s">
        <v>5606</v>
      </c>
      <c r="F356" s="8" t="str" cm="1">
        <f t="array" ref="F356">_xlfn.IFNA(_xlfn.IFS(J356=$U$4,"JA",J356=$U$5,"NEE",J356=$U$6,"JA",J356=$U$8,"ZIE CX"),"")</f>
        <v/>
      </c>
      <c r="G356" s="8" t="s">
        <v>6589</v>
      </c>
      <c r="H356" s="9">
        <v>45329</v>
      </c>
      <c r="I356" s="10">
        <v>45406</v>
      </c>
      <c r="J356" s="9" t="s">
        <v>5614</v>
      </c>
      <c r="K356" s="9" t="s">
        <v>5612</v>
      </c>
      <c r="L356" s="8" t="s">
        <v>6806</v>
      </c>
      <c r="M356" s="11"/>
      <c r="N356" s="8"/>
      <c r="O356" s="15" t="s">
        <v>6591</v>
      </c>
      <c r="P356" s="8"/>
      <c r="Q356" s="8"/>
      <c r="R356" s="8"/>
      <c r="S356" s="8"/>
      <c r="T356" s="8"/>
    </row>
    <row r="357" spans="2:20" ht="15" customHeight="1" x14ac:dyDescent="0.45">
      <c r="B357" s="47" t="s">
        <v>6807</v>
      </c>
      <c r="C357" s="44" t="s">
        <v>5693</v>
      </c>
      <c r="E357" s="8" t="s">
        <v>5618</v>
      </c>
      <c r="F357" s="8"/>
      <c r="G357" s="8" t="s">
        <v>5763</v>
      </c>
      <c r="H357" s="9"/>
      <c r="I357" s="10"/>
      <c r="J357" s="9"/>
      <c r="K357" s="9" t="s">
        <v>5612</v>
      </c>
      <c r="L357" s="8"/>
      <c r="M357" s="11"/>
      <c r="N357" s="8"/>
      <c r="O357" s="44" t="s">
        <v>6805</v>
      </c>
      <c r="P357" s="8"/>
      <c r="Q357" s="8"/>
      <c r="R357" s="8"/>
      <c r="S357" s="8"/>
      <c r="T357" s="8"/>
    </row>
    <row r="358" spans="2:20" ht="15" customHeight="1" x14ac:dyDescent="0.45">
      <c r="B358" s="47" t="s">
        <v>6808</v>
      </c>
      <c r="C358" s="44" t="s">
        <v>5693</v>
      </c>
      <c r="E358" s="8" t="s">
        <v>5618</v>
      </c>
      <c r="F358" s="8"/>
      <c r="G358" s="8" t="s">
        <v>5763</v>
      </c>
      <c r="H358" s="9"/>
      <c r="I358" s="10"/>
      <c r="J358" s="9"/>
      <c r="K358" s="9" t="s">
        <v>5612</v>
      </c>
      <c r="L358" s="8"/>
      <c r="M358" s="11"/>
      <c r="N358" s="8"/>
      <c r="O358" s="44" t="s">
        <v>6809</v>
      </c>
      <c r="P358" s="8"/>
      <c r="Q358" s="8"/>
      <c r="R358" s="8"/>
      <c r="S358" s="8"/>
      <c r="T358" s="8"/>
    </row>
    <row r="359" spans="2:20" ht="15" customHeight="1" x14ac:dyDescent="0.45">
      <c r="B359" s="47" t="s">
        <v>6810</v>
      </c>
      <c r="C359" s="44" t="s">
        <v>5693</v>
      </c>
      <c r="E359" s="8" t="s">
        <v>5618</v>
      </c>
      <c r="F359" s="8"/>
      <c r="G359" s="8" t="s">
        <v>5763</v>
      </c>
      <c r="H359" s="9"/>
      <c r="I359" s="10"/>
      <c r="J359" s="9"/>
      <c r="K359" s="9" t="s">
        <v>5612</v>
      </c>
      <c r="L359" s="8"/>
      <c r="M359" s="11"/>
      <c r="N359" s="8"/>
      <c r="O359" s="44" t="s">
        <v>6811</v>
      </c>
      <c r="P359" s="8"/>
      <c r="Q359" s="8"/>
      <c r="R359" s="8"/>
      <c r="S359" s="8"/>
      <c r="T359" s="8"/>
    </row>
    <row r="360" spans="2:20" ht="15" customHeight="1" x14ac:dyDescent="0.45">
      <c r="B360" s="47" t="s">
        <v>6812</v>
      </c>
      <c r="C360" s="44" t="s">
        <v>5616</v>
      </c>
      <c r="E360" s="8" t="s">
        <v>5618</v>
      </c>
      <c r="F360" s="8"/>
      <c r="G360" s="8" t="s">
        <v>5607</v>
      </c>
      <c r="H360" s="9">
        <v>45527</v>
      </c>
      <c r="I360" s="10">
        <v>45547</v>
      </c>
      <c r="J360" s="9" t="s">
        <v>5633</v>
      </c>
      <c r="K360" s="9" t="s">
        <v>5612</v>
      </c>
      <c r="L360" s="8" t="s">
        <v>6813</v>
      </c>
      <c r="M360" s="81" t="s">
        <v>6814</v>
      </c>
      <c r="N360" s="8" t="s">
        <v>6815</v>
      </c>
      <c r="O360" s="48" t="s">
        <v>6816</v>
      </c>
      <c r="P360" s="8"/>
      <c r="Q360" s="8"/>
      <c r="R360" s="8"/>
      <c r="S360" s="8"/>
      <c r="T360" s="8"/>
    </row>
    <row r="361" spans="2:20" ht="15" customHeight="1" x14ac:dyDescent="0.45">
      <c r="B361" s="47" t="s">
        <v>3643</v>
      </c>
      <c r="C361" s="44" t="s">
        <v>5693</v>
      </c>
      <c r="E361" s="8" t="s">
        <v>5618</v>
      </c>
      <c r="F361" s="8"/>
      <c r="G361" s="8" t="s">
        <v>5763</v>
      </c>
      <c r="H361" s="9"/>
      <c r="I361" s="10"/>
      <c r="J361" s="9"/>
      <c r="K361" s="9" t="s">
        <v>5612</v>
      </c>
      <c r="L361" s="8"/>
      <c r="M361" s="11"/>
      <c r="N361" s="8"/>
      <c r="O361" s="44"/>
      <c r="P361" s="8"/>
      <c r="Q361" s="8"/>
      <c r="R361" s="8"/>
      <c r="S361" s="8"/>
      <c r="T361" s="8"/>
    </row>
    <row r="362" spans="2:20" ht="15" customHeight="1" x14ac:dyDescent="0.45">
      <c r="B362" s="47" t="s">
        <v>6817</v>
      </c>
      <c r="C362" s="44" t="s">
        <v>5693</v>
      </c>
      <c r="E362" s="8" t="s">
        <v>5618</v>
      </c>
      <c r="F362" s="8"/>
      <c r="G362" s="8" t="s">
        <v>5763</v>
      </c>
      <c r="H362" s="9"/>
      <c r="I362" s="10"/>
      <c r="J362" s="9"/>
      <c r="K362" s="9" t="s">
        <v>5612</v>
      </c>
      <c r="L362" s="8"/>
      <c r="M362" s="11"/>
      <c r="N362" s="8"/>
      <c r="O362" s="44"/>
      <c r="P362" s="8"/>
      <c r="Q362" s="8"/>
      <c r="R362" s="8"/>
      <c r="S362" s="8"/>
      <c r="T362" s="8"/>
    </row>
    <row r="363" spans="2:20" ht="15" customHeight="1" x14ac:dyDescent="0.45">
      <c r="B363" s="47" t="s">
        <v>6818</v>
      </c>
      <c r="C363" s="44" t="s">
        <v>5693</v>
      </c>
      <c r="E363" s="8" t="s">
        <v>5618</v>
      </c>
      <c r="F363" s="8"/>
      <c r="G363" s="8" t="s">
        <v>5763</v>
      </c>
      <c r="H363" s="9"/>
      <c r="I363" s="10"/>
      <c r="J363" s="9"/>
      <c r="K363" s="9" t="s">
        <v>5612</v>
      </c>
      <c r="L363" s="8"/>
      <c r="M363" s="11"/>
      <c r="N363" s="8"/>
      <c r="O363" s="44" t="s">
        <v>6819</v>
      </c>
      <c r="P363" s="8"/>
      <c r="Q363" s="8"/>
      <c r="R363" s="8"/>
      <c r="S363" s="8"/>
      <c r="T363" s="8"/>
    </row>
    <row r="364" spans="2:20" ht="15" customHeight="1" x14ac:dyDescent="0.45">
      <c r="B364" s="47" t="s">
        <v>6820</v>
      </c>
      <c r="C364" s="44" t="s">
        <v>5693</v>
      </c>
      <c r="E364" s="8" t="s">
        <v>5618</v>
      </c>
      <c r="F364" s="8"/>
      <c r="G364" s="8" t="s">
        <v>5763</v>
      </c>
      <c r="H364" s="9"/>
      <c r="I364" s="10"/>
      <c r="J364" s="9"/>
      <c r="K364" s="9" t="s">
        <v>5612</v>
      </c>
      <c r="L364" s="8"/>
      <c r="M364" s="11"/>
      <c r="N364" s="8"/>
      <c r="O364" s="44"/>
      <c r="P364" s="8"/>
      <c r="Q364" s="8"/>
      <c r="R364" s="8"/>
      <c r="S364" s="8"/>
      <c r="T364" s="8"/>
    </row>
    <row r="365" spans="2:20" ht="15" customHeight="1" x14ac:dyDescent="0.45">
      <c r="B365" s="47" t="s">
        <v>6821</v>
      </c>
      <c r="C365" s="44" t="s">
        <v>5693</v>
      </c>
      <c r="E365" s="8" t="s">
        <v>5618</v>
      </c>
      <c r="F365" s="8"/>
      <c r="G365" s="8" t="s">
        <v>5763</v>
      </c>
      <c r="H365" s="9"/>
      <c r="I365" s="10"/>
      <c r="J365" s="9"/>
      <c r="K365" s="9" t="s">
        <v>5612</v>
      </c>
      <c r="L365" s="8"/>
      <c r="M365" s="11"/>
      <c r="N365" s="8"/>
      <c r="O365" s="44" t="s">
        <v>6822</v>
      </c>
      <c r="P365" s="8"/>
      <c r="Q365" s="8"/>
      <c r="R365" s="8"/>
      <c r="S365" s="8"/>
      <c r="T365" s="8"/>
    </row>
    <row r="366" spans="2:20" ht="15" customHeight="1" x14ac:dyDescent="0.45">
      <c r="B366" s="47" t="s">
        <v>6823</v>
      </c>
      <c r="C366" s="44" t="s">
        <v>5693</v>
      </c>
      <c r="E366" s="8" t="s">
        <v>5618</v>
      </c>
      <c r="F366" s="8"/>
      <c r="G366" s="8" t="s">
        <v>5607</v>
      </c>
      <c r="H366" s="9">
        <v>45475</v>
      </c>
      <c r="I366" s="10">
        <f>Tabel2[[#This Row],[Datum laatst gecontacteerd]]+80</f>
        <v>45555</v>
      </c>
      <c r="J366" s="9" t="s">
        <v>5614</v>
      </c>
      <c r="K366" s="9" t="s">
        <v>5612</v>
      </c>
      <c r="L366" s="8" t="s">
        <v>6824</v>
      </c>
      <c r="M366" s="11"/>
      <c r="N366" s="68" t="s">
        <v>6825</v>
      </c>
      <c r="O366" s="48" t="s">
        <v>6826</v>
      </c>
      <c r="P366" s="8"/>
      <c r="Q366" s="8"/>
      <c r="R366" s="8"/>
      <c r="S366" s="8"/>
      <c r="T366" s="8"/>
    </row>
    <row r="367" spans="2:20" ht="15" customHeight="1" x14ac:dyDescent="0.45">
      <c r="B367" s="47" t="s">
        <v>6827</v>
      </c>
      <c r="C367" s="44" t="s">
        <v>5693</v>
      </c>
      <c r="E367" s="8" t="s">
        <v>5618</v>
      </c>
      <c r="F367" s="8"/>
      <c r="G367" s="8" t="s">
        <v>5763</v>
      </c>
      <c r="H367" s="9"/>
      <c r="I367" s="10"/>
      <c r="J367" s="9"/>
      <c r="K367" s="9" t="s">
        <v>5612</v>
      </c>
      <c r="L367" s="8"/>
      <c r="M367" s="11"/>
      <c r="N367" s="8"/>
      <c r="O367" s="44"/>
      <c r="P367" s="8"/>
      <c r="Q367" s="8"/>
      <c r="R367" s="8"/>
      <c r="S367" s="8"/>
      <c r="T367" s="8"/>
    </row>
    <row r="368" spans="2:20" ht="15" customHeight="1" x14ac:dyDescent="0.45">
      <c r="B368" s="47" t="s">
        <v>6828</v>
      </c>
      <c r="C368" s="44" t="s">
        <v>5693</v>
      </c>
      <c r="E368" s="8" t="s">
        <v>5618</v>
      </c>
      <c r="F368" s="8"/>
      <c r="G368" s="8" t="s">
        <v>5763</v>
      </c>
      <c r="H368" s="9"/>
      <c r="I368" s="10"/>
      <c r="J368" s="9"/>
      <c r="K368" s="9" t="s">
        <v>5612</v>
      </c>
      <c r="L368" s="8"/>
      <c r="M368" s="11"/>
      <c r="N368" s="8"/>
      <c r="O368" s="44"/>
      <c r="P368" s="8"/>
      <c r="Q368" s="8"/>
      <c r="R368" s="8"/>
      <c r="S368" s="8"/>
      <c r="T368" s="8"/>
    </row>
    <row r="369" spans="2:20" ht="15" customHeight="1" x14ac:dyDescent="0.45">
      <c r="B369" s="47" t="s">
        <v>6829</v>
      </c>
      <c r="C369" s="44" t="s">
        <v>5693</v>
      </c>
      <c r="E369" s="8" t="s">
        <v>5618</v>
      </c>
      <c r="F369" s="8"/>
      <c r="G369" s="8" t="s">
        <v>5763</v>
      </c>
      <c r="H369" s="9"/>
      <c r="I369" s="10"/>
      <c r="J369" s="9"/>
      <c r="K369" s="9" t="s">
        <v>5612</v>
      </c>
      <c r="L369" s="8"/>
      <c r="M369" s="11"/>
      <c r="N369" s="8"/>
      <c r="O369" s="44" t="s">
        <v>6805</v>
      </c>
      <c r="P369" s="8"/>
      <c r="Q369" s="8"/>
      <c r="R369" s="8"/>
      <c r="S369" s="8"/>
      <c r="T369" s="8"/>
    </row>
    <row r="370" spans="2:20" ht="15" customHeight="1" x14ac:dyDescent="0.45">
      <c r="B370" s="47" t="s">
        <v>6830</v>
      </c>
      <c r="C370" s="44" t="s">
        <v>5693</v>
      </c>
      <c r="E370" s="8" t="s">
        <v>5618</v>
      </c>
      <c r="F370" s="8"/>
      <c r="G370" s="8" t="s">
        <v>5763</v>
      </c>
      <c r="H370" s="9"/>
      <c r="I370" s="10"/>
      <c r="J370" s="9"/>
      <c r="K370" s="9" t="s">
        <v>5612</v>
      </c>
      <c r="L370" s="8"/>
      <c r="M370" s="11"/>
      <c r="N370" s="8"/>
      <c r="O370" s="44"/>
      <c r="P370" s="8"/>
      <c r="Q370" s="8"/>
      <c r="R370" s="8"/>
      <c r="S370" s="8"/>
      <c r="T370" s="8"/>
    </row>
    <row r="371" spans="2:20" ht="15" customHeight="1" x14ac:dyDescent="0.45">
      <c r="B371" s="47" t="s">
        <v>6831</v>
      </c>
      <c r="C371" s="44" t="s">
        <v>5693</v>
      </c>
      <c r="E371" s="8" t="s">
        <v>5618</v>
      </c>
      <c r="F371" s="8"/>
      <c r="G371" s="8" t="s">
        <v>5763</v>
      </c>
      <c r="H371" s="9"/>
      <c r="I371" s="10"/>
      <c r="J371" s="9"/>
      <c r="K371" s="9" t="s">
        <v>5612</v>
      </c>
      <c r="L371" s="8"/>
      <c r="M371" s="11"/>
      <c r="N371" s="8"/>
      <c r="O371" s="44"/>
      <c r="P371" s="8"/>
      <c r="Q371" s="8"/>
      <c r="R371" s="8"/>
      <c r="S371" s="8"/>
      <c r="T371" s="8"/>
    </row>
    <row r="372" spans="2:20" ht="15" customHeight="1" x14ac:dyDescent="0.45">
      <c r="B372" s="47" t="s">
        <v>6832</v>
      </c>
      <c r="C372" s="44" t="s">
        <v>5693</v>
      </c>
      <c r="E372" s="8" t="s">
        <v>5618</v>
      </c>
      <c r="F372" s="8"/>
      <c r="G372" s="8" t="s">
        <v>5763</v>
      </c>
      <c r="H372" s="9"/>
      <c r="I372" s="10"/>
      <c r="J372" s="9"/>
      <c r="K372" s="9" t="s">
        <v>5612</v>
      </c>
      <c r="L372" s="8"/>
      <c r="M372" s="11"/>
      <c r="N372" s="8"/>
      <c r="O372" s="44"/>
      <c r="P372" s="8"/>
      <c r="Q372" s="8"/>
      <c r="R372" s="8"/>
      <c r="S372" s="8"/>
      <c r="T372" s="8"/>
    </row>
    <row r="373" spans="2:20" ht="15" customHeight="1" x14ac:dyDescent="0.45">
      <c r="B373" s="47" t="s">
        <v>6833</v>
      </c>
      <c r="C373" s="44" t="s">
        <v>5693</v>
      </c>
      <c r="E373" s="8" t="s">
        <v>5618</v>
      </c>
      <c r="F373" s="8"/>
      <c r="G373" s="8" t="s">
        <v>5763</v>
      </c>
      <c r="H373" s="9"/>
      <c r="I373" s="10"/>
      <c r="J373" s="9"/>
      <c r="K373" s="9" t="s">
        <v>5612</v>
      </c>
      <c r="L373" s="8"/>
      <c r="M373" s="11"/>
      <c r="N373" s="8"/>
      <c r="O373" s="44" t="s">
        <v>6834</v>
      </c>
      <c r="P373" s="8"/>
      <c r="Q373" s="8"/>
      <c r="R373" s="8"/>
      <c r="S373" s="8"/>
      <c r="T373" s="8"/>
    </row>
    <row r="374" spans="2:20" ht="15" customHeight="1" x14ac:dyDescent="0.45">
      <c r="B374" s="47" t="s">
        <v>6835</v>
      </c>
      <c r="C374" s="44" t="s">
        <v>5693</v>
      </c>
      <c r="E374" s="8" t="s">
        <v>5618</v>
      </c>
      <c r="F374" s="8"/>
      <c r="G374" s="8" t="s">
        <v>5763</v>
      </c>
      <c r="H374" s="9"/>
      <c r="I374" s="10"/>
      <c r="J374" s="9"/>
      <c r="K374" s="9" t="s">
        <v>5612</v>
      </c>
      <c r="L374" s="8"/>
      <c r="M374" s="11"/>
      <c r="N374" s="8"/>
      <c r="O374" s="44" t="s">
        <v>6836</v>
      </c>
      <c r="P374" s="8"/>
      <c r="Q374" s="8"/>
      <c r="R374" s="8"/>
      <c r="S374" s="8"/>
      <c r="T374" s="8"/>
    </row>
    <row r="375" spans="2:20" ht="15" customHeight="1" x14ac:dyDescent="0.45">
      <c r="B375" s="47" t="s">
        <v>426</v>
      </c>
      <c r="C375" s="44" t="s">
        <v>5693</v>
      </c>
      <c r="E375" s="8" t="s">
        <v>5618</v>
      </c>
      <c r="F375" s="8"/>
      <c r="G375" s="8" t="s">
        <v>5763</v>
      </c>
      <c r="H375" s="9"/>
      <c r="I375" s="10"/>
      <c r="J375" s="9"/>
      <c r="K375" s="9" t="s">
        <v>5612</v>
      </c>
      <c r="L375" s="8"/>
      <c r="M375" s="11"/>
      <c r="N375" s="8"/>
      <c r="O375" s="44" t="s">
        <v>6837</v>
      </c>
      <c r="P375" s="8"/>
      <c r="Q375" s="8"/>
      <c r="R375" s="8"/>
      <c r="S375" s="8"/>
      <c r="T375" s="8"/>
    </row>
    <row r="376" spans="2:20" ht="15" customHeight="1" x14ac:dyDescent="0.45">
      <c r="B376" s="47" t="s">
        <v>6838</v>
      </c>
      <c r="C376" s="44" t="s">
        <v>5693</v>
      </c>
      <c r="E376" s="8" t="s">
        <v>5618</v>
      </c>
      <c r="F376" s="8"/>
      <c r="G376" s="8" t="s">
        <v>5763</v>
      </c>
      <c r="H376" s="9"/>
      <c r="I376" s="10"/>
      <c r="J376" s="9"/>
      <c r="K376" s="9" t="s">
        <v>5612</v>
      </c>
      <c r="L376" s="8"/>
      <c r="M376" s="11"/>
      <c r="N376" s="8"/>
      <c r="O376" s="44" t="s">
        <v>6839</v>
      </c>
      <c r="P376" s="8"/>
      <c r="Q376" s="8"/>
      <c r="R376" s="8"/>
      <c r="S376" s="8"/>
      <c r="T376" s="8"/>
    </row>
    <row r="377" spans="2:20" ht="15" customHeight="1" x14ac:dyDescent="0.45">
      <c r="B377" s="47" t="s">
        <v>6840</v>
      </c>
      <c r="C377" s="44" t="s">
        <v>5693</v>
      </c>
      <c r="E377" s="8" t="s">
        <v>5618</v>
      </c>
      <c r="F377" s="8"/>
      <c r="G377" s="8" t="s">
        <v>5763</v>
      </c>
      <c r="H377" s="9"/>
      <c r="I377" s="10"/>
      <c r="J377" s="9"/>
      <c r="K377" s="9" t="s">
        <v>5612</v>
      </c>
      <c r="L377" s="8"/>
      <c r="M377" s="11"/>
      <c r="N377" s="8"/>
      <c r="O377" s="44"/>
      <c r="P377" s="8"/>
      <c r="Q377" s="8"/>
      <c r="R377" s="8"/>
      <c r="S377" s="8"/>
      <c r="T377" s="8"/>
    </row>
    <row r="378" spans="2:20" ht="15" customHeight="1" x14ac:dyDescent="0.45">
      <c r="B378" s="47" t="s">
        <v>724</v>
      </c>
      <c r="C378" s="44" t="s">
        <v>5693</v>
      </c>
      <c r="E378" s="8" t="s">
        <v>5618</v>
      </c>
      <c r="F378" s="8"/>
      <c r="G378" s="8" t="s">
        <v>5763</v>
      </c>
      <c r="H378" s="9"/>
      <c r="I378" s="10"/>
      <c r="J378" s="9"/>
      <c r="K378" s="9" t="s">
        <v>5612</v>
      </c>
      <c r="L378" s="8"/>
      <c r="M378" s="11"/>
      <c r="N378" s="8"/>
      <c r="O378" s="44" t="s">
        <v>6841</v>
      </c>
      <c r="P378" s="8"/>
      <c r="Q378" s="8"/>
      <c r="R378" s="8"/>
      <c r="S378" s="8"/>
      <c r="T378" s="8"/>
    </row>
    <row r="379" spans="2:20" ht="15" customHeight="1" x14ac:dyDescent="0.45">
      <c r="B379" s="47" t="s">
        <v>6842</v>
      </c>
      <c r="C379" s="44" t="s">
        <v>5693</v>
      </c>
      <c r="E379" s="8" t="s">
        <v>5618</v>
      </c>
      <c r="F379" s="8"/>
      <c r="G379" s="8" t="s">
        <v>5763</v>
      </c>
      <c r="H379" s="9"/>
      <c r="I379" s="10"/>
      <c r="J379" s="9"/>
      <c r="K379" s="9" t="s">
        <v>5612</v>
      </c>
      <c r="L379" s="8"/>
      <c r="M379" s="11"/>
      <c r="N379" s="8"/>
      <c r="O379" s="44" t="s">
        <v>6805</v>
      </c>
      <c r="P379" s="8"/>
      <c r="Q379" s="8"/>
      <c r="R379" s="8"/>
      <c r="S379" s="8"/>
      <c r="T379" s="8"/>
    </row>
    <row r="380" spans="2:20" ht="15" customHeight="1" x14ac:dyDescent="0.45">
      <c r="B380" s="47" t="s">
        <v>6843</v>
      </c>
      <c r="C380" s="44" t="s">
        <v>5693</v>
      </c>
      <c r="E380" s="8" t="s">
        <v>5618</v>
      </c>
      <c r="F380" s="8"/>
      <c r="G380" s="8" t="s">
        <v>5763</v>
      </c>
      <c r="H380" s="9"/>
      <c r="I380" s="10"/>
      <c r="J380" s="9"/>
      <c r="K380" s="9" t="s">
        <v>5612</v>
      </c>
      <c r="L380" s="8"/>
      <c r="M380" s="11"/>
      <c r="N380" s="8"/>
      <c r="O380" s="44"/>
      <c r="P380" s="8"/>
      <c r="Q380" s="8"/>
      <c r="R380" s="8"/>
      <c r="S380" s="8"/>
      <c r="T380" s="8"/>
    </row>
    <row r="381" spans="2:20" ht="15" customHeight="1" x14ac:dyDescent="0.45">
      <c r="B381" s="47" t="s">
        <v>6844</v>
      </c>
      <c r="C381" s="44" t="s">
        <v>5693</v>
      </c>
      <c r="E381" s="8" t="s">
        <v>5618</v>
      </c>
      <c r="F381" s="8"/>
      <c r="G381" s="8" t="s">
        <v>5763</v>
      </c>
      <c r="H381" s="9"/>
      <c r="I381" s="10"/>
      <c r="J381" s="9"/>
      <c r="K381" s="9" t="s">
        <v>5612</v>
      </c>
      <c r="L381" s="8"/>
      <c r="M381" s="11"/>
      <c r="N381" s="8"/>
      <c r="O381" s="44"/>
      <c r="P381" s="8"/>
      <c r="Q381" s="8"/>
      <c r="R381" s="8"/>
      <c r="S381" s="8"/>
      <c r="T381" s="8"/>
    </row>
    <row r="382" spans="2:20" ht="15" customHeight="1" x14ac:dyDescent="0.45">
      <c r="B382" s="47" t="s">
        <v>6845</v>
      </c>
      <c r="C382" s="44" t="s">
        <v>5693</v>
      </c>
      <c r="E382" s="8" t="s">
        <v>5618</v>
      </c>
      <c r="F382" s="8"/>
      <c r="G382" s="8" t="s">
        <v>5763</v>
      </c>
      <c r="H382" s="9"/>
      <c r="I382" s="10"/>
      <c r="J382" s="9"/>
      <c r="K382" s="9" t="s">
        <v>5612</v>
      </c>
      <c r="L382" s="8"/>
      <c r="M382" s="11"/>
      <c r="N382" s="8"/>
      <c r="O382" s="44" t="s">
        <v>6846</v>
      </c>
      <c r="P382" s="8"/>
      <c r="Q382" s="8"/>
      <c r="R382" s="8"/>
      <c r="S382" s="8"/>
      <c r="T382" s="8"/>
    </row>
    <row r="383" spans="2:20" ht="15" customHeight="1" x14ac:dyDescent="0.45">
      <c r="B383" s="47" t="s">
        <v>6847</v>
      </c>
      <c r="C383" s="44" t="s">
        <v>5693</v>
      </c>
      <c r="E383" s="8" t="s">
        <v>5618</v>
      </c>
      <c r="F383" s="8"/>
      <c r="G383" s="8" t="s">
        <v>5763</v>
      </c>
      <c r="H383" s="9"/>
      <c r="I383" s="10"/>
      <c r="J383" s="9"/>
      <c r="K383" s="9" t="s">
        <v>5612</v>
      </c>
      <c r="L383" s="8"/>
      <c r="M383" s="11"/>
      <c r="N383" s="8"/>
      <c r="O383" s="44" t="s">
        <v>6848</v>
      </c>
      <c r="P383" s="8"/>
      <c r="Q383" s="8"/>
      <c r="R383" s="8"/>
      <c r="S383" s="8"/>
      <c r="T383" s="8"/>
    </row>
    <row r="384" spans="2:20" ht="15" customHeight="1" x14ac:dyDescent="0.45">
      <c r="B384" s="47" t="s">
        <v>6849</v>
      </c>
      <c r="C384" s="44" t="s">
        <v>5693</v>
      </c>
      <c r="E384" s="8" t="s">
        <v>5618</v>
      </c>
      <c r="F384" s="8"/>
      <c r="G384" s="8" t="s">
        <v>5763</v>
      </c>
      <c r="H384" s="9"/>
      <c r="I384" s="10"/>
      <c r="J384" s="9"/>
      <c r="K384" s="9" t="s">
        <v>5612</v>
      </c>
      <c r="L384" s="8"/>
      <c r="M384" s="11"/>
      <c r="N384" s="8"/>
      <c r="O384" s="44"/>
      <c r="P384" s="8"/>
      <c r="Q384" s="8"/>
      <c r="R384" s="8"/>
      <c r="S384" s="8"/>
      <c r="T384" s="8"/>
    </row>
    <row r="385" spans="2:20" ht="15" customHeight="1" x14ac:dyDescent="0.45">
      <c r="B385" s="47" t="s">
        <v>6850</v>
      </c>
      <c r="C385" s="44" t="s">
        <v>5693</v>
      </c>
      <c r="E385" s="8" t="s">
        <v>5618</v>
      </c>
      <c r="F385" s="8"/>
      <c r="G385" s="8" t="s">
        <v>5763</v>
      </c>
      <c r="H385" s="9"/>
      <c r="I385" s="10"/>
      <c r="J385" s="9"/>
      <c r="K385" s="9" t="s">
        <v>5612</v>
      </c>
      <c r="L385" s="8"/>
      <c r="M385" s="11"/>
      <c r="N385" s="8"/>
      <c r="O385" s="44" t="s">
        <v>6851</v>
      </c>
      <c r="P385" s="8"/>
      <c r="Q385" s="8"/>
      <c r="R385" s="8"/>
      <c r="S385" s="8"/>
      <c r="T385" s="8"/>
    </row>
    <row r="386" spans="2:20" ht="15" customHeight="1" x14ac:dyDescent="0.45">
      <c r="B386" s="47" t="s">
        <v>6852</v>
      </c>
      <c r="C386" s="44" t="s">
        <v>5693</v>
      </c>
      <c r="E386" s="8" t="s">
        <v>5618</v>
      </c>
      <c r="F386" s="8"/>
      <c r="G386" s="8" t="s">
        <v>5763</v>
      </c>
      <c r="H386" s="9"/>
      <c r="I386" s="10"/>
      <c r="J386" s="9"/>
      <c r="K386" s="9" t="s">
        <v>5612</v>
      </c>
      <c r="L386" s="8"/>
      <c r="M386" s="11"/>
      <c r="N386" s="8"/>
      <c r="O386" s="44"/>
      <c r="P386" s="8"/>
      <c r="Q386" s="8"/>
      <c r="R386" s="8"/>
      <c r="S386" s="8"/>
      <c r="T386" s="8"/>
    </row>
    <row r="387" spans="2:20" ht="15" customHeight="1" x14ac:dyDescent="0.45">
      <c r="B387" s="47" t="s">
        <v>84</v>
      </c>
      <c r="C387" s="44" t="s">
        <v>5693</v>
      </c>
      <c r="E387" s="8" t="s">
        <v>5618</v>
      </c>
      <c r="F387" s="8"/>
      <c r="G387" s="8" t="s">
        <v>5763</v>
      </c>
      <c r="H387" s="9"/>
      <c r="I387" s="10"/>
      <c r="J387" s="9"/>
      <c r="K387" s="9" t="s">
        <v>5612</v>
      </c>
      <c r="L387" s="8"/>
      <c r="M387" s="11"/>
      <c r="N387" s="8"/>
      <c r="O387" s="44" t="s">
        <v>6853</v>
      </c>
      <c r="P387" s="8"/>
      <c r="Q387" s="8"/>
      <c r="R387" s="8"/>
      <c r="S387" s="8"/>
      <c r="T387" s="8"/>
    </row>
    <row r="388" spans="2:20" ht="15" customHeight="1" x14ac:dyDescent="0.45">
      <c r="B388" s="47" t="s">
        <v>6854</v>
      </c>
      <c r="C388" s="44" t="s">
        <v>5693</v>
      </c>
      <c r="E388" s="8" t="s">
        <v>5618</v>
      </c>
      <c r="F388" s="8"/>
      <c r="G388" s="8" t="s">
        <v>5763</v>
      </c>
      <c r="H388" s="9"/>
      <c r="I388" s="10"/>
      <c r="J388" s="9"/>
      <c r="K388" s="9" t="s">
        <v>5612</v>
      </c>
      <c r="L388" s="8"/>
      <c r="M388" s="11"/>
      <c r="N388" s="8"/>
      <c r="O388" s="44"/>
      <c r="P388" s="8"/>
      <c r="Q388" s="8"/>
      <c r="R388" s="8"/>
      <c r="S388" s="8"/>
      <c r="T388" s="8"/>
    </row>
    <row r="389" spans="2:20" ht="15" customHeight="1" x14ac:dyDescent="0.45">
      <c r="B389" s="47" t="s">
        <v>6855</v>
      </c>
      <c r="C389" s="44" t="s">
        <v>5693</v>
      </c>
      <c r="E389" s="8" t="s">
        <v>5618</v>
      </c>
      <c r="F389" s="8"/>
      <c r="G389" s="8" t="s">
        <v>5763</v>
      </c>
      <c r="H389" s="9"/>
      <c r="I389" s="10"/>
      <c r="J389" s="9"/>
      <c r="K389" s="9" t="s">
        <v>5612</v>
      </c>
      <c r="L389" s="8"/>
      <c r="M389" s="11"/>
      <c r="N389" s="8"/>
      <c r="O389" s="44" t="s">
        <v>6856</v>
      </c>
      <c r="P389" s="8"/>
      <c r="Q389" s="8"/>
      <c r="R389" s="8"/>
      <c r="S389" s="8"/>
      <c r="T389" s="8"/>
    </row>
    <row r="390" spans="2:20" ht="15" customHeight="1" x14ac:dyDescent="0.45">
      <c r="B390" s="47" t="s">
        <v>6857</v>
      </c>
      <c r="C390" s="44" t="s">
        <v>5693</v>
      </c>
      <c r="E390" s="8" t="s">
        <v>5618</v>
      </c>
      <c r="F390" s="8"/>
      <c r="G390" s="8" t="s">
        <v>5763</v>
      </c>
      <c r="H390" s="9"/>
      <c r="I390" s="10"/>
      <c r="J390" s="9"/>
      <c r="K390" s="9" t="s">
        <v>5612</v>
      </c>
      <c r="L390" s="8"/>
      <c r="M390" s="11"/>
      <c r="N390" s="8"/>
      <c r="O390" s="44"/>
      <c r="P390" s="8"/>
      <c r="Q390" s="8"/>
      <c r="R390" s="8"/>
      <c r="S390" s="8"/>
      <c r="T390" s="8"/>
    </row>
    <row r="391" spans="2:20" ht="15" customHeight="1" x14ac:dyDescent="0.45">
      <c r="B391" s="47" t="s">
        <v>6858</v>
      </c>
      <c r="C391" s="44" t="s">
        <v>5693</v>
      </c>
      <c r="E391" s="8" t="s">
        <v>5618</v>
      </c>
      <c r="F391" s="8"/>
      <c r="G391" s="8" t="s">
        <v>5763</v>
      </c>
      <c r="H391" s="9"/>
      <c r="I391" s="10"/>
      <c r="J391" s="9"/>
      <c r="K391" s="9" t="s">
        <v>5612</v>
      </c>
      <c r="L391" s="8"/>
      <c r="M391" s="11"/>
      <c r="N391" s="8"/>
      <c r="O391" s="44" t="s">
        <v>6859</v>
      </c>
      <c r="P391" s="8"/>
      <c r="Q391" s="8"/>
      <c r="R391" s="8"/>
      <c r="S391" s="8"/>
      <c r="T391" s="8"/>
    </row>
    <row r="392" spans="2:20" ht="15" customHeight="1" x14ac:dyDescent="0.45">
      <c r="B392" s="47" t="s">
        <v>6860</v>
      </c>
      <c r="C392" s="44" t="s">
        <v>5693</v>
      </c>
      <c r="E392" s="8" t="s">
        <v>5618</v>
      </c>
      <c r="F392" s="8"/>
      <c r="G392" s="8" t="s">
        <v>5763</v>
      </c>
      <c r="H392" s="9"/>
      <c r="I392" s="10"/>
      <c r="J392" s="9"/>
      <c r="K392" s="9" t="s">
        <v>5612</v>
      </c>
      <c r="L392" s="8"/>
      <c r="M392" s="11"/>
      <c r="N392" s="8"/>
      <c r="O392" s="44" t="s">
        <v>6861</v>
      </c>
      <c r="P392" s="8"/>
      <c r="Q392" s="8"/>
      <c r="R392" s="8"/>
      <c r="S392" s="8"/>
      <c r="T392" s="8"/>
    </row>
    <row r="393" spans="2:20" ht="15" customHeight="1" x14ac:dyDescent="0.45">
      <c r="B393" s="47" t="s">
        <v>6862</v>
      </c>
      <c r="C393" s="44" t="s">
        <v>5693</v>
      </c>
      <c r="E393" s="8" t="s">
        <v>5618</v>
      </c>
      <c r="F393" s="8"/>
      <c r="G393" s="8" t="s">
        <v>5763</v>
      </c>
      <c r="H393" s="9"/>
      <c r="I393" s="10"/>
      <c r="J393" s="9"/>
      <c r="K393" s="9" t="s">
        <v>5612</v>
      </c>
      <c r="L393" s="8"/>
      <c r="M393" s="11"/>
      <c r="N393" s="8"/>
      <c r="O393" s="44" t="s">
        <v>6863</v>
      </c>
      <c r="P393" s="8"/>
      <c r="Q393" s="8"/>
      <c r="R393" s="8"/>
      <c r="S393" s="8"/>
      <c r="T393" s="8"/>
    </row>
    <row r="394" spans="2:20" ht="15" customHeight="1" x14ac:dyDescent="0.45">
      <c r="B394" s="47" t="s">
        <v>537</v>
      </c>
      <c r="C394" s="44" t="s">
        <v>5693</v>
      </c>
      <c r="E394" s="8" t="s">
        <v>5618</v>
      </c>
      <c r="F394" s="8"/>
      <c r="G394" s="8" t="s">
        <v>5763</v>
      </c>
      <c r="H394" s="9"/>
      <c r="I394" s="10"/>
      <c r="J394" s="9"/>
      <c r="K394" s="9" t="s">
        <v>5612</v>
      </c>
      <c r="L394" s="8"/>
      <c r="M394" s="11"/>
      <c r="N394" s="8"/>
      <c r="O394" s="44" t="s">
        <v>6864</v>
      </c>
      <c r="P394" s="8"/>
      <c r="Q394" s="8"/>
      <c r="R394" s="8"/>
      <c r="S394" s="8"/>
      <c r="T394" s="8"/>
    </row>
    <row r="395" spans="2:20" ht="15" customHeight="1" x14ac:dyDescent="0.45">
      <c r="B395" s="47" t="s">
        <v>6865</v>
      </c>
      <c r="C395" s="44" t="s">
        <v>5693</v>
      </c>
      <c r="E395" s="8" t="s">
        <v>5618</v>
      </c>
      <c r="F395" s="8"/>
      <c r="G395" s="8" t="s">
        <v>5763</v>
      </c>
      <c r="H395" s="9"/>
      <c r="I395" s="10"/>
      <c r="J395" s="9"/>
      <c r="K395" s="9" t="s">
        <v>5612</v>
      </c>
      <c r="L395" s="8"/>
      <c r="M395" s="11"/>
      <c r="N395" s="8"/>
      <c r="O395" s="44" t="s">
        <v>6866</v>
      </c>
      <c r="P395" s="8"/>
      <c r="Q395" s="8"/>
      <c r="R395" s="8"/>
      <c r="S395" s="8"/>
      <c r="T395" s="8"/>
    </row>
    <row r="396" spans="2:20" ht="15" customHeight="1" x14ac:dyDescent="0.45">
      <c r="B396" s="47" t="s">
        <v>6867</v>
      </c>
      <c r="C396" s="44" t="s">
        <v>5693</v>
      </c>
      <c r="E396" s="8" t="s">
        <v>5618</v>
      </c>
      <c r="F396" s="8"/>
      <c r="G396" s="8" t="s">
        <v>5763</v>
      </c>
      <c r="H396" s="9"/>
      <c r="I396" s="10"/>
      <c r="J396" s="9"/>
      <c r="K396" s="9" t="s">
        <v>5612</v>
      </c>
      <c r="L396" s="8"/>
      <c r="M396" s="11"/>
      <c r="N396" s="8"/>
      <c r="O396" s="44" t="s">
        <v>6868</v>
      </c>
      <c r="P396" s="8"/>
      <c r="Q396" s="8"/>
      <c r="R396" s="8"/>
      <c r="S396" s="8"/>
      <c r="T396" s="8"/>
    </row>
    <row r="397" spans="2:20" ht="15" customHeight="1" x14ac:dyDescent="0.45">
      <c r="B397" s="47" t="s">
        <v>6869</v>
      </c>
      <c r="C397" s="44" t="s">
        <v>5693</v>
      </c>
      <c r="E397" s="8" t="s">
        <v>5618</v>
      </c>
      <c r="F397" s="8"/>
      <c r="G397" s="8" t="s">
        <v>5763</v>
      </c>
      <c r="H397" s="9"/>
      <c r="I397" s="10"/>
      <c r="J397" s="9"/>
      <c r="K397" s="9" t="s">
        <v>5612</v>
      </c>
      <c r="L397" s="8"/>
      <c r="M397" s="11"/>
      <c r="N397" s="8"/>
      <c r="O397" s="44" t="s">
        <v>6870</v>
      </c>
      <c r="P397" s="8"/>
      <c r="Q397" s="8"/>
      <c r="R397" s="8"/>
      <c r="S397" s="8"/>
      <c r="T397" s="8"/>
    </row>
    <row r="398" spans="2:20" ht="15" customHeight="1" x14ac:dyDescent="0.45">
      <c r="B398" s="47" t="s">
        <v>6871</v>
      </c>
      <c r="C398" s="44" t="s">
        <v>5693</v>
      </c>
      <c r="E398" s="8" t="s">
        <v>5618</v>
      </c>
      <c r="F398" s="8"/>
      <c r="G398" s="8" t="s">
        <v>5763</v>
      </c>
      <c r="H398" s="9"/>
      <c r="I398" s="10"/>
      <c r="J398" s="9"/>
      <c r="K398" s="9" t="s">
        <v>5612</v>
      </c>
      <c r="L398" s="8"/>
      <c r="M398" s="11"/>
      <c r="N398" s="8"/>
      <c r="O398" s="44"/>
      <c r="P398" s="8"/>
      <c r="Q398" s="8"/>
      <c r="R398" s="8"/>
      <c r="S398" s="8"/>
      <c r="T398" s="8"/>
    </row>
    <row r="399" spans="2:20" ht="15" customHeight="1" x14ac:dyDescent="0.45">
      <c r="B399" s="47" t="s">
        <v>6872</v>
      </c>
      <c r="C399" s="44" t="s">
        <v>5693</v>
      </c>
      <c r="E399" s="8" t="s">
        <v>5606</v>
      </c>
      <c r="F399" s="8"/>
      <c r="G399" s="8" t="s">
        <v>5763</v>
      </c>
      <c r="H399" s="9"/>
      <c r="I399" s="10"/>
      <c r="J399" s="9"/>
      <c r="K399" s="9" t="s">
        <v>5612</v>
      </c>
      <c r="L399" s="8"/>
      <c r="M399" s="11"/>
      <c r="N399" s="8"/>
      <c r="O399" s="44"/>
      <c r="P399" s="8"/>
      <c r="Q399" s="8"/>
      <c r="R399" s="8"/>
      <c r="S399" s="8"/>
      <c r="T399" s="8"/>
    </row>
    <row r="400" spans="2:20" ht="15" customHeight="1" x14ac:dyDescent="0.45">
      <c r="B400" s="47" t="s">
        <v>6873</v>
      </c>
      <c r="C400" s="44" t="s">
        <v>5693</v>
      </c>
      <c r="E400" s="8" t="s">
        <v>5618</v>
      </c>
      <c r="F400" s="8"/>
      <c r="G400" s="8" t="s">
        <v>5763</v>
      </c>
      <c r="H400" s="9"/>
      <c r="I400" s="10"/>
      <c r="J400" s="9"/>
      <c r="K400" s="9" t="s">
        <v>5612</v>
      </c>
      <c r="L400" s="8"/>
      <c r="M400" s="11"/>
      <c r="N400" s="8"/>
      <c r="O400" s="44"/>
      <c r="P400" s="8"/>
      <c r="Q400" s="8"/>
      <c r="R400" s="8"/>
      <c r="S400" s="8"/>
      <c r="T400" s="8"/>
    </row>
    <row r="401" spans="2:20" ht="15" customHeight="1" x14ac:dyDescent="0.45">
      <c r="B401" s="47" t="s">
        <v>6874</v>
      </c>
      <c r="C401" s="44" t="s">
        <v>5693</v>
      </c>
      <c r="E401" s="8" t="s">
        <v>5618</v>
      </c>
      <c r="F401" s="8"/>
      <c r="G401" s="8" t="s">
        <v>5763</v>
      </c>
      <c r="H401" s="9"/>
      <c r="I401" s="10"/>
      <c r="J401" s="9"/>
      <c r="K401" s="9" t="s">
        <v>5612</v>
      </c>
      <c r="L401" s="8"/>
      <c r="M401" s="11"/>
      <c r="N401" s="8"/>
      <c r="O401" s="44"/>
      <c r="P401" s="8"/>
      <c r="Q401" s="8"/>
      <c r="R401" s="8"/>
      <c r="S401" s="8"/>
      <c r="T401" s="8"/>
    </row>
    <row r="402" spans="2:20" ht="15" customHeight="1" x14ac:dyDescent="0.45">
      <c r="B402" s="47" t="s">
        <v>6875</v>
      </c>
      <c r="C402" s="44" t="s">
        <v>5693</v>
      </c>
      <c r="E402" s="8" t="s">
        <v>5618</v>
      </c>
      <c r="F402" s="8"/>
      <c r="G402" s="8" t="s">
        <v>5763</v>
      </c>
      <c r="H402" s="9"/>
      <c r="I402" s="10"/>
      <c r="J402" s="9"/>
      <c r="K402" s="9" t="s">
        <v>5612</v>
      </c>
      <c r="L402" s="8"/>
      <c r="M402" s="11"/>
      <c r="N402" s="8"/>
      <c r="O402" s="44" t="s">
        <v>6876</v>
      </c>
      <c r="P402" s="8"/>
      <c r="Q402" s="8"/>
      <c r="R402" s="8"/>
      <c r="S402" s="8"/>
      <c r="T402" s="8"/>
    </row>
    <row r="403" spans="2:20" ht="15" customHeight="1" x14ac:dyDescent="0.45">
      <c r="B403" s="7" t="s">
        <v>4105</v>
      </c>
      <c r="C403" s="8" t="s">
        <v>5624</v>
      </c>
      <c r="E403" s="8" t="s">
        <v>5606</v>
      </c>
      <c r="F403" s="8" t="str" cm="1">
        <f t="array" ref="F403">_xlfn.IFNA(_xlfn.IFS(J403=$U$4,"JA",J403=$U$5,"NEE",J403=$U$6,"JA",J403=$U$8,"ZIE CX"),"")</f>
        <v/>
      </c>
      <c r="G403" s="8" t="s">
        <v>5713</v>
      </c>
      <c r="H403" s="9">
        <v>45404</v>
      </c>
      <c r="I403" s="10">
        <f>Tabel2[[#This Row],[Datum laatst gecontacteerd]]+7</f>
        <v>45411</v>
      </c>
      <c r="J403" s="9" t="s">
        <v>5608</v>
      </c>
      <c r="K403" s="9" t="s">
        <v>5648</v>
      </c>
      <c r="L403" s="8" t="s">
        <v>6877</v>
      </c>
      <c r="M403" s="11"/>
      <c r="N403" s="8"/>
      <c r="O403" s="15" t="s">
        <v>6878</v>
      </c>
      <c r="P403" s="8"/>
      <c r="Q403" s="8"/>
      <c r="R403" s="8"/>
      <c r="S403" s="8"/>
      <c r="T403" s="8"/>
    </row>
    <row r="404" spans="2:20" ht="15" customHeight="1" x14ac:dyDescent="0.45">
      <c r="B404" s="47" t="s">
        <v>6879</v>
      </c>
      <c r="C404" s="44" t="s">
        <v>5693</v>
      </c>
      <c r="E404" s="8" t="s">
        <v>5618</v>
      </c>
      <c r="F404" s="8"/>
      <c r="G404" s="8" t="s">
        <v>5763</v>
      </c>
      <c r="H404" s="9"/>
      <c r="I404" s="10"/>
      <c r="J404" s="9"/>
      <c r="K404" s="9" t="s">
        <v>5612</v>
      </c>
      <c r="L404" s="8"/>
      <c r="M404" s="11"/>
      <c r="N404" s="8"/>
      <c r="O404" s="44"/>
      <c r="P404" s="8"/>
      <c r="Q404" s="8"/>
      <c r="R404" s="8"/>
      <c r="S404" s="8"/>
      <c r="T404" s="8"/>
    </row>
    <row r="405" spans="2:20" ht="15" customHeight="1" x14ac:dyDescent="0.45">
      <c r="B405" s="47" t="s">
        <v>6880</v>
      </c>
      <c r="C405" s="44" t="s">
        <v>5693</v>
      </c>
      <c r="E405" s="8" t="s">
        <v>5618</v>
      </c>
      <c r="F405" s="8"/>
      <c r="G405" s="8" t="s">
        <v>5763</v>
      </c>
      <c r="H405" s="9"/>
      <c r="I405" s="10"/>
      <c r="J405" s="9"/>
      <c r="K405" s="9" t="s">
        <v>5612</v>
      </c>
      <c r="L405" s="8"/>
      <c r="M405" s="11"/>
      <c r="N405" s="8"/>
      <c r="O405" s="44" t="s">
        <v>5737</v>
      </c>
      <c r="P405" s="8"/>
      <c r="Q405" s="8"/>
      <c r="R405" s="8"/>
      <c r="S405" s="8"/>
      <c r="T405" s="8"/>
    </row>
    <row r="406" spans="2:20" ht="15" customHeight="1" x14ac:dyDescent="0.45">
      <c r="B406" s="7" t="s">
        <v>4493</v>
      </c>
      <c r="C406" s="8" t="s">
        <v>5624</v>
      </c>
      <c r="E406" s="8" t="s">
        <v>5606</v>
      </c>
      <c r="F406" s="8" t="str" cm="1">
        <f t="array" ref="F406">_xlfn.IFNA(_xlfn.IFS(J406=$U$4,"JA",J406=$U$5,"NEE",J406=$U$6,"JA",J406=$U$8,"ZIE CX"),"")</f>
        <v/>
      </c>
      <c r="G406" s="8" t="s">
        <v>5607</v>
      </c>
      <c r="H406" s="9">
        <v>45440</v>
      </c>
      <c r="I406" s="10">
        <f>Tabel2[[#This Row],[Datum laatst gecontacteerd]]+100</f>
        <v>45540</v>
      </c>
      <c r="J406" s="9" t="s">
        <v>5649</v>
      </c>
      <c r="K406" s="9" t="s">
        <v>5612</v>
      </c>
      <c r="L406" s="8" t="s">
        <v>6881</v>
      </c>
      <c r="M406" s="11"/>
      <c r="N406" s="8"/>
      <c r="O406" s="24" t="s">
        <v>6882</v>
      </c>
      <c r="P406" s="8"/>
      <c r="Q406" s="8"/>
      <c r="R406" s="8"/>
      <c r="S406" s="8"/>
      <c r="T406" s="8"/>
    </row>
    <row r="407" spans="2:20" ht="15" customHeight="1" x14ac:dyDescent="0.45">
      <c r="B407" s="47" t="s">
        <v>6883</v>
      </c>
      <c r="C407" s="44" t="s">
        <v>5693</v>
      </c>
      <c r="E407" s="8" t="s">
        <v>5618</v>
      </c>
      <c r="F407" s="8"/>
      <c r="G407" s="8" t="s">
        <v>5763</v>
      </c>
      <c r="H407" s="9"/>
      <c r="I407" s="10"/>
      <c r="J407" s="9"/>
      <c r="K407" s="9" t="s">
        <v>5612</v>
      </c>
      <c r="L407" s="8"/>
      <c r="M407" s="11"/>
      <c r="N407" s="8"/>
      <c r="O407" s="44" t="s">
        <v>5737</v>
      </c>
      <c r="P407" s="8"/>
      <c r="Q407" s="8"/>
      <c r="R407" s="8"/>
      <c r="S407" s="8"/>
      <c r="T407" s="8"/>
    </row>
    <row r="408" spans="2:20" ht="15" customHeight="1" x14ac:dyDescent="0.45">
      <c r="B408" s="47" t="s">
        <v>6884</v>
      </c>
      <c r="C408" s="44" t="s">
        <v>5693</v>
      </c>
      <c r="E408" s="8" t="s">
        <v>5618</v>
      </c>
      <c r="F408" s="8"/>
      <c r="G408" s="8" t="s">
        <v>5763</v>
      </c>
      <c r="H408" s="9"/>
      <c r="I408" s="10"/>
      <c r="J408" s="9"/>
      <c r="K408" s="9" t="s">
        <v>5612</v>
      </c>
      <c r="L408" s="8"/>
      <c r="M408" s="11"/>
      <c r="N408" s="8"/>
      <c r="O408" s="44" t="s">
        <v>6885</v>
      </c>
      <c r="P408" s="8"/>
      <c r="Q408" s="8"/>
      <c r="R408" s="8"/>
      <c r="S408" s="8"/>
      <c r="T408" s="8"/>
    </row>
    <row r="409" spans="2:20" ht="15" customHeight="1" x14ac:dyDescent="0.45">
      <c r="B409" s="7" t="s">
        <v>5149</v>
      </c>
      <c r="C409" s="8" t="s">
        <v>5616</v>
      </c>
      <c r="D409" s="8"/>
      <c r="E409" s="8" t="s">
        <v>5606</v>
      </c>
      <c r="F409" s="8" t="str" cm="1">
        <f t="array" ref="F409">_xlfn.IFNA(_xlfn.IFS(J409=$U$4,"JA",J409=$U$5,"NEE",J409=$U$6,"JA",J409=$U$8,"ZIE CX"),"")</f>
        <v/>
      </c>
      <c r="G409" s="8" t="s">
        <v>5734</v>
      </c>
      <c r="H409" s="9">
        <v>45456</v>
      </c>
      <c r="I409" s="10">
        <v>45460</v>
      </c>
      <c r="J409" s="9" t="s">
        <v>5608</v>
      </c>
      <c r="K409" s="9" t="s">
        <v>5641</v>
      </c>
      <c r="L409" s="8" t="s">
        <v>6886</v>
      </c>
      <c r="M409" s="11" t="s">
        <v>6887</v>
      </c>
      <c r="N409" s="11" t="s">
        <v>6888</v>
      </c>
      <c r="O409" s="13" t="s">
        <v>6889</v>
      </c>
      <c r="P409" s="8"/>
      <c r="Q409" s="8"/>
      <c r="R409" s="8"/>
      <c r="S409" s="8"/>
      <c r="T409" s="8"/>
    </row>
    <row r="410" spans="2:20" ht="15" customHeight="1" x14ac:dyDescent="0.45">
      <c r="B410" s="47" t="s">
        <v>6890</v>
      </c>
      <c r="C410" s="44" t="s">
        <v>5693</v>
      </c>
      <c r="E410" s="8" t="s">
        <v>5618</v>
      </c>
      <c r="F410" s="8"/>
      <c r="G410" s="8" t="s">
        <v>5763</v>
      </c>
      <c r="H410" s="9"/>
      <c r="I410" s="10"/>
      <c r="J410" s="9"/>
      <c r="K410" s="9" t="s">
        <v>5612</v>
      </c>
      <c r="L410" s="8"/>
      <c r="M410" s="11"/>
      <c r="N410" s="8"/>
      <c r="O410" s="44" t="s">
        <v>6891</v>
      </c>
      <c r="P410" s="8"/>
      <c r="Q410" s="8"/>
      <c r="R410" s="8"/>
      <c r="S410" s="8"/>
      <c r="T410" s="8"/>
    </row>
    <row r="411" spans="2:20" ht="15" customHeight="1" x14ac:dyDescent="0.45">
      <c r="B411" s="47" t="s">
        <v>6892</v>
      </c>
      <c r="C411" s="44" t="s">
        <v>5693</v>
      </c>
      <c r="E411" s="8" t="s">
        <v>5618</v>
      </c>
      <c r="F411" s="8"/>
      <c r="G411" s="8" t="s">
        <v>5763</v>
      </c>
      <c r="H411" s="9"/>
      <c r="I411" s="10"/>
      <c r="J411" s="9"/>
      <c r="K411" s="9" t="s">
        <v>5612</v>
      </c>
      <c r="L411" s="8"/>
      <c r="M411" s="11"/>
      <c r="N411" s="8"/>
      <c r="O411" s="44" t="s">
        <v>6893</v>
      </c>
      <c r="P411" s="8"/>
      <c r="Q411" s="8"/>
      <c r="R411" s="8"/>
      <c r="S411" s="8"/>
      <c r="T411" s="8"/>
    </row>
    <row r="412" spans="2:20" ht="15" customHeight="1" x14ac:dyDescent="0.45">
      <c r="B412" s="47" t="s">
        <v>6894</v>
      </c>
      <c r="C412" s="44" t="s">
        <v>5693</v>
      </c>
      <c r="E412" s="8" t="s">
        <v>5618</v>
      </c>
      <c r="F412" s="8"/>
      <c r="G412" s="8" t="s">
        <v>5763</v>
      </c>
      <c r="H412" s="9"/>
      <c r="I412" s="10"/>
      <c r="J412" s="9"/>
      <c r="K412" s="9" t="s">
        <v>5612</v>
      </c>
      <c r="L412" s="8"/>
      <c r="M412" s="11"/>
      <c r="N412" s="8"/>
      <c r="O412" s="44"/>
      <c r="P412" s="8"/>
      <c r="Q412" s="8"/>
      <c r="R412" s="8"/>
      <c r="S412" s="8"/>
      <c r="T412" s="8"/>
    </row>
    <row r="413" spans="2:20" ht="15" customHeight="1" x14ac:dyDescent="0.45">
      <c r="B413" s="47" t="s">
        <v>6895</v>
      </c>
      <c r="C413" s="44" t="s">
        <v>5693</v>
      </c>
      <c r="E413" s="8" t="s">
        <v>5618</v>
      </c>
      <c r="F413" s="8"/>
      <c r="G413" s="8" t="s">
        <v>5763</v>
      </c>
      <c r="H413" s="9"/>
      <c r="I413" s="10"/>
      <c r="J413" s="9"/>
      <c r="K413" s="9" t="s">
        <v>5612</v>
      </c>
      <c r="L413" s="8"/>
      <c r="M413" s="11"/>
      <c r="N413" s="8"/>
      <c r="O413" s="44" t="s">
        <v>6896</v>
      </c>
      <c r="P413" s="8"/>
      <c r="Q413" s="8"/>
      <c r="R413" s="8"/>
      <c r="S413" s="8"/>
      <c r="T413" s="8"/>
    </row>
    <row r="414" spans="2:20" ht="15" customHeight="1" x14ac:dyDescent="0.45">
      <c r="B414" s="47" t="s">
        <v>322</v>
      </c>
      <c r="C414" s="44" t="s">
        <v>5693</v>
      </c>
      <c r="E414" s="8" t="s">
        <v>5618</v>
      </c>
      <c r="F414" s="8"/>
      <c r="G414" s="8" t="s">
        <v>5763</v>
      </c>
      <c r="H414" s="9"/>
      <c r="I414" s="10"/>
      <c r="J414" s="9"/>
      <c r="K414" s="9" t="s">
        <v>5612</v>
      </c>
      <c r="L414" s="8"/>
      <c r="M414" s="11"/>
      <c r="N414" s="8"/>
      <c r="O414" s="44" t="s">
        <v>6897</v>
      </c>
      <c r="P414" s="8"/>
      <c r="Q414" s="8"/>
      <c r="R414" s="8"/>
      <c r="S414" s="8"/>
      <c r="T414" s="8"/>
    </row>
    <row r="415" spans="2:20" ht="15" customHeight="1" x14ac:dyDescent="0.45">
      <c r="B415" s="7" t="s">
        <v>4262</v>
      </c>
      <c r="C415" s="44" t="s">
        <v>5693</v>
      </c>
      <c r="E415" s="8" t="s">
        <v>5606</v>
      </c>
      <c r="F415" s="8" t="str" cm="1">
        <f t="array" ref="F415">_xlfn.IFNA(_xlfn.IFS(J415=$U$4,"JA",J415=$U$5,"NEE",J415=$U$6,"JA",J415=$U$8,"ZIE CX"),"")</f>
        <v>JA</v>
      </c>
      <c r="G415" s="8" t="s">
        <v>5763</v>
      </c>
      <c r="H415" s="9"/>
      <c r="I415" s="10"/>
      <c r="J415" s="9"/>
      <c r="K415" s="9" t="s">
        <v>5612</v>
      </c>
      <c r="L415" s="8"/>
      <c r="M415" s="11"/>
      <c r="N415" s="8"/>
      <c r="O415" s="15"/>
      <c r="P415" s="8"/>
      <c r="Q415" s="8"/>
      <c r="R415" s="8"/>
      <c r="S415" s="8"/>
      <c r="T415" s="8"/>
    </row>
    <row r="416" spans="2:20" ht="15" customHeight="1" x14ac:dyDescent="0.45">
      <c r="B416" s="7" t="s">
        <v>4967</v>
      </c>
      <c r="C416" s="8" t="s">
        <v>5624</v>
      </c>
      <c r="E416" s="8" t="s">
        <v>5606</v>
      </c>
      <c r="F416" s="8" t="str" cm="1">
        <f t="array" ref="F416">_xlfn.IFNA(_xlfn.IFS(J416=$U$4,"JA",J416=$U$5,"NEE",J416=$U$6,"JA",J416=$U$8,"ZIE CX"),"")</f>
        <v>JA</v>
      </c>
      <c r="G416" s="8" t="s">
        <v>5607</v>
      </c>
      <c r="H416" s="9"/>
      <c r="I416" s="10"/>
      <c r="J416" s="9"/>
      <c r="K416" s="9" t="s">
        <v>5612</v>
      </c>
      <c r="L416" s="8"/>
      <c r="M416" s="11"/>
      <c r="N416" s="8"/>
      <c r="O416" s="15"/>
      <c r="P416" s="8"/>
      <c r="Q416" s="8"/>
      <c r="R416" s="8"/>
      <c r="S416" s="8"/>
      <c r="T416" s="8"/>
    </row>
    <row r="417" spans="2:20" ht="15" customHeight="1" x14ac:dyDescent="0.45">
      <c r="B417" s="7" t="s">
        <v>4317</v>
      </c>
      <c r="C417" s="8" t="s">
        <v>5624</v>
      </c>
      <c r="E417" s="8" t="s">
        <v>5606</v>
      </c>
      <c r="F417" s="8" t="s">
        <v>5625</v>
      </c>
      <c r="G417" s="8" t="s">
        <v>5626</v>
      </c>
      <c r="H417" s="9">
        <v>45329</v>
      </c>
      <c r="I417" s="10" t="s">
        <v>5627</v>
      </c>
      <c r="J417" s="9" t="s">
        <v>5614</v>
      </c>
      <c r="K417" s="9" t="s">
        <v>5612</v>
      </c>
      <c r="L417" s="8" t="s">
        <v>6898</v>
      </c>
      <c r="M417" s="11" t="s">
        <v>5635</v>
      </c>
      <c r="N417" s="8" t="s">
        <v>5635</v>
      </c>
      <c r="O417" s="15" t="s">
        <v>6899</v>
      </c>
      <c r="P417" s="8"/>
      <c r="Q417" s="8"/>
      <c r="R417" s="8"/>
      <c r="S417" s="8"/>
      <c r="T417" s="8"/>
    </row>
    <row r="418" spans="2:20" ht="15" customHeight="1" x14ac:dyDescent="0.45">
      <c r="B418" s="7" t="s">
        <v>4638</v>
      </c>
      <c r="C418" s="13" t="s">
        <v>5613</v>
      </c>
      <c r="D418" s="8" t="s">
        <v>6900</v>
      </c>
      <c r="E418" s="8" t="s">
        <v>5606</v>
      </c>
      <c r="F418" s="8" t="s">
        <v>5625</v>
      </c>
      <c r="G418" s="8" t="s">
        <v>5607</v>
      </c>
      <c r="H418" s="9">
        <v>45323</v>
      </c>
      <c r="I418" s="10">
        <f>Tabel2[[#This Row],[Datum laatst gecontacteerd]]+180</f>
        <v>45503</v>
      </c>
      <c r="J418" s="9" t="s">
        <v>6033</v>
      </c>
      <c r="K418" s="9" t="s">
        <v>5648</v>
      </c>
      <c r="L418" s="8"/>
      <c r="M418" s="11"/>
      <c r="N418" s="11"/>
      <c r="O418" s="13" t="s">
        <v>6901</v>
      </c>
      <c r="P418" s="8"/>
      <c r="Q418" s="8"/>
      <c r="R418" s="8"/>
      <c r="S418" s="8"/>
      <c r="T418" s="8"/>
    </row>
    <row r="419" spans="2:20" ht="15" customHeight="1" x14ac:dyDescent="0.45">
      <c r="B419" s="7" t="s">
        <v>4642</v>
      </c>
      <c r="C419" s="8" t="s">
        <v>5624</v>
      </c>
      <c r="E419" s="8" t="s">
        <v>5606</v>
      </c>
      <c r="F419" s="8" t="str" cm="1">
        <f t="array" ref="F419">_xlfn.IFNA(_xlfn.IFS(J419=$U$4,"JA",J419=$U$5,"NEE",J419=$U$6,"JA",J419=$U$8,"ZIE CX"),"")</f>
        <v/>
      </c>
      <c r="G419" s="8" t="s">
        <v>6589</v>
      </c>
      <c r="H419" s="9">
        <v>45322</v>
      </c>
      <c r="I419" s="10">
        <v>45406</v>
      </c>
      <c r="J419" s="9" t="s">
        <v>5638</v>
      </c>
      <c r="K419" s="9" t="s">
        <v>5612</v>
      </c>
      <c r="L419" s="8" t="s">
        <v>6902</v>
      </c>
      <c r="M419" s="11"/>
      <c r="N419" s="8"/>
      <c r="O419" s="15" t="s">
        <v>6903</v>
      </c>
      <c r="P419" s="8"/>
      <c r="Q419" s="8"/>
      <c r="R419" s="8"/>
      <c r="S419" s="8"/>
      <c r="T419" s="8"/>
    </row>
    <row r="420" spans="2:20" ht="15" customHeight="1" x14ac:dyDescent="0.45">
      <c r="B420" s="7" t="s">
        <v>4287</v>
      </c>
      <c r="C420" s="8" t="s">
        <v>5624</v>
      </c>
      <c r="E420" s="8" t="s">
        <v>5606</v>
      </c>
      <c r="F420" s="8" t="str" cm="1">
        <f t="array" ref="F420">_xlfn.IFNA(_xlfn.IFS(J420=$U$4,"JA",J420=$U$5,"NEE",J420=$U$6,"JA",J420=$U$8,"ZIE CX"),"")</f>
        <v>JA</v>
      </c>
      <c r="G420" s="8"/>
      <c r="H420" s="9"/>
      <c r="I420" s="10"/>
      <c r="J420" s="9"/>
      <c r="K420" s="9" t="s">
        <v>5612</v>
      </c>
      <c r="L420" s="8"/>
      <c r="M420" s="11"/>
      <c r="N420" s="8"/>
      <c r="O420" s="15"/>
      <c r="P420" s="8"/>
      <c r="Q420" s="8"/>
      <c r="R420" s="8"/>
      <c r="S420" s="8"/>
      <c r="T420" s="8"/>
    </row>
    <row r="421" spans="2:20" ht="15" customHeight="1" x14ac:dyDescent="0.45">
      <c r="B421" s="7" t="s">
        <v>6904</v>
      </c>
      <c r="C421" s="8" t="s">
        <v>5624</v>
      </c>
      <c r="E421" s="8" t="s">
        <v>5606</v>
      </c>
      <c r="F421" s="8" t="str" cm="1">
        <f t="array" ref="F421">_xlfn.IFNA(_xlfn.IFS(J421=$U$4,"JA",J421=$U$5,"NEE",J421=$U$6,"JA",J421=$U$8,"ZIE CX"),"")</f>
        <v>JA</v>
      </c>
      <c r="G421" s="8"/>
      <c r="H421" s="9"/>
      <c r="I421" s="10"/>
      <c r="J421" s="9"/>
      <c r="K421" s="9" t="s">
        <v>5612</v>
      </c>
      <c r="L421" s="8"/>
      <c r="M421" s="11"/>
      <c r="N421" s="8"/>
      <c r="O421" s="15"/>
      <c r="P421" s="8"/>
      <c r="Q421" s="8"/>
      <c r="R421" s="8"/>
      <c r="S421" s="8"/>
      <c r="T421" s="8"/>
    </row>
    <row r="422" spans="2:20" ht="15" customHeight="1" x14ac:dyDescent="0.45">
      <c r="B422" s="7" t="s">
        <v>4349</v>
      </c>
      <c r="C422" s="8" t="s">
        <v>5624</v>
      </c>
      <c r="E422" s="8" t="s">
        <v>5606</v>
      </c>
      <c r="F422" s="8" t="str" cm="1">
        <f t="array" ref="F422">_xlfn.IFNA(_xlfn.IFS(J422=$U$4,"JA",J422=$U$5,"NEE",J422=$U$6,"JA",J422=$U$8,"ZIE CX"),"")</f>
        <v>JA</v>
      </c>
      <c r="G422" s="8"/>
      <c r="H422" s="9"/>
      <c r="I422" s="10"/>
      <c r="J422" s="9"/>
      <c r="K422" s="9" t="s">
        <v>5612</v>
      </c>
      <c r="L422" s="8"/>
      <c r="M422" s="11"/>
      <c r="N422" s="8"/>
      <c r="O422" s="15"/>
      <c r="P422" s="8"/>
      <c r="Q422" s="8"/>
      <c r="R422" s="8"/>
      <c r="S422" s="8"/>
      <c r="T422" s="8"/>
    </row>
    <row r="423" spans="2:20" ht="15" customHeight="1" x14ac:dyDescent="0.45">
      <c r="B423" s="7" t="s">
        <v>4671</v>
      </c>
      <c r="C423" s="8" t="s">
        <v>5624</v>
      </c>
      <c r="E423" s="8" t="s">
        <v>5606</v>
      </c>
      <c r="F423" s="8" t="str" cm="1">
        <f t="array" ref="F423">_xlfn.IFNA(_xlfn.IFS(J423=$U$4,"JA",J423=$U$5,"NEE",J423=$U$6,"JA",J423=$U$8,"ZIE CX"),"")</f>
        <v>JA</v>
      </c>
      <c r="G423" s="8"/>
      <c r="H423" s="9"/>
      <c r="I423" s="10"/>
      <c r="J423" s="9"/>
      <c r="K423" s="9" t="s">
        <v>5612</v>
      </c>
      <c r="L423" s="8"/>
      <c r="M423" s="11"/>
      <c r="N423" s="8"/>
      <c r="O423" s="15"/>
      <c r="P423" s="8"/>
      <c r="Q423" s="8"/>
      <c r="R423" s="8"/>
      <c r="S423" s="8"/>
      <c r="T423" s="8"/>
    </row>
    <row r="424" spans="2:20" ht="15" customHeight="1" x14ac:dyDescent="0.45">
      <c r="B424" s="7" t="s">
        <v>4158</v>
      </c>
      <c r="C424" s="8" t="s">
        <v>5624</v>
      </c>
      <c r="E424" s="8" t="s">
        <v>5606</v>
      </c>
      <c r="F424" s="8" t="str" cm="1">
        <f t="array" ref="F424">_xlfn.IFNA(_xlfn.IFS(J424=$U$4,"JA",J424=$U$5,"NEE",J424=$U$6,"JA",J424=$U$8,"ZIE CX"),"")</f>
        <v>JA</v>
      </c>
      <c r="G424" s="8"/>
      <c r="H424" s="9"/>
      <c r="I424" s="10"/>
      <c r="J424" s="9"/>
      <c r="K424" s="9" t="s">
        <v>5612</v>
      </c>
      <c r="L424" s="8"/>
      <c r="M424" s="11"/>
      <c r="N424" s="8"/>
      <c r="O424" s="15"/>
      <c r="P424" s="8"/>
      <c r="Q424" s="8"/>
      <c r="R424" s="8"/>
      <c r="S424" s="8"/>
      <c r="T424" s="8"/>
    </row>
    <row r="425" spans="2:20" ht="15" customHeight="1" x14ac:dyDescent="0.45">
      <c r="B425" s="7" t="s">
        <v>4736</v>
      </c>
      <c r="C425" s="8" t="s">
        <v>5624</v>
      </c>
      <c r="E425" s="8" t="s">
        <v>5606</v>
      </c>
      <c r="F425" s="8" t="str" cm="1">
        <f t="array" ref="F425">_xlfn.IFNA(_xlfn.IFS(J425=$U$4,"JA",J425=$U$5,"NEE",J425=$U$6,"JA",J425=$U$8,"ZIE CX"),"")</f>
        <v>JA</v>
      </c>
      <c r="G425" s="8"/>
      <c r="H425" s="9"/>
      <c r="I425" s="10"/>
      <c r="J425" s="9"/>
      <c r="K425" s="9" t="s">
        <v>5612</v>
      </c>
      <c r="L425" s="8"/>
      <c r="M425" s="11"/>
      <c r="N425" s="8"/>
      <c r="O425" s="15"/>
      <c r="P425" s="8"/>
      <c r="Q425" s="8"/>
      <c r="R425" s="8"/>
      <c r="S425" s="8"/>
      <c r="T425" s="8"/>
    </row>
    <row r="426" spans="2:20" ht="15" customHeight="1" x14ac:dyDescent="0.45">
      <c r="B426" s="7" t="s">
        <v>4694</v>
      </c>
      <c r="C426" s="8" t="s">
        <v>5624</v>
      </c>
      <c r="E426" s="8" t="s">
        <v>5606</v>
      </c>
      <c r="F426" s="8" t="str" cm="1">
        <f t="array" ref="F426">_xlfn.IFNA(_xlfn.IFS(J426=$U$4,"JA",J426=$U$5,"NEE",J426=$U$6,"JA",J426=$U$8,"ZIE CX"),"")</f>
        <v>JA</v>
      </c>
      <c r="G426" s="8"/>
      <c r="H426" s="9"/>
      <c r="I426" s="10"/>
      <c r="J426" s="9"/>
      <c r="K426" s="9" t="s">
        <v>5612</v>
      </c>
      <c r="L426" s="8"/>
      <c r="M426" s="11"/>
      <c r="N426" s="8"/>
      <c r="O426" s="15"/>
      <c r="P426" s="8"/>
      <c r="Q426" s="8"/>
      <c r="R426" s="8"/>
      <c r="S426" s="8"/>
      <c r="T426" s="8"/>
    </row>
    <row r="427" spans="2:20" ht="15" customHeight="1" x14ac:dyDescent="0.45">
      <c r="B427" s="7" t="s">
        <v>4327</v>
      </c>
      <c r="C427" s="8" t="s">
        <v>5624</v>
      </c>
      <c r="E427" s="8" t="s">
        <v>5606</v>
      </c>
      <c r="F427" s="8" t="str" cm="1">
        <f t="array" ref="F427">_xlfn.IFNA(_xlfn.IFS(J427=$U$4,"JA",J427=$U$5,"NEE",J427=$U$6,"JA",J427=$U$8,"ZIE CX"),"")</f>
        <v>JA</v>
      </c>
      <c r="G427" s="8"/>
      <c r="H427" s="9"/>
      <c r="I427" s="10"/>
      <c r="J427" s="9"/>
      <c r="K427" s="9" t="s">
        <v>5612</v>
      </c>
      <c r="L427" s="8"/>
      <c r="M427" s="11"/>
      <c r="N427" s="8"/>
      <c r="O427" s="15"/>
      <c r="P427" s="8"/>
      <c r="Q427" s="8"/>
      <c r="R427" s="8"/>
      <c r="S427" s="8"/>
      <c r="T427" s="8"/>
    </row>
    <row r="428" spans="2:20" ht="15" customHeight="1" x14ac:dyDescent="0.45">
      <c r="B428" s="7" t="s">
        <v>4949</v>
      </c>
      <c r="C428" s="8" t="s">
        <v>5624</v>
      </c>
      <c r="E428" s="8" t="s">
        <v>5606</v>
      </c>
      <c r="F428" s="8" t="str" cm="1">
        <f t="array" ref="F428">_xlfn.IFNA(_xlfn.IFS(J428=$U$4,"JA",J428=$U$5,"NEE",J428=$U$6,"JA",J428=$U$8,"ZIE CX"),"")</f>
        <v>JA</v>
      </c>
      <c r="G428" s="8"/>
      <c r="H428" s="9"/>
      <c r="I428" s="10"/>
      <c r="J428" s="9"/>
      <c r="K428" s="9" t="s">
        <v>5612</v>
      </c>
      <c r="L428" s="8"/>
      <c r="M428" s="11"/>
      <c r="N428" s="8"/>
      <c r="O428" s="15"/>
      <c r="P428" s="8"/>
      <c r="Q428" s="8"/>
      <c r="R428" s="8"/>
      <c r="S428" s="8"/>
      <c r="T428" s="8"/>
    </row>
    <row r="429" spans="2:20" ht="15" customHeight="1" x14ac:dyDescent="0.45">
      <c r="B429" s="7" t="s">
        <v>4768</v>
      </c>
      <c r="C429" s="8" t="s">
        <v>5624</v>
      </c>
      <c r="E429" s="8" t="s">
        <v>5606</v>
      </c>
      <c r="F429" s="8" t="str" cm="1">
        <f t="array" ref="F429">_xlfn.IFNA(_xlfn.IFS(J429=$U$4,"JA",J429=$U$5,"NEE",J429=$U$6,"JA",J429=$U$8,"ZIE CX"),"")</f>
        <v>JA</v>
      </c>
      <c r="G429" s="8"/>
      <c r="H429" s="9"/>
      <c r="I429" s="10"/>
      <c r="J429" s="9"/>
      <c r="K429" s="9" t="s">
        <v>5612</v>
      </c>
      <c r="L429" s="8"/>
      <c r="M429" s="11"/>
      <c r="N429" s="8"/>
      <c r="O429" s="15"/>
      <c r="P429" s="8"/>
      <c r="Q429" s="8"/>
      <c r="R429" s="8"/>
      <c r="S429" s="8"/>
      <c r="T429" s="8"/>
    </row>
    <row r="430" spans="2:20" ht="15" customHeight="1" x14ac:dyDescent="0.45">
      <c r="B430" s="7" t="s">
        <v>4678</v>
      </c>
      <c r="C430" s="8" t="s">
        <v>5624</v>
      </c>
      <c r="E430" s="8" t="s">
        <v>5606</v>
      </c>
      <c r="F430" s="8" t="str" cm="1">
        <f t="array" ref="F430">_xlfn.IFNA(_xlfn.IFS(J430=$U$4,"JA",J430=$U$5,"NEE",J430=$U$6,"JA",J430=$U$8,"ZIE CX"),"")</f>
        <v>JA</v>
      </c>
      <c r="G430" s="8"/>
      <c r="H430" s="9"/>
      <c r="I430" s="10"/>
      <c r="J430" s="9"/>
      <c r="K430" s="9" t="s">
        <v>5612</v>
      </c>
      <c r="L430" s="8"/>
      <c r="M430" s="11"/>
      <c r="N430" s="8"/>
      <c r="O430" s="15"/>
      <c r="P430" s="8"/>
      <c r="Q430" s="8"/>
      <c r="R430" s="8"/>
      <c r="S430" s="8"/>
      <c r="T430" s="8"/>
    </row>
    <row r="431" spans="2:20" ht="15" customHeight="1" x14ac:dyDescent="0.45">
      <c r="B431" s="7" t="s">
        <v>4630</v>
      </c>
      <c r="C431" s="8" t="s">
        <v>5605</v>
      </c>
      <c r="E431" s="8" t="s">
        <v>5606</v>
      </c>
      <c r="F431" s="8" t="str" cm="1">
        <f t="array" ref="F431">_xlfn.IFNA(_xlfn.IFS(J431=$U$4,"JA",J431=$U$5,"NEE",J431=$U$6,"JA",J431=$U$8,"ZIE CX"),"")</f>
        <v/>
      </c>
      <c r="G431" s="8" t="s">
        <v>5607</v>
      </c>
      <c r="H431" s="9">
        <v>45524</v>
      </c>
      <c r="I431" s="10">
        <f>Tabel2[[#This Row],[Datum laatst gecontacteerd]]+10</f>
        <v>45534</v>
      </c>
      <c r="J431" s="9" t="s">
        <v>5614</v>
      </c>
      <c r="K431" s="9" t="s">
        <v>5612</v>
      </c>
      <c r="L431" s="8" t="s">
        <v>6905</v>
      </c>
      <c r="M431" s="11"/>
      <c r="N431" s="8"/>
      <c r="O431" s="15" t="s">
        <v>6906</v>
      </c>
      <c r="P431" s="8"/>
      <c r="Q431" s="8"/>
      <c r="R431" s="8"/>
      <c r="S431" s="8"/>
      <c r="T431" s="8"/>
    </row>
    <row r="432" spans="2:20" ht="15" customHeight="1" x14ac:dyDescent="0.45">
      <c r="B432" s="7" t="s">
        <v>4314</v>
      </c>
      <c r="C432" s="8" t="s">
        <v>5624</v>
      </c>
      <c r="E432" s="8" t="s">
        <v>5606</v>
      </c>
      <c r="F432" s="8" t="str" cm="1">
        <f t="array" ref="F432">_xlfn.IFNA(_xlfn.IFS(J432=$U$4,"JA",J432=$U$5,"NEE",J432=$U$6,"JA",J432=$U$8,"ZIE CX"),"")</f>
        <v>JA</v>
      </c>
      <c r="G432" s="8"/>
      <c r="H432" s="9"/>
      <c r="I432" s="10"/>
      <c r="J432" s="9"/>
      <c r="K432" s="9" t="s">
        <v>5612</v>
      </c>
      <c r="L432" s="8"/>
      <c r="M432" s="11"/>
      <c r="N432" s="8"/>
      <c r="O432" s="15"/>
      <c r="P432" s="8"/>
      <c r="Q432" s="8"/>
      <c r="R432" s="8"/>
      <c r="S432" s="8"/>
      <c r="T432" s="8"/>
    </row>
    <row r="433" spans="2:20" ht="15" customHeight="1" x14ac:dyDescent="0.45">
      <c r="B433" s="7" t="s">
        <v>4745</v>
      </c>
      <c r="C433" s="8" t="s">
        <v>5624</v>
      </c>
      <c r="E433" s="8" t="s">
        <v>5606</v>
      </c>
      <c r="F433" s="8" t="str" cm="1">
        <f t="array" ref="F433">_xlfn.IFNA(_xlfn.IFS(J433=$U$4,"JA",J433=$U$5,"NEE",J433=$U$6,"JA",J433=$U$8,"ZIE CX"),"")</f>
        <v>JA</v>
      </c>
      <c r="G433" s="8"/>
      <c r="H433" s="9"/>
      <c r="I433" s="10"/>
      <c r="J433" s="9"/>
      <c r="K433" s="9" t="s">
        <v>5612</v>
      </c>
      <c r="L433" s="8"/>
      <c r="M433" s="11"/>
      <c r="N433" s="8"/>
      <c r="O433" s="15"/>
      <c r="P433" s="8"/>
      <c r="Q433" s="8"/>
      <c r="R433" s="8"/>
      <c r="S433" s="8"/>
      <c r="T433" s="8"/>
    </row>
    <row r="434" spans="2:20" ht="15" customHeight="1" x14ac:dyDescent="0.45">
      <c r="B434" s="7" t="s">
        <v>6907</v>
      </c>
      <c r="C434" s="13" t="s">
        <v>5613</v>
      </c>
      <c r="D434" s="8" t="s">
        <v>6908</v>
      </c>
      <c r="E434" s="8" t="s">
        <v>5618</v>
      </c>
      <c r="F434" s="8"/>
      <c r="G434" s="8" t="s">
        <v>5680</v>
      </c>
      <c r="H434" s="9"/>
      <c r="I434" s="10"/>
      <c r="J434" s="9"/>
      <c r="K434" s="9"/>
      <c r="L434" s="8"/>
      <c r="M434" s="11"/>
      <c r="N434" s="12"/>
      <c r="O434" s="13"/>
      <c r="P434" s="8"/>
      <c r="Q434" s="8"/>
      <c r="R434" s="8"/>
      <c r="S434" s="8"/>
      <c r="T434" s="8"/>
    </row>
    <row r="435" spans="2:20" ht="15" customHeight="1" x14ac:dyDescent="0.45">
      <c r="B435" s="7" t="s">
        <v>4080</v>
      </c>
      <c r="C435" s="8" t="s">
        <v>5605</v>
      </c>
      <c r="E435" s="8" t="s">
        <v>5606</v>
      </c>
      <c r="F435" s="8" t="str" cm="1">
        <f t="array" ref="F435">_xlfn.IFNA(_xlfn.IFS(J435=$U$4,"JA",J435=$U$5,"NEE",J435=$U$6,"JA",J435=$U$8,"ZIE CX"),"")</f>
        <v/>
      </c>
      <c r="G435" s="8" t="s">
        <v>5607</v>
      </c>
      <c r="H435" s="9">
        <v>45517</v>
      </c>
      <c r="I435" s="10">
        <v>45554</v>
      </c>
      <c r="J435" s="9" t="s">
        <v>6036</v>
      </c>
      <c r="K435" s="9" t="s">
        <v>5612</v>
      </c>
      <c r="L435" s="8" t="s">
        <v>6909</v>
      </c>
      <c r="M435" s="11"/>
      <c r="N435" s="82" t="s">
        <v>6910</v>
      </c>
      <c r="O435" s="24" t="s">
        <v>6911</v>
      </c>
      <c r="P435" s="8"/>
      <c r="Q435" s="8"/>
      <c r="R435" s="8"/>
      <c r="S435" s="8"/>
      <c r="T435" s="8"/>
    </row>
    <row r="436" spans="2:20" ht="15" customHeight="1" x14ac:dyDescent="0.45">
      <c r="B436" s="70" t="s">
        <v>5167</v>
      </c>
      <c r="C436" s="13" t="s">
        <v>5613</v>
      </c>
      <c r="D436" s="8" t="s">
        <v>6912</v>
      </c>
      <c r="E436" s="8" t="s">
        <v>5606</v>
      </c>
      <c r="F436" s="8" t="s">
        <v>5632</v>
      </c>
      <c r="G436" s="8" t="s">
        <v>5607</v>
      </c>
      <c r="H436" s="9">
        <v>45344</v>
      </c>
      <c r="I436" s="10">
        <v>45397</v>
      </c>
      <c r="J436" s="9" t="s">
        <v>5633</v>
      </c>
      <c r="K436" s="9" t="s">
        <v>5612</v>
      </c>
      <c r="L436" s="8" t="s">
        <v>6913</v>
      </c>
      <c r="M436" s="11"/>
      <c r="N436" s="11"/>
      <c r="O436" s="13" t="s">
        <v>6914</v>
      </c>
      <c r="P436" s="8"/>
      <c r="Q436" s="8"/>
      <c r="R436" s="8"/>
      <c r="S436" s="8"/>
      <c r="T436" s="8"/>
    </row>
    <row r="437" spans="2:20" ht="15" customHeight="1" x14ac:dyDescent="0.45">
      <c r="B437" s="7" t="s">
        <v>4360</v>
      </c>
      <c r="C437" s="8" t="s">
        <v>5624</v>
      </c>
      <c r="E437" s="8" t="s">
        <v>5606</v>
      </c>
      <c r="F437" s="8" t="str" cm="1">
        <f t="array" ref="F437">_xlfn.IFNA(_xlfn.IFS(J437=$U$4,"JA",J437=$U$5,"NEE",J437=$U$6,"JA",J437=$U$8,"ZIE CX"),"")</f>
        <v>JA</v>
      </c>
      <c r="G437" s="8"/>
      <c r="H437" s="9"/>
      <c r="I437" s="10"/>
      <c r="J437" s="9"/>
      <c r="K437" s="9" t="s">
        <v>5612</v>
      </c>
      <c r="L437" s="8"/>
      <c r="M437" s="11"/>
      <c r="N437" s="8"/>
      <c r="O437" s="15"/>
      <c r="P437" s="8"/>
      <c r="Q437" s="8"/>
      <c r="R437" s="8"/>
      <c r="S437" s="8"/>
      <c r="T437" s="8"/>
    </row>
    <row r="438" spans="2:20" ht="15" customHeight="1" x14ac:dyDescent="0.45">
      <c r="B438" s="7" t="s">
        <v>6915</v>
      </c>
      <c r="C438" s="8" t="s">
        <v>5624</v>
      </c>
      <c r="E438" s="8" t="s">
        <v>5606</v>
      </c>
      <c r="F438" s="8" t="str" cm="1">
        <f t="array" ref="F438">_xlfn.IFNA(_xlfn.IFS(J438=$U$4,"JA",J438=$U$5,"NEE",J438=$U$6,"JA",J438=$U$8,"ZIE CX"),"")</f>
        <v>JA</v>
      </c>
      <c r="G438" s="8"/>
      <c r="H438" s="9"/>
      <c r="I438" s="10"/>
      <c r="J438" s="9"/>
      <c r="K438" s="9" t="s">
        <v>5612</v>
      </c>
      <c r="L438" s="8"/>
      <c r="M438" s="11"/>
      <c r="N438" s="8"/>
      <c r="O438" s="15"/>
      <c r="P438" s="8"/>
      <c r="Q438" s="8"/>
      <c r="R438" s="8"/>
      <c r="S438" s="8"/>
      <c r="T438" s="8"/>
    </row>
    <row r="439" spans="2:20" ht="15" customHeight="1" x14ac:dyDescent="0.45">
      <c r="B439" s="7" t="s">
        <v>6916</v>
      </c>
      <c r="C439" s="13" t="s">
        <v>5613</v>
      </c>
      <c r="D439" s="43" t="s">
        <v>6917</v>
      </c>
      <c r="E439" s="8" t="s">
        <v>5618</v>
      </c>
      <c r="F439" s="8" t="str" cm="1">
        <f t="array" ref="F439">_xlfn.IFNA(_xlfn.IFS(J439=$U$4,"JA",J439=$U$5,"NEE",J439=$U$6,"JA",J439=$U$8,"ZIE CX"),"")</f>
        <v>JA</v>
      </c>
      <c r="G439" s="8"/>
      <c r="H439" s="9"/>
      <c r="I439" s="10"/>
      <c r="J439" s="9"/>
      <c r="K439" s="9"/>
      <c r="L439" s="8" t="s">
        <v>6918</v>
      </c>
      <c r="M439" s="11"/>
      <c r="N439" s="11"/>
      <c r="O439" s="13"/>
      <c r="P439" s="8"/>
      <c r="Q439" s="8"/>
      <c r="R439" s="8"/>
      <c r="S439" s="8"/>
      <c r="T439" s="8"/>
    </row>
    <row r="440" spans="2:20" ht="15" customHeight="1" x14ac:dyDescent="0.45">
      <c r="B440" s="7" t="s">
        <v>6919</v>
      </c>
      <c r="C440" s="13" t="s">
        <v>5613</v>
      </c>
      <c r="D440" s="8" t="s">
        <v>6920</v>
      </c>
      <c r="E440" s="8" t="s">
        <v>5618</v>
      </c>
      <c r="F440" s="8" t="str" cm="1">
        <f t="array" ref="F440">_xlfn.IFNA(_xlfn.IFS(J440=$U$4,"JA",J440=$U$5,"NEE",J440=$U$6,"JA",J440=$U$8,"ZIE CX"),"")</f>
        <v>JA</v>
      </c>
      <c r="G440" s="8"/>
      <c r="H440" s="9"/>
      <c r="I440" s="10"/>
      <c r="J440" s="9"/>
      <c r="K440" s="9"/>
      <c r="L440" s="8"/>
      <c r="M440" s="11"/>
      <c r="N440" s="11"/>
      <c r="O440" s="13"/>
      <c r="P440" s="8"/>
      <c r="Q440" s="8"/>
      <c r="R440" s="8"/>
      <c r="S440" s="8"/>
      <c r="T440" s="8"/>
    </row>
    <row r="441" spans="2:20" ht="15" customHeight="1" x14ac:dyDescent="0.45">
      <c r="B441" s="7" t="s">
        <v>901</v>
      </c>
      <c r="C441" s="13" t="s">
        <v>5613</v>
      </c>
      <c r="D441" s="8" t="s">
        <v>6921</v>
      </c>
      <c r="E441" s="8" t="s">
        <v>5618</v>
      </c>
      <c r="F441" s="8" t="str" cm="1">
        <f t="array" ref="F441">_xlfn.IFNA(_xlfn.IFS(J441=$U$4,"JA",J441=$U$5,"NEE",J441=$U$6,"JA",J441=$U$8,"ZIE CX"),"")</f>
        <v>JA</v>
      </c>
      <c r="G441" s="8"/>
      <c r="H441" s="9"/>
      <c r="I441" s="10"/>
      <c r="J441" s="9"/>
      <c r="K441" s="9"/>
      <c r="L441" s="8"/>
      <c r="M441" s="11"/>
      <c r="N441" s="11"/>
      <c r="O441" s="13"/>
      <c r="P441" s="8"/>
      <c r="Q441" s="8"/>
      <c r="R441" s="8"/>
      <c r="S441" s="8"/>
      <c r="T441" s="8"/>
    </row>
    <row r="442" spans="2:20" ht="15" customHeight="1" x14ac:dyDescent="0.45">
      <c r="B442" s="7" t="s">
        <v>6922</v>
      </c>
      <c r="C442" s="13" t="s">
        <v>5613</v>
      </c>
      <c r="D442" s="8" t="s">
        <v>6923</v>
      </c>
      <c r="E442" s="8" t="s">
        <v>5618</v>
      </c>
      <c r="F442" s="8" t="str" cm="1">
        <f t="array" ref="F442">_xlfn.IFNA(_xlfn.IFS(J442=$U$4,"JA",J442=$U$5,"NEE",J442=$U$6,"JA",J442=$U$8,"ZIE CX"),"")</f>
        <v>JA</v>
      </c>
      <c r="G442" s="8"/>
      <c r="H442" s="9"/>
      <c r="I442" s="10"/>
      <c r="J442" s="9"/>
      <c r="K442" s="9"/>
      <c r="L442" s="8"/>
      <c r="M442" s="11"/>
      <c r="N442" s="11"/>
      <c r="O442" s="13"/>
      <c r="P442" s="8"/>
      <c r="Q442" s="8"/>
      <c r="R442" s="8"/>
      <c r="S442" s="8"/>
      <c r="T442" s="8"/>
    </row>
    <row r="443" spans="2:20" ht="15" customHeight="1" x14ac:dyDescent="0.45">
      <c r="B443" s="7" t="s">
        <v>6924</v>
      </c>
      <c r="C443" s="13" t="s">
        <v>5613</v>
      </c>
      <c r="D443" s="8" t="s">
        <v>6925</v>
      </c>
      <c r="E443" s="8" t="s">
        <v>5618</v>
      </c>
      <c r="F443" s="8" t="str" cm="1">
        <f t="array" ref="F443">_xlfn.IFNA(_xlfn.IFS(J443=$U$4,"JA",J443=$U$5,"NEE",J443=$U$6,"JA",J443=$U$8,"ZIE CX"),"")</f>
        <v>JA</v>
      </c>
      <c r="G443" s="8"/>
      <c r="H443" s="9"/>
      <c r="I443" s="10"/>
      <c r="J443" s="9"/>
      <c r="K443" s="9"/>
      <c r="L443" s="8" t="s">
        <v>6926</v>
      </c>
      <c r="M443" s="11"/>
      <c r="N443" s="11" t="s">
        <v>6927</v>
      </c>
      <c r="O443" s="13"/>
      <c r="P443" s="8"/>
      <c r="Q443" s="8"/>
      <c r="R443" s="8"/>
      <c r="S443" s="8"/>
      <c r="T443" s="8"/>
    </row>
    <row r="444" spans="2:20" ht="15" customHeight="1" x14ac:dyDescent="0.45">
      <c r="B444" s="7" t="s">
        <v>6928</v>
      </c>
      <c r="C444" s="13" t="s">
        <v>5613</v>
      </c>
      <c r="D444" s="8" t="s">
        <v>6929</v>
      </c>
      <c r="E444" s="8" t="s">
        <v>5618</v>
      </c>
      <c r="F444" s="8" t="str" cm="1">
        <f t="array" ref="F444">_xlfn.IFNA(_xlfn.IFS(J444=$U$4,"JA",J444=$U$5,"NEE",J444=$U$6,"JA",J444=$U$8,"ZIE CX"),"")</f>
        <v>JA</v>
      </c>
      <c r="G444" s="8"/>
      <c r="H444" s="9"/>
      <c r="I444" s="10"/>
      <c r="J444" s="9"/>
      <c r="K444" s="9"/>
      <c r="L444" s="8"/>
      <c r="M444" s="11"/>
      <c r="N444" s="11"/>
      <c r="O444" s="13"/>
      <c r="P444" s="8"/>
      <c r="Q444" s="8"/>
      <c r="R444" s="8"/>
      <c r="S444" s="8"/>
      <c r="T444" s="8"/>
    </row>
    <row r="445" spans="2:20" ht="15" customHeight="1" x14ac:dyDescent="0.45">
      <c r="B445" s="7" t="s">
        <v>5315</v>
      </c>
      <c r="C445" s="8" t="s">
        <v>5616</v>
      </c>
      <c r="D445" s="8"/>
      <c r="E445" s="8" t="s">
        <v>5606</v>
      </c>
      <c r="F445" s="8"/>
      <c r="G445" s="8" t="s">
        <v>5607</v>
      </c>
      <c r="H445" s="9">
        <v>45476</v>
      </c>
      <c r="I445" s="10">
        <f>Tabel2[[#This Row],[Datum laatst gecontacteerd]]+30</f>
        <v>45506</v>
      </c>
      <c r="J445" s="9" t="s">
        <v>5638</v>
      </c>
      <c r="K445" s="9" t="s">
        <v>5609</v>
      </c>
      <c r="L445" s="8" t="s">
        <v>6930</v>
      </c>
      <c r="M445" s="11"/>
      <c r="N445" s="11"/>
      <c r="O445" s="13" t="s">
        <v>6931</v>
      </c>
      <c r="P445" s="8"/>
      <c r="Q445" s="8"/>
      <c r="R445" s="8"/>
      <c r="S445" s="8"/>
      <c r="T445" s="8"/>
    </row>
    <row r="446" spans="2:20" ht="15" customHeight="1" x14ac:dyDescent="0.45">
      <c r="B446" s="7" t="s">
        <v>6932</v>
      </c>
      <c r="C446" s="8" t="s">
        <v>6933</v>
      </c>
      <c r="D446" s="8"/>
      <c r="E446" s="8"/>
      <c r="F446" s="8" t="str" cm="1">
        <f t="array" ref="F446">_xlfn.IFNA(_xlfn.IFS(J446=$U$4,"JA",J446=$U$5,"NEE",J446=$U$6,"JA",J446=$U$8,"ZIE CX"),"")</f>
        <v>JA</v>
      </c>
      <c r="G446" s="8" t="s">
        <v>5607</v>
      </c>
      <c r="H446" s="9"/>
      <c r="I446" s="10"/>
      <c r="J446" s="9"/>
      <c r="K446" s="9"/>
      <c r="L446" s="8"/>
      <c r="M446" s="11"/>
      <c r="N446" s="11"/>
      <c r="O446" s="13"/>
      <c r="P446" s="8"/>
      <c r="Q446" s="8"/>
      <c r="R446" s="8"/>
      <c r="S446" s="8"/>
      <c r="T446" s="8"/>
    </row>
    <row r="447" spans="2:20" ht="15" customHeight="1" x14ac:dyDescent="0.45">
      <c r="B447" s="7" t="s">
        <v>6934</v>
      </c>
      <c r="C447" s="8" t="s">
        <v>6933</v>
      </c>
      <c r="D447" s="8"/>
      <c r="E447" s="8" t="s">
        <v>5606</v>
      </c>
      <c r="F447" s="8" t="str" cm="1">
        <f t="array" ref="F447">_xlfn.IFNA(_xlfn.IFS(J447=$U$4,"JA",J447=$U$5,"NEE",J447=$U$6,"JA",J447=$U$8,"ZIE CX"),"")</f>
        <v/>
      </c>
      <c r="G447" s="8" t="s">
        <v>5607</v>
      </c>
      <c r="H447" s="9">
        <v>45489</v>
      </c>
      <c r="I447" s="10">
        <f>Tabel2[[#This Row],[Datum laatst gecontacteerd]]+7</f>
        <v>45496</v>
      </c>
      <c r="J447" s="9" t="s">
        <v>5608</v>
      </c>
      <c r="K447" s="9" t="s">
        <v>5609</v>
      </c>
      <c r="L447" s="8" t="s">
        <v>6935</v>
      </c>
      <c r="M447" s="11"/>
      <c r="N447" s="11"/>
      <c r="O447" s="13" t="s">
        <v>6936</v>
      </c>
      <c r="P447" s="8"/>
      <c r="Q447" s="8"/>
      <c r="R447" s="8"/>
      <c r="S447" s="8"/>
      <c r="T447" s="8"/>
    </row>
    <row r="448" spans="2:20" ht="15" customHeight="1" x14ac:dyDescent="0.45">
      <c r="B448" s="7" t="s">
        <v>3956</v>
      </c>
      <c r="C448" s="8" t="s">
        <v>6933</v>
      </c>
      <c r="D448" s="8"/>
      <c r="E448" s="8" t="s">
        <v>5606</v>
      </c>
      <c r="F448" s="8" t="str" cm="1">
        <f t="array" ref="F448">_xlfn.IFNA(_xlfn.IFS(J448=$U$4,"JA",J448=$U$5,"NEE",J448=$U$6,"JA",J448=$U$8,"ZIE CX"),"")</f>
        <v/>
      </c>
      <c r="G448" s="8" t="s">
        <v>5607</v>
      </c>
      <c r="H448" s="9">
        <v>45476</v>
      </c>
      <c r="I448" s="10">
        <f>Tabel2[[#This Row],[Datum laatst gecontacteerd]]+60</f>
        <v>45536</v>
      </c>
      <c r="J448" s="9" t="s">
        <v>6340</v>
      </c>
      <c r="K448" s="9" t="s">
        <v>5648</v>
      </c>
      <c r="L448" s="8" t="s">
        <v>6937</v>
      </c>
      <c r="M448" s="11"/>
      <c r="N448" s="11"/>
      <c r="O448" s="13" t="s">
        <v>6938</v>
      </c>
      <c r="P448" s="8"/>
      <c r="Q448" s="8"/>
      <c r="R448" s="8"/>
      <c r="S448" s="8"/>
      <c r="T448" s="8"/>
    </row>
    <row r="449" spans="2:20" ht="15" customHeight="1" x14ac:dyDescent="0.45">
      <c r="B449" s="7" t="s">
        <v>6939</v>
      </c>
      <c r="C449" s="8" t="s">
        <v>6933</v>
      </c>
      <c r="D449" s="8"/>
      <c r="E449" s="8"/>
      <c r="F449" s="8" t="str" cm="1">
        <f t="array" ref="F449">_xlfn.IFNA(_xlfn.IFS(J449=$U$4,"JA",J449=$U$5,"NEE",J449=$U$6,"JA",J449=$U$8,"ZIE CX"),"")</f>
        <v>JA</v>
      </c>
      <c r="G449" s="8" t="s">
        <v>5607</v>
      </c>
      <c r="H449" s="9"/>
      <c r="I449" s="10"/>
      <c r="J449" s="9"/>
      <c r="K449" s="9"/>
      <c r="L449" s="8"/>
      <c r="M449" s="11"/>
      <c r="N449" s="11"/>
      <c r="O449" s="13"/>
      <c r="P449" s="8"/>
      <c r="Q449" s="8"/>
      <c r="R449" s="8"/>
      <c r="S449" s="8"/>
      <c r="T449" s="8"/>
    </row>
    <row r="450" spans="2:20" ht="15" customHeight="1" x14ac:dyDescent="0.45">
      <c r="B450" s="4" t="s">
        <v>6940</v>
      </c>
      <c r="C450" s="44" t="s">
        <v>5693</v>
      </c>
      <c r="D450" s="8"/>
      <c r="E450" s="8"/>
      <c r="F450" s="8" t="str" cm="1">
        <f t="array" ref="F450">_xlfn.IFNA(_xlfn.IFS(J450=$U$4,"JA",J450=$U$5,"NEE",J450=$U$6,"JA",J450=$U$8,"ZIE CX"),"")</f>
        <v>JA</v>
      </c>
      <c r="G450" s="8" t="s">
        <v>5763</v>
      </c>
      <c r="H450" s="9"/>
      <c r="I450" s="10"/>
      <c r="J450" s="9"/>
      <c r="K450" s="9"/>
      <c r="L450" s="8"/>
      <c r="M450" s="11"/>
      <c r="N450" s="11"/>
      <c r="O450" s="13"/>
      <c r="P450" s="8"/>
      <c r="Q450" s="8"/>
      <c r="R450" s="8"/>
      <c r="S450" s="8"/>
      <c r="T450" s="8"/>
    </row>
    <row r="451" spans="2:20" ht="15" customHeight="1" x14ac:dyDescent="0.45">
      <c r="B451" s="4" t="s">
        <v>6941</v>
      </c>
      <c r="C451" s="44" t="s">
        <v>5693</v>
      </c>
      <c r="D451" s="8"/>
      <c r="E451" s="8"/>
      <c r="F451" s="8" t="str" cm="1">
        <f t="array" ref="F451">_xlfn.IFNA(_xlfn.IFS(J451=$U$4,"JA",J451=$U$5,"NEE",J451=$U$6,"JA",J451=$U$8,"ZIE CX"),"")</f>
        <v>JA</v>
      </c>
      <c r="G451" s="8" t="s">
        <v>5763</v>
      </c>
      <c r="H451" s="9"/>
      <c r="I451" s="10"/>
      <c r="J451" s="9"/>
      <c r="K451" s="9"/>
      <c r="L451" s="8"/>
      <c r="M451" s="11"/>
      <c r="N451" s="11"/>
      <c r="O451" s="13"/>
      <c r="P451" s="8"/>
      <c r="Q451" s="8"/>
      <c r="R451" s="8"/>
      <c r="S451" s="8"/>
      <c r="T451" s="8"/>
    </row>
    <row r="452" spans="2:20" ht="15" customHeight="1" x14ac:dyDescent="0.45">
      <c r="B452" s="4" t="s">
        <v>360</v>
      </c>
      <c r="C452" s="44" t="s">
        <v>5693</v>
      </c>
      <c r="D452" s="8"/>
      <c r="E452" s="8"/>
      <c r="F452" s="8" t="str" cm="1">
        <f t="array" ref="F452">_xlfn.IFNA(_xlfn.IFS(J452=$U$4,"JA",J452=$U$5,"NEE",J452=$U$6,"JA",J452=$U$8,"ZIE CX"),"")</f>
        <v>JA</v>
      </c>
      <c r="G452" s="8" t="s">
        <v>5763</v>
      </c>
      <c r="H452" s="9"/>
      <c r="I452" s="10"/>
      <c r="J452" s="9"/>
      <c r="K452" s="9"/>
      <c r="L452" s="8"/>
      <c r="M452" s="11"/>
      <c r="N452" s="11"/>
      <c r="O452" s="13"/>
      <c r="P452" s="8"/>
      <c r="Q452" s="8"/>
      <c r="R452" s="8"/>
      <c r="S452" s="8"/>
      <c r="T452" s="8"/>
    </row>
    <row r="453" spans="2:20" ht="15" customHeight="1" x14ac:dyDescent="0.45">
      <c r="B453" s="4" t="s">
        <v>6942</v>
      </c>
      <c r="C453" s="44" t="s">
        <v>5693</v>
      </c>
      <c r="D453" s="8"/>
      <c r="E453" s="8"/>
      <c r="F453" s="8" t="str" cm="1">
        <f t="array" ref="F453">_xlfn.IFNA(_xlfn.IFS(J453=$U$4,"JA",J453=$U$5,"NEE",J453=$U$6,"JA",J453=$U$8,"ZIE CX"),"")</f>
        <v>JA</v>
      </c>
      <c r="G453" s="8" t="s">
        <v>5763</v>
      </c>
      <c r="H453" s="9"/>
      <c r="I453" s="10"/>
      <c r="J453" s="9"/>
      <c r="K453" s="9"/>
      <c r="L453" s="8"/>
      <c r="M453" s="11"/>
      <c r="N453" s="11"/>
      <c r="O453" s="13"/>
      <c r="P453" s="8"/>
      <c r="Q453" s="8"/>
      <c r="R453" s="8"/>
      <c r="S453" s="8"/>
      <c r="T453" s="8"/>
    </row>
    <row r="454" spans="2:20" ht="15" customHeight="1" x14ac:dyDescent="0.45">
      <c r="B454" s="4" t="s">
        <v>6943</v>
      </c>
      <c r="C454" s="44" t="s">
        <v>5693</v>
      </c>
      <c r="D454" s="8"/>
      <c r="E454" s="8"/>
      <c r="F454" s="8" t="str" cm="1">
        <f t="array" ref="F454">_xlfn.IFNA(_xlfn.IFS(J454=$U$4,"JA",J454=$U$5,"NEE",J454=$U$6,"JA",J454=$U$8,"ZIE CX"),"")</f>
        <v>JA</v>
      </c>
      <c r="G454" s="8" t="s">
        <v>5763</v>
      </c>
      <c r="H454" s="9"/>
      <c r="I454" s="10"/>
      <c r="J454" s="9"/>
      <c r="K454" s="9"/>
      <c r="L454" s="8"/>
      <c r="M454" s="11"/>
      <c r="N454" s="11"/>
      <c r="O454" s="13"/>
      <c r="P454" s="8"/>
      <c r="Q454" s="8"/>
      <c r="R454" s="8"/>
      <c r="S454" s="8"/>
      <c r="T454" s="8"/>
    </row>
    <row r="455" spans="2:20" ht="15" customHeight="1" x14ac:dyDescent="0.45">
      <c r="B455" s="4" t="s">
        <v>6944</v>
      </c>
      <c r="C455" s="44" t="s">
        <v>5693</v>
      </c>
      <c r="D455" s="8"/>
      <c r="E455" s="8"/>
      <c r="F455" s="8" t="str" cm="1">
        <f t="array" ref="F455">_xlfn.IFNA(_xlfn.IFS(J455=$U$4,"JA",J455=$U$5,"NEE",J455=$U$6,"JA",J455=$U$8,"ZIE CX"),"")</f>
        <v>JA</v>
      </c>
      <c r="G455" s="8" t="s">
        <v>5763</v>
      </c>
      <c r="H455" s="9"/>
      <c r="I455" s="10"/>
      <c r="J455" s="9"/>
      <c r="K455" s="9"/>
      <c r="L455" s="8"/>
      <c r="M455" s="11"/>
      <c r="N455" s="11"/>
      <c r="O455" s="13"/>
      <c r="P455" s="8"/>
      <c r="Q455" s="8"/>
      <c r="R455" s="8"/>
      <c r="S455" s="8"/>
      <c r="T455" s="8"/>
    </row>
    <row r="456" spans="2:20" ht="15" customHeight="1" x14ac:dyDescent="0.45">
      <c r="B456" s="4" t="s">
        <v>6945</v>
      </c>
      <c r="C456" s="44" t="s">
        <v>5693</v>
      </c>
      <c r="D456" s="8"/>
      <c r="E456" s="8"/>
      <c r="F456" s="8" t="str" cm="1">
        <f t="array" ref="F456">_xlfn.IFNA(_xlfn.IFS(J456=$U$4,"JA",J456=$U$5,"NEE",J456=$U$6,"JA",J456=$U$8,"ZIE CX"),"")</f>
        <v>JA</v>
      </c>
      <c r="G456" s="8" t="s">
        <v>5763</v>
      </c>
      <c r="H456" s="9"/>
      <c r="I456" s="10"/>
      <c r="J456" s="9"/>
      <c r="K456" s="9"/>
      <c r="L456" s="8"/>
      <c r="M456" s="11"/>
      <c r="N456" s="11"/>
      <c r="O456" s="13"/>
      <c r="P456" s="8"/>
      <c r="Q456" s="8"/>
      <c r="R456" s="8"/>
      <c r="S456" s="8"/>
      <c r="T456" s="8"/>
    </row>
    <row r="457" spans="2:20" ht="15" customHeight="1" x14ac:dyDescent="0.45">
      <c r="B457" s="4" t="s">
        <v>6946</v>
      </c>
      <c r="C457" s="44" t="s">
        <v>5693</v>
      </c>
      <c r="D457" s="8"/>
      <c r="E457" s="8"/>
      <c r="F457" s="8" t="str" cm="1">
        <f t="array" ref="F457">_xlfn.IFNA(_xlfn.IFS(J457=$U$4,"JA",J457=$U$5,"NEE",J457=$U$6,"JA",J457=$U$8,"ZIE CX"),"")</f>
        <v>JA</v>
      </c>
      <c r="G457" s="8" t="s">
        <v>5763</v>
      </c>
      <c r="H457" s="9"/>
      <c r="I457" s="10"/>
      <c r="J457" s="9"/>
      <c r="K457" s="9"/>
      <c r="L457" s="8"/>
      <c r="M457" s="11"/>
      <c r="N457" s="11"/>
      <c r="O457" s="13"/>
      <c r="P457" s="8"/>
      <c r="Q457" s="8"/>
      <c r="R457" s="8"/>
      <c r="S457" s="8"/>
      <c r="T457" s="8"/>
    </row>
    <row r="458" spans="2:20" ht="15" customHeight="1" x14ac:dyDescent="0.45">
      <c r="B458" s="4" t="s">
        <v>6947</v>
      </c>
      <c r="C458" s="44" t="s">
        <v>5693</v>
      </c>
      <c r="D458" s="8"/>
      <c r="E458" s="8"/>
      <c r="F458" s="8" t="str" cm="1">
        <f t="array" ref="F458">_xlfn.IFNA(_xlfn.IFS(J458=$U$4,"JA",J458=$U$5,"NEE",J458=$U$6,"JA",J458=$U$8,"ZIE CX"),"")</f>
        <v>JA</v>
      </c>
      <c r="G458" s="8" t="s">
        <v>5763</v>
      </c>
      <c r="H458" s="9"/>
      <c r="I458" s="10"/>
      <c r="J458" s="9"/>
      <c r="K458" s="9"/>
      <c r="L458" s="8"/>
      <c r="M458" s="11"/>
      <c r="N458" s="11"/>
      <c r="O458" s="13"/>
      <c r="P458" s="8"/>
      <c r="Q458" s="8"/>
      <c r="R458" s="8"/>
      <c r="S458" s="8"/>
      <c r="T458" s="8"/>
    </row>
    <row r="459" spans="2:20" ht="15" customHeight="1" x14ac:dyDescent="0.45">
      <c r="B459" s="4" t="s">
        <v>6948</v>
      </c>
      <c r="C459" s="44" t="s">
        <v>5693</v>
      </c>
      <c r="D459" s="8"/>
      <c r="E459" s="8"/>
      <c r="F459" s="8" t="str" cm="1">
        <f t="array" ref="F459">_xlfn.IFNA(_xlfn.IFS(J459=$U$4,"JA",J459=$U$5,"NEE",J459=$U$6,"JA",J459=$U$8,"ZIE CX"),"")</f>
        <v>JA</v>
      </c>
      <c r="G459" s="8" t="s">
        <v>5763</v>
      </c>
      <c r="H459" s="9"/>
      <c r="I459" s="10"/>
      <c r="J459" s="9"/>
      <c r="K459" s="9"/>
      <c r="L459" s="8"/>
      <c r="M459" s="11"/>
      <c r="N459" s="11"/>
      <c r="O459" s="13"/>
      <c r="P459" s="8"/>
      <c r="Q459" s="8"/>
      <c r="R459" s="8"/>
      <c r="S459" s="8"/>
      <c r="T459" s="8"/>
    </row>
    <row r="460" spans="2:20" ht="15" customHeight="1" x14ac:dyDescent="0.45">
      <c r="B460" s="4" t="s">
        <v>6949</v>
      </c>
      <c r="C460" s="44" t="s">
        <v>5693</v>
      </c>
      <c r="D460" s="8"/>
      <c r="E460" s="8"/>
      <c r="F460" s="8" t="str" cm="1">
        <f t="array" ref="F460">_xlfn.IFNA(_xlfn.IFS(J460=$U$4,"JA",J460=$U$5,"NEE",J460=$U$6,"JA",J460=$U$8,"ZIE CX"),"")</f>
        <v>JA</v>
      </c>
      <c r="G460" s="8" t="s">
        <v>5763</v>
      </c>
      <c r="H460" s="9"/>
      <c r="I460" s="10"/>
      <c r="J460" s="9"/>
      <c r="K460" s="9"/>
      <c r="L460" s="8"/>
      <c r="M460" s="11"/>
      <c r="N460" s="11"/>
      <c r="O460" s="13"/>
      <c r="P460" s="8"/>
      <c r="Q460" s="8"/>
      <c r="R460" s="8"/>
      <c r="S460" s="8"/>
      <c r="T460" s="8"/>
    </row>
    <row r="461" spans="2:20" ht="15" customHeight="1" x14ac:dyDescent="0.45">
      <c r="B461" s="4" t="s">
        <v>6950</v>
      </c>
      <c r="C461" s="44" t="s">
        <v>5693</v>
      </c>
      <c r="D461" s="8"/>
      <c r="E461" s="8"/>
      <c r="F461" s="8" t="str" cm="1">
        <f t="array" ref="F461">_xlfn.IFNA(_xlfn.IFS(J461=$U$4,"JA",J461=$U$5,"NEE",J461=$U$6,"JA",J461=$U$8,"ZIE CX"),"")</f>
        <v>JA</v>
      </c>
      <c r="G461" s="8" t="s">
        <v>5763</v>
      </c>
      <c r="H461" s="9"/>
      <c r="I461" s="10"/>
      <c r="J461" s="9"/>
      <c r="K461" s="9"/>
      <c r="L461" s="8"/>
      <c r="M461" s="11"/>
      <c r="N461" s="11"/>
      <c r="O461" s="13"/>
      <c r="P461" s="8"/>
      <c r="Q461" s="8"/>
      <c r="R461" s="8"/>
      <c r="S461" s="8"/>
      <c r="T461" s="8"/>
    </row>
    <row r="462" spans="2:20" ht="15" customHeight="1" x14ac:dyDescent="0.45">
      <c r="B462" s="4" t="s">
        <v>6951</v>
      </c>
      <c r="C462" s="44" t="s">
        <v>5693</v>
      </c>
      <c r="D462" s="8"/>
      <c r="E462" s="8"/>
      <c r="F462" s="8" t="str" cm="1">
        <f t="array" ref="F462">_xlfn.IFNA(_xlfn.IFS(J462=$U$4,"JA",J462=$U$5,"NEE",J462=$U$6,"JA",J462=$U$8,"ZIE CX"),"")</f>
        <v>JA</v>
      </c>
      <c r="G462" s="8" t="s">
        <v>5763</v>
      </c>
      <c r="H462" s="9"/>
      <c r="I462" s="10"/>
      <c r="J462" s="9"/>
      <c r="K462" s="9"/>
      <c r="L462" s="8"/>
      <c r="M462" s="11"/>
      <c r="N462" s="11"/>
      <c r="O462" s="13"/>
      <c r="P462" s="8"/>
      <c r="Q462" s="8"/>
      <c r="R462" s="8"/>
      <c r="S462" s="8"/>
      <c r="T462" s="8"/>
    </row>
    <row r="463" spans="2:20" ht="15" customHeight="1" x14ac:dyDescent="0.45">
      <c r="B463" s="4" t="s">
        <v>6952</v>
      </c>
      <c r="C463" s="44" t="s">
        <v>5693</v>
      </c>
      <c r="D463" s="8"/>
      <c r="E463" s="8"/>
      <c r="F463" s="8" t="str" cm="1">
        <f t="array" ref="F463">_xlfn.IFNA(_xlfn.IFS(J463=$U$4,"JA",J463=$U$5,"NEE",J463=$U$6,"JA",J463=$U$8,"ZIE CX"),"")</f>
        <v>JA</v>
      </c>
      <c r="G463" s="8" t="s">
        <v>5763</v>
      </c>
      <c r="H463" s="9"/>
      <c r="I463" s="10"/>
      <c r="J463" s="9"/>
      <c r="K463" s="9"/>
      <c r="L463" s="8"/>
      <c r="M463" s="11"/>
      <c r="N463" s="11"/>
      <c r="O463" s="13"/>
      <c r="P463" s="8"/>
      <c r="Q463" s="8"/>
      <c r="R463" s="8"/>
      <c r="S463" s="8"/>
      <c r="T463" s="8"/>
    </row>
    <row r="464" spans="2:20" ht="15" customHeight="1" x14ac:dyDescent="0.45">
      <c r="B464" s="4" t="s">
        <v>6953</v>
      </c>
      <c r="C464" s="44" t="s">
        <v>5693</v>
      </c>
      <c r="D464" s="8"/>
      <c r="E464" s="8"/>
      <c r="F464" s="8" t="str" cm="1">
        <f t="array" ref="F464">_xlfn.IFNA(_xlfn.IFS(J464=$U$4,"JA",J464=$U$5,"NEE",J464=$U$6,"JA",J464=$U$8,"ZIE CX"),"")</f>
        <v>JA</v>
      </c>
      <c r="G464" s="8" t="s">
        <v>5763</v>
      </c>
      <c r="H464" s="9"/>
      <c r="I464" s="10"/>
      <c r="J464" s="9"/>
      <c r="K464" s="9"/>
      <c r="L464" s="8"/>
      <c r="M464" s="11"/>
      <c r="N464" s="11"/>
      <c r="O464" s="13"/>
      <c r="P464" s="8"/>
      <c r="Q464" s="8"/>
      <c r="R464" s="8"/>
      <c r="S464" s="8"/>
      <c r="T464" s="8"/>
    </row>
    <row r="465" spans="2:20" ht="15" customHeight="1" x14ac:dyDescent="0.45">
      <c r="B465" s="4" t="s">
        <v>6954</v>
      </c>
      <c r="C465" s="44" t="s">
        <v>5693</v>
      </c>
      <c r="D465" s="8"/>
      <c r="E465" s="8"/>
      <c r="F465" s="8" t="str" cm="1">
        <f t="array" ref="F465">_xlfn.IFNA(_xlfn.IFS(J465=$U$4,"JA",J465=$U$5,"NEE",J465=$U$6,"JA",J465=$U$8,"ZIE CX"),"")</f>
        <v>JA</v>
      </c>
      <c r="G465" s="8" t="s">
        <v>5763</v>
      </c>
      <c r="H465" s="9"/>
      <c r="I465" s="10"/>
      <c r="J465" s="9"/>
      <c r="K465" s="9"/>
      <c r="L465" s="8"/>
      <c r="M465" s="11"/>
      <c r="N465" s="11"/>
      <c r="O465" s="13"/>
      <c r="P465" s="8"/>
      <c r="Q465" s="8"/>
      <c r="R465" s="8"/>
      <c r="S465" s="8"/>
      <c r="T465" s="8"/>
    </row>
    <row r="466" spans="2:20" ht="15" customHeight="1" x14ac:dyDescent="0.45">
      <c r="B466" s="4" t="s">
        <v>6955</v>
      </c>
      <c r="C466" s="44" t="s">
        <v>5693</v>
      </c>
      <c r="D466" s="8"/>
      <c r="E466" s="8"/>
      <c r="F466" s="8" t="str" cm="1">
        <f t="array" ref="F466">_xlfn.IFNA(_xlfn.IFS(J466=$U$4,"JA",J466=$U$5,"NEE",J466=$U$6,"JA",J466=$U$8,"ZIE CX"),"")</f>
        <v>JA</v>
      </c>
      <c r="G466" s="8" t="s">
        <v>5763</v>
      </c>
      <c r="H466" s="9"/>
      <c r="I466" s="10"/>
      <c r="J466" s="9"/>
      <c r="K466" s="9"/>
      <c r="L466" s="8"/>
      <c r="M466" s="11"/>
      <c r="N466" s="11"/>
      <c r="O466" s="13"/>
      <c r="P466" s="8"/>
      <c r="Q466" s="8"/>
      <c r="R466" s="8"/>
      <c r="S466" s="8"/>
      <c r="T466" s="8"/>
    </row>
    <row r="467" spans="2:20" ht="15" customHeight="1" x14ac:dyDescent="0.45">
      <c r="B467" s="4" t="s">
        <v>6956</v>
      </c>
      <c r="C467" s="44" t="s">
        <v>5811</v>
      </c>
      <c r="D467" s="8"/>
      <c r="E467" s="8" t="s">
        <v>5618</v>
      </c>
      <c r="F467" s="8" t="str" cm="1">
        <f t="array" ref="F467">_xlfn.IFNA(_xlfn.IFS(J467=$U$4,"JA",J467=$U$5,"NEE",J467=$U$6,"JA",J467=$U$8,"ZIE CX"),"")</f>
        <v/>
      </c>
      <c r="G467" s="8" t="s">
        <v>5607</v>
      </c>
      <c r="H467" s="9">
        <v>45454</v>
      </c>
      <c r="I467" s="10">
        <f>Tabel2[[#This Row],[Datum laatst gecontacteerd]]+90</f>
        <v>45544</v>
      </c>
      <c r="J467" s="9" t="s">
        <v>5649</v>
      </c>
      <c r="K467" s="9" t="s">
        <v>5612</v>
      </c>
      <c r="L467" s="13" t="s">
        <v>6957</v>
      </c>
      <c r="M467" s="45" t="s">
        <v>6958</v>
      </c>
      <c r="N467" s="63" t="s">
        <v>6959</v>
      </c>
      <c r="O467" s="13" t="s">
        <v>6960</v>
      </c>
      <c r="P467" s="8"/>
      <c r="Q467" s="8"/>
      <c r="R467" s="8"/>
      <c r="S467" s="8"/>
      <c r="T467" s="8"/>
    </row>
    <row r="468" spans="2:20" ht="15" customHeight="1" x14ac:dyDescent="0.45">
      <c r="B468" s="4" t="s">
        <v>6961</v>
      </c>
      <c r="C468" s="44" t="s">
        <v>5693</v>
      </c>
      <c r="D468" s="8"/>
      <c r="E468" s="8"/>
      <c r="F468" s="8" t="str" cm="1">
        <f t="array" ref="F468">_xlfn.IFNA(_xlfn.IFS(J468=$U$4,"JA",J468=$U$5,"NEE",J468=$U$6,"JA",J468=$U$8,"ZIE CX"),"")</f>
        <v>JA</v>
      </c>
      <c r="G468" s="8" t="s">
        <v>5763</v>
      </c>
      <c r="H468" s="9"/>
      <c r="I468" s="10"/>
      <c r="J468" s="9"/>
      <c r="K468" s="9"/>
      <c r="L468" s="8"/>
      <c r="M468" s="11"/>
      <c r="N468" s="11"/>
      <c r="O468" s="13"/>
      <c r="P468" s="8"/>
      <c r="Q468" s="8"/>
      <c r="R468" s="8"/>
      <c r="S468" s="8"/>
      <c r="T468" s="8"/>
    </row>
    <row r="469" spans="2:20" ht="15" customHeight="1" x14ac:dyDescent="0.45">
      <c r="B469" s="4" t="s">
        <v>6962</v>
      </c>
      <c r="C469" s="44" t="s">
        <v>5693</v>
      </c>
      <c r="D469" s="8"/>
      <c r="E469" s="8"/>
      <c r="F469" s="8" t="str" cm="1">
        <f t="array" ref="F469">_xlfn.IFNA(_xlfn.IFS(J469=$U$4,"JA",J469=$U$5,"NEE",J469=$U$6,"JA",J469=$U$8,"ZIE CX"),"")</f>
        <v>JA</v>
      </c>
      <c r="G469" s="8" t="s">
        <v>5763</v>
      </c>
      <c r="H469" s="9"/>
      <c r="I469" s="10"/>
      <c r="J469" s="9"/>
      <c r="K469" s="9"/>
      <c r="L469" s="8"/>
      <c r="M469" s="11"/>
      <c r="N469" s="11"/>
      <c r="O469" s="13"/>
      <c r="P469" s="8"/>
      <c r="Q469" s="8"/>
      <c r="R469" s="8"/>
      <c r="S469" s="8"/>
      <c r="T469" s="8"/>
    </row>
    <row r="470" spans="2:20" ht="15" customHeight="1" x14ac:dyDescent="0.45">
      <c r="B470" s="4" t="s">
        <v>6963</v>
      </c>
      <c r="C470" s="44" t="s">
        <v>5693</v>
      </c>
      <c r="D470" s="8"/>
      <c r="E470" s="8"/>
      <c r="F470" s="8" t="str" cm="1">
        <f t="array" ref="F470">_xlfn.IFNA(_xlfn.IFS(J470=$U$4,"JA",J470=$U$5,"NEE",J470=$U$6,"JA",J470=$U$8,"ZIE CX"),"")</f>
        <v>JA</v>
      </c>
      <c r="G470" s="8" t="s">
        <v>5763</v>
      </c>
      <c r="H470" s="9"/>
      <c r="I470" s="10"/>
      <c r="J470" s="9"/>
      <c r="K470" s="9"/>
      <c r="L470" s="8"/>
      <c r="M470" s="11"/>
      <c r="N470" s="11"/>
      <c r="O470" s="13"/>
      <c r="P470" s="8"/>
      <c r="Q470" s="8"/>
      <c r="R470" s="8"/>
      <c r="S470" s="8"/>
      <c r="T470" s="8"/>
    </row>
    <row r="471" spans="2:20" ht="15" customHeight="1" x14ac:dyDescent="0.45">
      <c r="B471" s="4" t="s">
        <v>595</v>
      </c>
      <c r="C471" s="44" t="s">
        <v>5693</v>
      </c>
      <c r="D471" s="8"/>
      <c r="E471" s="8"/>
      <c r="F471" s="8" t="str" cm="1">
        <f t="array" ref="F471">_xlfn.IFNA(_xlfn.IFS(J471=$U$4,"JA",J471=$U$5,"NEE",J471=$U$6,"JA",J471=$U$8,"ZIE CX"),"")</f>
        <v>JA</v>
      </c>
      <c r="G471" s="8" t="s">
        <v>5763</v>
      </c>
      <c r="H471" s="9"/>
      <c r="I471" s="10"/>
      <c r="J471" s="9"/>
      <c r="K471" s="9"/>
      <c r="L471" s="8"/>
      <c r="M471" s="11"/>
      <c r="N471" s="11"/>
      <c r="O471" s="13"/>
      <c r="P471" s="8"/>
      <c r="Q471" s="8"/>
      <c r="R471" s="8"/>
      <c r="S471" s="8"/>
      <c r="T471" s="8"/>
    </row>
    <row r="472" spans="2:20" ht="15" customHeight="1" x14ac:dyDescent="0.45">
      <c r="B472" s="4" t="s">
        <v>6964</v>
      </c>
      <c r="C472" s="44" t="s">
        <v>5693</v>
      </c>
      <c r="D472" s="8"/>
      <c r="E472" s="8"/>
      <c r="F472" s="8" t="str" cm="1">
        <f t="array" ref="F472">_xlfn.IFNA(_xlfn.IFS(J472=$U$4,"JA",J472=$U$5,"NEE",J472=$U$6,"JA",J472=$U$8,"ZIE CX"),"")</f>
        <v>JA</v>
      </c>
      <c r="G472" s="8" t="s">
        <v>5763</v>
      </c>
      <c r="H472" s="9"/>
      <c r="I472" s="10"/>
      <c r="J472" s="9"/>
      <c r="K472" s="9"/>
      <c r="L472" s="8"/>
      <c r="M472" s="11"/>
      <c r="N472" s="11"/>
      <c r="O472" s="13"/>
      <c r="P472" s="8"/>
      <c r="Q472" s="8"/>
      <c r="R472" s="8"/>
      <c r="S472" s="8"/>
      <c r="T472" s="8"/>
    </row>
    <row r="473" spans="2:20" ht="15" customHeight="1" x14ac:dyDescent="0.45">
      <c r="B473" s="4" t="s">
        <v>6965</v>
      </c>
      <c r="C473" s="44" t="s">
        <v>5693</v>
      </c>
      <c r="D473" s="8"/>
      <c r="E473" s="8"/>
      <c r="F473" s="8" t="str" cm="1">
        <f t="array" ref="F473">_xlfn.IFNA(_xlfn.IFS(J473=$U$4,"JA",J473=$U$5,"NEE",J473=$U$6,"JA",J473=$U$8,"ZIE CX"),"")</f>
        <v>JA</v>
      </c>
      <c r="G473" s="8" t="s">
        <v>5763</v>
      </c>
      <c r="H473" s="9"/>
      <c r="I473" s="10"/>
      <c r="J473" s="9"/>
      <c r="K473" s="9"/>
      <c r="L473" s="8"/>
      <c r="M473" s="11"/>
      <c r="N473" s="11"/>
      <c r="O473" s="13"/>
      <c r="P473" s="8"/>
      <c r="Q473" s="8"/>
      <c r="R473" s="8"/>
      <c r="S473" s="8"/>
      <c r="T473" s="8"/>
    </row>
    <row r="474" spans="2:20" ht="15" customHeight="1" x14ac:dyDescent="0.45">
      <c r="B474" s="4" t="s">
        <v>181</v>
      </c>
      <c r="C474" s="44" t="s">
        <v>5693</v>
      </c>
      <c r="D474" s="8"/>
      <c r="E474" s="8"/>
      <c r="F474" s="8" t="str" cm="1">
        <f t="array" ref="F474">_xlfn.IFNA(_xlfn.IFS(J474=$U$4,"JA",J474=$U$5,"NEE",J474=$U$6,"JA",J474=$U$8,"ZIE CX"),"")</f>
        <v>JA</v>
      </c>
      <c r="G474" s="8" t="s">
        <v>5763</v>
      </c>
      <c r="H474" s="9"/>
      <c r="I474" s="10"/>
      <c r="J474" s="9"/>
      <c r="K474" s="9"/>
      <c r="L474" s="8"/>
      <c r="M474" s="11"/>
      <c r="N474" s="11"/>
      <c r="O474" s="13"/>
      <c r="P474" s="8"/>
      <c r="Q474" s="8"/>
      <c r="R474" s="8"/>
      <c r="S474" s="8"/>
      <c r="T474" s="8"/>
    </row>
    <row r="475" spans="2:20" ht="15" customHeight="1" x14ac:dyDescent="0.45">
      <c r="B475" s="4" t="s">
        <v>6966</v>
      </c>
      <c r="C475" s="44" t="s">
        <v>5693</v>
      </c>
      <c r="D475" s="8"/>
      <c r="E475" s="8"/>
      <c r="F475" s="8" t="str" cm="1">
        <f t="array" ref="F475">_xlfn.IFNA(_xlfn.IFS(J475=$U$4,"JA",J475=$U$5,"NEE",J475=$U$6,"JA",J475=$U$8,"ZIE CX"),"")</f>
        <v>JA</v>
      </c>
      <c r="G475" s="8" t="s">
        <v>5763</v>
      </c>
      <c r="H475" s="9"/>
      <c r="I475" s="10"/>
      <c r="J475" s="9"/>
      <c r="K475" s="9"/>
      <c r="L475" s="8"/>
      <c r="M475" s="11"/>
      <c r="N475" s="11"/>
      <c r="O475" s="13"/>
      <c r="P475" s="8"/>
      <c r="Q475" s="8"/>
      <c r="R475" s="8"/>
      <c r="S475" s="8"/>
      <c r="T475" s="8"/>
    </row>
    <row r="476" spans="2:20" ht="15" customHeight="1" x14ac:dyDescent="0.45">
      <c r="B476" s="4" t="s">
        <v>6967</v>
      </c>
      <c r="C476" s="44" t="s">
        <v>5693</v>
      </c>
      <c r="D476" s="8"/>
      <c r="E476" s="8"/>
      <c r="F476" s="8" t="str" cm="1">
        <f t="array" ref="F476">_xlfn.IFNA(_xlfn.IFS(J476=$U$4,"JA",J476=$U$5,"NEE",J476=$U$6,"JA",J476=$U$8,"ZIE CX"),"")</f>
        <v>JA</v>
      </c>
      <c r="G476" s="8" t="s">
        <v>5763</v>
      </c>
      <c r="H476" s="9"/>
      <c r="I476" s="10"/>
      <c r="J476" s="9"/>
      <c r="K476" s="9"/>
      <c r="L476" s="8"/>
      <c r="M476" s="11"/>
      <c r="N476" s="11"/>
      <c r="O476" s="13"/>
      <c r="P476" s="8"/>
      <c r="Q476" s="8"/>
      <c r="R476" s="8"/>
      <c r="S476" s="8"/>
      <c r="T476" s="8"/>
    </row>
    <row r="477" spans="2:20" ht="15" customHeight="1" x14ac:dyDescent="0.45">
      <c r="B477" s="4" t="s">
        <v>6968</v>
      </c>
      <c r="C477" s="44" t="s">
        <v>5693</v>
      </c>
      <c r="D477" s="8"/>
      <c r="E477" s="8"/>
      <c r="F477" s="8" t="str" cm="1">
        <f t="array" ref="F477">_xlfn.IFNA(_xlfn.IFS(J477=$U$4,"JA",J477=$U$5,"NEE",J477=$U$6,"JA",J477=$U$8,"ZIE CX"),"")</f>
        <v>JA</v>
      </c>
      <c r="G477" s="8" t="s">
        <v>5763</v>
      </c>
      <c r="H477" s="9"/>
      <c r="I477" s="10"/>
      <c r="J477" s="9"/>
      <c r="K477" s="9"/>
      <c r="L477" s="8"/>
      <c r="M477" s="11"/>
      <c r="N477" s="11"/>
      <c r="O477" s="13"/>
      <c r="P477" s="8"/>
      <c r="Q477" s="8"/>
      <c r="R477" s="8"/>
      <c r="S477" s="8"/>
      <c r="T477" s="8"/>
    </row>
    <row r="478" spans="2:20" ht="15" customHeight="1" x14ac:dyDescent="0.45">
      <c r="B478" s="4" t="s">
        <v>6969</v>
      </c>
      <c r="C478" s="44" t="s">
        <v>5693</v>
      </c>
      <c r="D478" s="8"/>
      <c r="E478" s="8"/>
      <c r="F478" s="8" t="str" cm="1">
        <f t="array" ref="F478">_xlfn.IFNA(_xlfn.IFS(J478=$U$4,"JA",J478=$U$5,"NEE",J478=$U$6,"JA",J478=$U$8,"ZIE CX"),"")</f>
        <v>JA</v>
      </c>
      <c r="G478" s="8" t="s">
        <v>5763</v>
      </c>
      <c r="H478" s="9"/>
      <c r="I478" s="10"/>
      <c r="J478" s="9"/>
      <c r="K478" s="9"/>
      <c r="L478" s="8"/>
      <c r="M478" s="11"/>
      <c r="N478" s="11"/>
      <c r="O478" s="13"/>
      <c r="P478" s="8"/>
      <c r="Q478" s="8"/>
      <c r="R478" s="8"/>
      <c r="S478" s="8"/>
      <c r="T478" s="8"/>
    </row>
    <row r="479" spans="2:20" ht="15" customHeight="1" x14ac:dyDescent="0.45">
      <c r="B479" s="4" t="s">
        <v>6970</v>
      </c>
      <c r="C479" s="44" t="s">
        <v>5693</v>
      </c>
      <c r="D479" s="8"/>
      <c r="E479" s="8"/>
      <c r="F479" s="8" t="str" cm="1">
        <f t="array" ref="F479">_xlfn.IFNA(_xlfn.IFS(J479=$U$4,"JA",J479=$U$5,"NEE",J479=$U$6,"JA",J479=$U$8,"ZIE CX"),"")</f>
        <v>JA</v>
      </c>
      <c r="G479" s="8" t="s">
        <v>5763</v>
      </c>
      <c r="H479" s="9"/>
      <c r="I479" s="10"/>
      <c r="J479" s="9"/>
      <c r="K479" s="9"/>
      <c r="L479" s="8"/>
      <c r="M479" s="11"/>
      <c r="N479" s="11"/>
      <c r="O479" s="13"/>
      <c r="P479" s="8"/>
      <c r="Q479" s="8"/>
      <c r="R479" s="8"/>
      <c r="S479" s="8"/>
      <c r="T479" s="8"/>
    </row>
    <row r="480" spans="2:20" ht="15" customHeight="1" x14ac:dyDescent="0.45">
      <c r="B480" s="4" t="s">
        <v>4241</v>
      </c>
      <c r="C480" s="44" t="s">
        <v>5693</v>
      </c>
      <c r="D480" s="8"/>
      <c r="E480" s="8"/>
      <c r="F480" s="8" t="str" cm="1">
        <f t="array" ref="F480">_xlfn.IFNA(_xlfn.IFS(J480=$U$4,"JA",J480=$U$5,"NEE",J480=$U$6,"JA",J480=$U$8,"ZIE CX"),"")</f>
        <v>JA</v>
      </c>
      <c r="G480" s="8" t="s">
        <v>5763</v>
      </c>
      <c r="H480" s="9"/>
      <c r="I480" s="10"/>
      <c r="J480" s="9"/>
      <c r="K480" s="9"/>
      <c r="L480" s="8"/>
      <c r="M480" s="11"/>
      <c r="N480" s="11"/>
      <c r="O480" s="13"/>
      <c r="P480" s="8"/>
      <c r="Q480" s="8"/>
      <c r="R480" s="8"/>
      <c r="S480" s="8"/>
      <c r="T480" s="8"/>
    </row>
    <row r="481" spans="2:20" ht="15" customHeight="1" x14ac:dyDescent="0.45">
      <c r="B481" s="4" t="s">
        <v>6971</v>
      </c>
      <c r="C481" s="44" t="s">
        <v>5693</v>
      </c>
      <c r="D481" s="8"/>
      <c r="E481" s="8"/>
      <c r="F481" s="8" t="str" cm="1">
        <f t="array" ref="F481">_xlfn.IFNA(_xlfn.IFS(J481=$U$4,"JA",J481=$U$5,"NEE",J481=$U$6,"JA",J481=$U$8,"ZIE CX"),"")</f>
        <v>JA</v>
      </c>
      <c r="G481" s="8" t="s">
        <v>5763</v>
      </c>
      <c r="H481" s="9"/>
      <c r="I481" s="10"/>
      <c r="J481" s="9"/>
      <c r="K481" s="9"/>
      <c r="L481" s="8"/>
      <c r="M481" s="11"/>
      <c r="N481" s="11"/>
      <c r="O481" s="13"/>
      <c r="P481" s="8"/>
      <c r="Q481" s="8"/>
      <c r="R481" s="8"/>
      <c r="S481" s="8"/>
      <c r="T481" s="8"/>
    </row>
    <row r="482" spans="2:20" ht="15" customHeight="1" x14ac:dyDescent="0.45">
      <c r="B482" s="4" t="s">
        <v>6972</v>
      </c>
      <c r="C482" s="44" t="s">
        <v>5693</v>
      </c>
      <c r="D482" s="8"/>
      <c r="E482" s="8"/>
      <c r="F482" s="8" t="str" cm="1">
        <f t="array" ref="F482">_xlfn.IFNA(_xlfn.IFS(J482=$U$4,"JA",J482=$U$5,"NEE",J482=$U$6,"JA",J482=$U$8,"ZIE CX"),"")</f>
        <v>JA</v>
      </c>
      <c r="G482" s="8" t="s">
        <v>5763</v>
      </c>
      <c r="H482" s="9"/>
      <c r="I482" s="10"/>
      <c r="J482" s="9"/>
      <c r="K482" s="9"/>
      <c r="L482" s="8"/>
      <c r="M482" s="11"/>
      <c r="N482" s="11"/>
      <c r="O482" s="13"/>
      <c r="P482" s="8"/>
      <c r="Q482" s="8"/>
      <c r="R482" s="8"/>
      <c r="S482" s="8"/>
      <c r="T482" s="8"/>
    </row>
    <row r="483" spans="2:20" ht="15" customHeight="1" x14ac:dyDescent="0.45">
      <c r="B483" s="4" t="s">
        <v>6973</v>
      </c>
      <c r="C483" s="44" t="s">
        <v>5693</v>
      </c>
      <c r="D483" s="8"/>
      <c r="E483" s="8"/>
      <c r="F483" s="8" t="str" cm="1">
        <f t="array" ref="F483">_xlfn.IFNA(_xlfn.IFS(J483=$U$4,"JA",J483=$U$5,"NEE",J483=$U$6,"JA",J483=$U$8,"ZIE CX"),"")</f>
        <v>JA</v>
      </c>
      <c r="G483" s="8" t="s">
        <v>5763</v>
      </c>
      <c r="H483" s="9"/>
      <c r="I483" s="10"/>
      <c r="J483" s="9"/>
      <c r="K483" s="9"/>
      <c r="L483" s="8"/>
      <c r="M483" s="11"/>
      <c r="N483" s="11"/>
      <c r="O483" s="13"/>
      <c r="P483" s="8"/>
      <c r="Q483" s="8"/>
      <c r="R483" s="8"/>
      <c r="S483" s="8"/>
      <c r="T483" s="8"/>
    </row>
    <row r="484" spans="2:20" ht="15" customHeight="1" x14ac:dyDescent="0.45">
      <c r="B484" s="4" t="s">
        <v>6974</v>
      </c>
      <c r="C484" s="44" t="s">
        <v>5693</v>
      </c>
      <c r="D484" s="8"/>
      <c r="E484" s="8"/>
      <c r="F484" s="8" t="str" cm="1">
        <f t="array" ref="F484">_xlfn.IFNA(_xlfn.IFS(J484=$U$4,"JA",J484=$U$5,"NEE",J484=$U$6,"JA",J484=$U$8,"ZIE CX"),"")</f>
        <v>JA</v>
      </c>
      <c r="G484" s="8" t="s">
        <v>5763</v>
      </c>
      <c r="H484" s="9"/>
      <c r="I484" s="10"/>
      <c r="J484" s="9"/>
      <c r="K484" s="9"/>
      <c r="L484" s="8"/>
      <c r="M484" s="11"/>
      <c r="N484" s="11"/>
      <c r="O484" s="13"/>
      <c r="P484" s="8"/>
      <c r="Q484" s="8"/>
      <c r="R484" s="8"/>
      <c r="S484" s="8"/>
      <c r="T484" s="8"/>
    </row>
    <row r="485" spans="2:20" ht="15" customHeight="1" x14ac:dyDescent="0.45">
      <c r="B485" s="4" t="s">
        <v>6975</v>
      </c>
      <c r="C485" s="44" t="s">
        <v>5693</v>
      </c>
      <c r="D485" s="8"/>
      <c r="E485" s="8"/>
      <c r="F485" s="8" t="str" cm="1">
        <f t="array" ref="F485">_xlfn.IFNA(_xlfn.IFS(J485=$U$4,"JA",J485=$U$5,"NEE",J485=$U$6,"JA",J485=$U$8,"ZIE CX"),"")</f>
        <v>JA</v>
      </c>
      <c r="G485" s="8" t="s">
        <v>5763</v>
      </c>
      <c r="H485" s="9"/>
      <c r="I485" s="10"/>
      <c r="J485" s="9"/>
      <c r="K485" s="9"/>
      <c r="L485" s="8"/>
      <c r="M485" s="11"/>
      <c r="N485" s="11"/>
      <c r="O485" s="13"/>
      <c r="P485" s="8"/>
      <c r="Q485" s="8"/>
      <c r="R485" s="8"/>
      <c r="S485" s="8"/>
      <c r="T485" s="8"/>
    </row>
    <row r="486" spans="2:20" ht="15" customHeight="1" x14ac:dyDescent="0.45">
      <c r="B486" s="7" t="s">
        <v>4725</v>
      </c>
      <c r="C486" s="8" t="s">
        <v>5624</v>
      </c>
      <c r="E486" s="8" t="s">
        <v>5606</v>
      </c>
      <c r="F486" s="8" t="str" cm="1">
        <f t="array" ref="F486">_xlfn.IFNA(_xlfn.IFS(J486=$U$4,"JA",J486=$U$5,"NEE",J486=$U$6,"JA",J486=$U$8,"ZIE CX"),"")</f>
        <v>JA</v>
      </c>
      <c r="G486" s="8"/>
      <c r="H486" s="9"/>
      <c r="I486" s="10"/>
      <c r="J486" s="9"/>
      <c r="K486" s="9" t="s">
        <v>5612</v>
      </c>
      <c r="L486" s="8"/>
      <c r="M486" s="11"/>
      <c r="N486" s="8"/>
      <c r="O486" s="15"/>
      <c r="P486" s="8"/>
      <c r="Q486" s="8"/>
      <c r="R486" s="8"/>
      <c r="S486" s="8"/>
      <c r="T486" s="8"/>
    </row>
    <row r="487" spans="2:20" ht="15" customHeight="1" x14ac:dyDescent="0.45">
      <c r="B487" s="4" t="s">
        <v>6976</v>
      </c>
      <c r="C487" s="44" t="s">
        <v>5693</v>
      </c>
      <c r="D487" s="8"/>
      <c r="E487" s="8"/>
      <c r="F487" s="8" t="str" cm="1">
        <f t="array" ref="F487">_xlfn.IFNA(_xlfn.IFS(J487=$U$4,"JA",J487=$U$5,"NEE",J487=$U$6,"JA",J487=$U$8,"ZIE CX"),"")</f>
        <v>JA</v>
      </c>
      <c r="G487" s="8" t="s">
        <v>5763</v>
      </c>
      <c r="H487" s="9"/>
      <c r="I487" s="10"/>
      <c r="J487" s="9"/>
      <c r="K487" s="9"/>
      <c r="L487" s="8"/>
      <c r="M487" s="11"/>
      <c r="N487" s="11"/>
      <c r="O487" s="13"/>
      <c r="P487" s="8"/>
      <c r="Q487" s="8"/>
      <c r="R487" s="8"/>
      <c r="S487" s="8"/>
      <c r="T487" s="8"/>
    </row>
    <row r="488" spans="2:20" ht="15" customHeight="1" x14ac:dyDescent="0.45">
      <c r="B488" s="4" t="s">
        <v>6977</v>
      </c>
      <c r="C488" s="44" t="s">
        <v>5693</v>
      </c>
      <c r="D488" s="8"/>
      <c r="E488" s="8"/>
      <c r="F488" s="8" t="str" cm="1">
        <f t="array" ref="F488">_xlfn.IFNA(_xlfn.IFS(J488=$U$4,"JA",J488=$U$5,"NEE",J488=$U$6,"JA",J488=$U$8,"ZIE CX"),"")</f>
        <v>JA</v>
      </c>
      <c r="G488" s="8" t="s">
        <v>5763</v>
      </c>
      <c r="H488" s="9"/>
      <c r="I488" s="10"/>
      <c r="J488" s="9"/>
      <c r="K488" s="9"/>
      <c r="L488" s="8"/>
      <c r="M488" s="11"/>
      <c r="N488" s="11"/>
      <c r="O488" s="13"/>
      <c r="P488" s="8"/>
      <c r="Q488" s="8"/>
      <c r="R488" s="8"/>
      <c r="S488" s="8"/>
      <c r="T488" s="8"/>
    </row>
    <row r="489" spans="2:20" ht="15" customHeight="1" x14ac:dyDescent="0.45">
      <c r="B489" s="4" t="s">
        <v>6978</v>
      </c>
      <c r="C489" s="44" t="s">
        <v>5693</v>
      </c>
      <c r="D489" s="8"/>
      <c r="E489" s="8"/>
      <c r="F489" s="8" t="str" cm="1">
        <f t="array" ref="F489">_xlfn.IFNA(_xlfn.IFS(J489=$U$4,"JA",J489=$U$5,"NEE",J489=$U$6,"JA",J489=$U$8,"ZIE CX"),"")</f>
        <v>JA</v>
      </c>
      <c r="G489" s="8" t="s">
        <v>5763</v>
      </c>
      <c r="H489" s="9"/>
      <c r="I489" s="10"/>
      <c r="J489" s="9"/>
      <c r="K489" s="9"/>
      <c r="L489" s="8"/>
      <c r="M489" s="11"/>
      <c r="N489" s="11"/>
      <c r="O489" s="13"/>
      <c r="P489" s="8"/>
      <c r="Q489" s="8"/>
      <c r="R489" s="8"/>
      <c r="S489" s="8"/>
      <c r="T489" s="8"/>
    </row>
    <row r="490" spans="2:20" ht="15" customHeight="1" x14ac:dyDescent="0.45">
      <c r="B490" s="4" t="s">
        <v>6979</v>
      </c>
      <c r="C490" s="44" t="s">
        <v>5693</v>
      </c>
      <c r="D490" s="8"/>
      <c r="E490" s="8"/>
      <c r="F490" s="8" t="str" cm="1">
        <f t="array" ref="F490">_xlfn.IFNA(_xlfn.IFS(J490=$U$4,"JA",J490=$U$5,"NEE",J490=$U$6,"JA",J490=$U$8,"ZIE CX"),"")</f>
        <v>JA</v>
      </c>
      <c r="G490" s="8" t="s">
        <v>5763</v>
      </c>
      <c r="H490" s="9"/>
      <c r="I490" s="10"/>
      <c r="J490" s="9"/>
      <c r="K490" s="9"/>
      <c r="L490" s="8"/>
      <c r="M490" s="11"/>
      <c r="N490" s="11"/>
      <c r="O490" s="13"/>
      <c r="P490" s="8"/>
      <c r="Q490" s="8"/>
      <c r="R490" s="8"/>
      <c r="S490" s="8"/>
      <c r="T490" s="8"/>
    </row>
    <row r="491" spans="2:20" ht="15" customHeight="1" x14ac:dyDescent="0.45">
      <c r="B491" s="4" t="s">
        <v>6980</v>
      </c>
      <c r="C491" s="44" t="s">
        <v>5693</v>
      </c>
      <c r="D491" s="8"/>
      <c r="E491" s="8"/>
      <c r="F491" s="8" t="str" cm="1">
        <f t="array" ref="F491">_xlfn.IFNA(_xlfn.IFS(J491=$U$4,"JA",J491=$U$5,"NEE",J491=$U$6,"JA",J491=$U$8,"ZIE CX"),"")</f>
        <v>JA</v>
      </c>
      <c r="G491" s="8" t="s">
        <v>5763</v>
      </c>
      <c r="H491" s="9"/>
      <c r="I491" s="10"/>
      <c r="J491" s="9"/>
      <c r="K491" s="9"/>
      <c r="L491" s="8"/>
      <c r="M491" s="11"/>
      <c r="N491" s="11"/>
      <c r="O491" s="13"/>
      <c r="P491" s="8"/>
      <c r="Q491" s="8"/>
      <c r="R491" s="8"/>
      <c r="S491" s="8"/>
      <c r="T491" s="8"/>
    </row>
    <row r="492" spans="2:20" ht="15" customHeight="1" x14ac:dyDescent="0.45">
      <c r="B492" s="4" t="s">
        <v>6981</v>
      </c>
      <c r="C492" s="44" t="s">
        <v>5693</v>
      </c>
      <c r="D492" s="8"/>
      <c r="E492" s="8"/>
      <c r="F492" s="8" t="str" cm="1">
        <f t="array" ref="F492">_xlfn.IFNA(_xlfn.IFS(J492=$U$4,"JA",J492=$U$5,"NEE",J492=$U$6,"JA",J492=$U$8,"ZIE CX"),"")</f>
        <v>JA</v>
      </c>
      <c r="G492" s="8" t="s">
        <v>5763</v>
      </c>
      <c r="H492" s="9"/>
      <c r="I492" s="10"/>
      <c r="J492" s="9"/>
      <c r="K492" s="9"/>
      <c r="L492" s="8"/>
      <c r="M492" s="11"/>
      <c r="N492" s="11"/>
      <c r="O492" s="13"/>
      <c r="P492" s="8"/>
      <c r="Q492" s="8"/>
      <c r="R492" s="8"/>
      <c r="S492" s="8"/>
      <c r="T492" s="8"/>
    </row>
    <row r="493" spans="2:20" ht="15" customHeight="1" x14ac:dyDescent="0.45">
      <c r="B493" s="4" t="s">
        <v>6982</v>
      </c>
      <c r="C493" s="44" t="s">
        <v>5693</v>
      </c>
      <c r="D493" s="8"/>
      <c r="E493" s="8"/>
      <c r="F493" s="8" t="str" cm="1">
        <f t="array" ref="F493">_xlfn.IFNA(_xlfn.IFS(J493=$U$4,"JA",J493=$U$5,"NEE",J493=$U$6,"JA",J493=$U$8,"ZIE CX"),"")</f>
        <v>JA</v>
      </c>
      <c r="G493" s="8" t="s">
        <v>5763</v>
      </c>
      <c r="H493" s="9"/>
      <c r="I493" s="10"/>
      <c r="J493" s="9"/>
      <c r="K493" s="9"/>
      <c r="L493" s="8"/>
      <c r="M493" s="11"/>
      <c r="N493" s="11"/>
      <c r="O493" s="13"/>
      <c r="P493" s="8"/>
      <c r="Q493" s="8"/>
      <c r="R493" s="8"/>
      <c r="S493" s="8"/>
      <c r="T493" s="8"/>
    </row>
    <row r="494" spans="2:20" ht="15" customHeight="1" x14ac:dyDescent="0.45">
      <c r="B494" s="4" t="s">
        <v>6983</v>
      </c>
      <c r="C494" s="44" t="s">
        <v>5693</v>
      </c>
      <c r="D494" s="8"/>
      <c r="E494" s="8"/>
      <c r="F494" s="8" t="str" cm="1">
        <f t="array" ref="F494">_xlfn.IFNA(_xlfn.IFS(J494=$U$4,"JA",J494=$U$5,"NEE",J494=$U$6,"JA",J494=$U$8,"ZIE CX"),"")</f>
        <v>JA</v>
      </c>
      <c r="G494" s="8" t="s">
        <v>5763</v>
      </c>
      <c r="H494" s="9"/>
      <c r="I494" s="10"/>
      <c r="J494" s="9"/>
      <c r="K494" s="9"/>
      <c r="L494" s="8"/>
      <c r="M494" s="11"/>
      <c r="N494" s="11"/>
      <c r="O494" s="13"/>
      <c r="P494" s="8"/>
      <c r="Q494" s="8"/>
      <c r="R494" s="8"/>
      <c r="S494" s="8"/>
      <c r="T494" s="8"/>
    </row>
    <row r="495" spans="2:20" ht="15" customHeight="1" x14ac:dyDescent="0.45">
      <c r="B495" s="4" t="s">
        <v>6984</v>
      </c>
      <c r="C495" s="44" t="s">
        <v>5693</v>
      </c>
      <c r="D495" s="8"/>
      <c r="E495" s="8"/>
      <c r="F495" s="8" t="str" cm="1">
        <f t="array" ref="F495">_xlfn.IFNA(_xlfn.IFS(J495=$U$4,"JA",J495=$U$5,"NEE",J495=$U$6,"JA",J495=$U$8,"ZIE CX"),"")</f>
        <v>JA</v>
      </c>
      <c r="G495" s="8" t="s">
        <v>5763</v>
      </c>
      <c r="H495" s="9"/>
      <c r="I495" s="10"/>
      <c r="J495" s="9"/>
      <c r="K495" s="9"/>
      <c r="L495" s="8"/>
      <c r="M495" s="11"/>
      <c r="N495" s="11"/>
      <c r="O495" s="13"/>
      <c r="P495" s="8"/>
      <c r="Q495" s="8"/>
      <c r="R495" s="8"/>
      <c r="S495" s="8"/>
      <c r="T495" s="8"/>
    </row>
    <row r="496" spans="2:20" ht="15" customHeight="1" x14ac:dyDescent="0.45">
      <c r="B496" s="4" t="s">
        <v>6985</v>
      </c>
      <c r="C496" s="44" t="s">
        <v>5693</v>
      </c>
      <c r="D496" s="8"/>
      <c r="E496" s="8"/>
      <c r="F496" s="8" t="str" cm="1">
        <f t="array" ref="F496">_xlfn.IFNA(_xlfn.IFS(J496=$U$4,"JA",J496=$U$5,"NEE",J496=$U$6,"JA",J496=$U$8,"ZIE CX"),"")</f>
        <v>JA</v>
      </c>
      <c r="G496" s="8" t="s">
        <v>5763</v>
      </c>
      <c r="H496" s="9"/>
      <c r="I496" s="10"/>
      <c r="J496" s="9"/>
      <c r="K496" s="9"/>
      <c r="L496" s="8"/>
      <c r="M496" s="11"/>
      <c r="N496" s="11"/>
      <c r="O496" s="13"/>
      <c r="P496" s="8"/>
      <c r="Q496" s="8"/>
      <c r="R496" s="8"/>
      <c r="S496" s="8"/>
      <c r="T496" s="8"/>
    </row>
    <row r="497" spans="2:20" ht="15" customHeight="1" x14ac:dyDescent="0.45">
      <c r="B497" s="4" t="s">
        <v>6986</v>
      </c>
      <c r="C497" s="44" t="s">
        <v>5693</v>
      </c>
      <c r="D497" s="8"/>
      <c r="E497" s="8"/>
      <c r="F497" s="8" t="str" cm="1">
        <f t="array" ref="F497">_xlfn.IFNA(_xlfn.IFS(J497=$U$4,"JA",J497=$U$5,"NEE",J497=$U$6,"JA",J497=$U$8,"ZIE CX"),"")</f>
        <v>JA</v>
      </c>
      <c r="G497" s="8" t="s">
        <v>5763</v>
      </c>
      <c r="H497" s="9"/>
      <c r="I497" s="10"/>
      <c r="J497" s="9"/>
      <c r="K497" s="9"/>
      <c r="L497" s="8"/>
      <c r="M497" s="11"/>
      <c r="N497" s="11"/>
      <c r="O497" s="13"/>
      <c r="P497" s="8"/>
      <c r="Q497" s="8"/>
      <c r="R497" s="8"/>
      <c r="S497" s="8"/>
      <c r="T497" s="8"/>
    </row>
    <row r="498" spans="2:20" ht="15" customHeight="1" x14ac:dyDescent="0.45">
      <c r="B498" s="4" t="s">
        <v>5210</v>
      </c>
      <c r="C498" s="44" t="s">
        <v>5693</v>
      </c>
      <c r="D498" s="8"/>
      <c r="E498" s="8" t="s">
        <v>5654</v>
      </c>
      <c r="F498" s="8" t="s">
        <v>5632</v>
      </c>
      <c r="G498" s="8" t="s">
        <v>5607</v>
      </c>
      <c r="H498" s="9">
        <v>45365</v>
      </c>
      <c r="I498" s="10">
        <f>Tabel2[[#This Row],[Datum laatst gecontacteerd]]+120</f>
        <v>45485</v>
      </c>
      <c r="J498" s="9" t="s">
        <v>5614</v>
      </c>
      <c r="K498" s="9" t="s">
        <v>5612</v>
      </c>
      <c r="L498" s="8" t="s">
        <v>6987</v>
      </c>
      <c r="M498" s="53" t="s">
        <v>6988</v>
      </c>
      <c r="N498" s="68" t="s">
        <v>6989</v>
      </c>
      <c r="O498" s="13" t="s">
        <v>6990</v>
      </c>
      <c r="P498" s="8"/>
      <c r="Q498" s="8"/>
      <c r="R498" s="8"/>
      <c r="S498" s="8"/>
      <c r="T498" s="8"/>
    </row>
    <row r="499" spans="2:20" ht="15" customHeight="1" x14ac:dyDescent="0.45">
      <c r="B499" s="4" t="s">
        <v>6991</v>
      </c>
      <c r="C499" s="44" t="s">
        <v>5693</v>
      </c>
      <c r="D499" s="8"/>
      <c r="E499" s="8"/>
      <c r="F499" s="8" t="str" cm="1">
        <f t="array" ref="F499">_xlfn.IFNA(_xlfn.IFS(J499=$U$4,"JA",J499=$U$5,"NEE",J499=$U$6,"JA",J499=$U$8,"ZIE CX"),"")</f>
        <v>JA</v>
      </c>
      <c r="G499" s="8" t="s">
        <v>5763</v>
      </c>
      <c r="H499" s="9"/>
      <c r="I499" s="10"/>
      <c r="J499" s="9"/>
      <c r="K499" s="9"/>
      <c r="L499" s="8"/>
      <c r="M499" s="11"/>
      <c r="N499" s="11"/>
      <c r="O499" s="13"/>
      <c r="P499" s="8"/>
      <c r="Q499" s="8"/>
      <c r="R499" s="8"/>
      <c r="S499" s="8"/>
      <c r="T499" s="8"/>
    </row>
    <row r="500" spans="2:20" ht="15" customHeight="1" x14ac:dyDescent="0.45">
      <c r="B500" s="4" t="s">
        <v>6992</v>
      </c>
      <c r="C500" s="44" t="s">
        <v>5693</v>
      </c>
      <c r="D500" s="8"/>
      <c r="E500" s="8"/>
      <c r="F500" s="8" t="str" cm="1">
        <f t="array" ref="F500">_xlfn.IFNA(_xlfn.IFS(J500=$U$4,"JA",J500=$U$5,"NEE",J500=$U$6,"JA",J500=$U$8,"ZIE CX"),"")</f>
        <v>JA</v>
      </c>
      <c r="G500" s="8" t="s">
        <v>5763</v>
      </c>
      <c r="H500" s="9"/>
      <c r="I500" s="10"/>
      <c r="J500" s="9"/>
      <c r="K500" s="9"/>
      <c r="L500" s="8"/>
      <c r="M500" s="11"/>
      <c r="N500" s="11"/>
      <c r="O500" s="13"/>
      <c r="P500" s="8"/>
      <c r="Q500" s="8"/>
      <c r="R500" s="8"/>
      <c r="S500" s="8"/>
      <c r="T500" s="8"/>
    </row>
    <row r="501" spans="2:20" ht="15" customHeight="1" x14ac:dyDescent="0.45">
      <c r="B501" s="4" t="s">
        <v>6993</v>
      </c>
      <c r="C501" s="44" t="s">
        <v>5693</v>
      </c>
      <c r="D501" s="8"/>
      <c r="E501" s="8"/>
      <c r="F501" s="8" t="str" cm="1">
        <f t="array" ref="F501">_xlfn.IFNA(_xlfn.IFS(J501=$U$4,"JA",J501=$U$5,"NEE",J501=$U$6,"JA",J501=$U$8,"ZIE CX"),"")</f>
        <v>JA</v>
      </c>
      <c r="G501" s="8" t="s">
        <v>5763</v>
      </c>
      <c r="H501" s="9"/>
      <c r="I501" s="10"/>
      <c r="J501" s="9"/>
      <c r="K501" s="9"/>
      <c r="L501" s="8"/>
      <c r="M501" s="11"/>
      <c r="N501" s="11"/>
      <c r="O501" s="13"/>
      <c r="P501" s="8"/>
      <c r="Q501" s="8"/>
      <c r="R501" s="8"/>
      <c r="S501" s="8"/>
      <c r="T501" s="8"/>
    </row>
    <row r="502" spans="2:20" ht="15" customHeight="1" x14ac:dyDescent="0.45">
      <c r="B502" s="4" t="s">
        <v>6994</v>
      </c>
      <c r="C502" s="44" t="s">
        <v>5693</v>
      </c>
      <c r="D502" s="8"/>
      <c r="E502" s="8"/>
      <c r="F502" s="8" t="str" cm="1">
        <f t="array" ref="F502">_xlfn.IFNA(_xlfn.IFS(J502=$U$4,"JA",J502=$U$5,"NEE",J502=$U$6,"JA",J502=$U$8,"ZIE CX"),"")</f>
        <v>JA</v>
      </c>
      <c r="G502" s="8" t="s">
        <v>5763</v>
      </c>
      <c r="H502" s="9"/>
      <c r="I502" s="10"/>
      <c r="J502" s="9"/>
      <c r="K502" s="9"/>
      <c r="L502" s="8"/>
      <c r="M502" s="11"/>
      <c r="N502" s="11"/>
      <c r="O502" s="13"/>
      <c r="P502" s="8"/>
      <c r="Q502" s="8"/>
      <c r="R502" s="8"/>
      <c r="S502" s="8"/>
      <c r="T502" s="8"/>
    </row>
    <row r="503" spans="2:20" ht="15" customHeight="1" x14ac:dyDescent="0.45">
      <c r="B503" s="4" t="s">
        <v>6995</v>
      </c>
      <c r="C503" s="44" t="s">
        <v>5693</v>
      </c>
      <c r="D503" s="8"/>
      <c r="E503" s="8"/>
      <c r="F503" s="8" t="str" cm="1">
        <f t="array" ref="F503">_xlfn.IFNA(_xlfn.IFS(J503=$U$4,"JA",J503=$U$5,"NEE",J503=$U$6,"JA",J503=$U$8,"ZIE CX"),"")</f>
        <v>JA</v>
      </c>
      <c r="G503" s="8" t="s">
        <v>5763</v>
      </c>
      <c r="H503" s="9"/>
      <c r="I503" s="10"/>
      <c r="J503" s="9"/>
      <c r="K503" s="9"/>
      <c r="L503" s="8"/>
      <c r="M503" s="11"/>
      <c r="N503" s="11"/>
      <c r="O503" s="13"/>
      <c r="P503" s="8"/>
      <c r="Q503" s="8"/>
      <c r="R503" s="8"/>
      <c r="S503" s="8"/>
      <c r="T503" s="8"/>
    </row>
    <row r="504" spans="2:20" ht="15" customHeight="1" x14ac:dyDescent="0.45">
      <c r="B504" s="4" t="s">
        <v>6996</v>
      </c>
      <c r="C504" s="44" t="s">
        <v>5693</v>
      </c>
      <c r="D504" s="8"/>
      <c r="E504" s="8"/>
      <c r="F504" s="8" t="str" cm="1">
        <f t="array" ref="F504">_xlfn.IFNA(_xlfn.IFS(J504=$U$4,"JA",J504=$U$5,"NEE",J504=$U$6,"JA",J504=$U$8,"ZIE CX"),"")</f>
        <v>JA</v>
      </c>
      <c r="G504" s="8" t="s">
        <v>5763</v>
      </c>
      <c r="H504" s="9"/>
      <c r="I504" s="10"/>
      <c r="J504" s="9"/>
      <c r="K504" s="9"/>
      <c r="L504" s="8"/>
      <c r="M504" s="11"/>
      <c r="N504" s="11"/>
      <c r="O504" s="13"/>
      <c r="P504" s="8"/>
      <c r="Q504" s="8"/>
      <c r="R504" s="8"/>
      <c r="S504" s="8"/>
      <c r="T504" s="8"/>
    </row>
    <row r="505" spans="2:20" ht="15" customHeight="1" x14ac:dyDescent="0.45">
      <c r="B505" s="4" t="s">
        <v>1087</v>
      </c>
      <c r="C505" s="44" t="s">
        <v>5693</v>
      </c>
      <c r="D505" s="8"/>
      <c r="E505" s="8"/>
      <c r="F505" s="8" t="str" cm="1">
        <f t="array" ref="F505">_xlfn.IFNA(_xlfn.IFS(J505=$U$4,"JA",J505=$U$5,"NEE",J505=$U$6,"JA",J505=$U$8,"ZIE CX"),"")</f>
        <v>JA</v>
      </c>
      <c r="G505" s="8" t="s">
        <v>5607</v>
      </c>
      <c r="H505" s="9">
        <v>45512</v>
      </c>
      <c r="I505" s="10">
        <f>Tabel2[[#This Row],[Datum laatst gecontacteerd]]+4</f>
        <v>45516</v>
      </c>
      <c r="J505" s="9"/>
      <c r="K505" s="9" t="s">
        <v>5612</v>
      </c>
      <c r="L505" s="8" t="s">
        <v>6997</v>
      </c>
      <c r="M505" s="11"/>
      <c r="N505" s="11"/>
      <c r="O505" s="13" t="s">
        <v>6998</v>
      </c>
      <c r="P505" s="8"/>
      <c r="Q505" s="8"/>
      <c r="R505" s="8"/>
      <c r="S505" s="8"/>
      <c r="T505" s="8"/>
    </row>
    <row r="506" spans="2:20" ht="15" customHeight="1" x14ac:dyDescent="0.45">
      <c r="B506" s="4" t="s">
        <v>558</v>
      </c>
      <c r="C506" s="44" t="s">
        <v>5693</v>
      </c>
      <c r="D506" s="8"/>
      <c r="E506" s="8"/>
      <c r="F506" s="8" t="str" cm="1">
        <f t="array" ref="F506">_xlfn.IFNA(_xlfn.IFS(J506=$U$4,"JA",J506=$U$5,"NEE",J506=$U$6,"JA",J506=$U$8,"ZIE CX"),"")</f>
        <v>JA</v>
      </c>
      <c r="G506" s="8" t="s">
        <v>5763</v>
      </c>
      <c r="H506" s="9"/>
      <c r="I506" s="10"/>
      <c r="J506" s="9"/>
      <c r="K506" s="9"/>
      <c r="L506" s="8"/>
      <c r="M506" s="11"/>
      <c r="N506" s="11"/>
      <c r="O506" s="13"/>
      <c r="P506" s="8"/>
      <c r="Q506" s="8"/>
      <c r="R506" s="8"/>
      <c r="S506" s="8"/>
      <c r="T506" s="8"/>
    </row>
    <row r="507" spans="2:20" ht="15" customHeight="1" x14ac:dyDescent="0.45">
      <c r="B507" s="4" t="s">
        <v>6999</v>
      </c>
      <c r="C507" s="44" t="s">
        <v>5693</v>
      </c>
      <c r="D507" s="8"/>
      <c r="E507" s="8"/>
      <c r="F507" s="8" t="str" cm="1">
        <f t="array" ref="F507">_xlfn.IFNA(_xlfn.IFS(J507=$U$4,"JA",J507=$U$5,"NEE",J507=$U$6,"JA",J507=$U$8,"ZIE CX"),"")</f>
        <v>JA</v>
      </c>
      <c r="G507" s="8" t="s">
        <v>5763</v>
      </c>
      <c r="H507" s="9"/>
      <c r="I507" s="10"/>
      <c r="J507" s="9"/>
      <c r="K507" s="9"/>
      <c r="L507" s="8"/>
      <c r="M507" s="11"/>
      <c r="N507" s="11"/>
      <c r="O507" s="13"/>
      <c r="P507" s="8"/>
      <c r="Q507" s="8"/>
      <c r="R507" s="8"/>
      <c r="S507" s="8"/>
      <c r="T507" s="8"/>
    </row>
    <row r="508" spans="2:20" ht="15" customHeight="1" x14ac:dyDescent="0.45">
      <c r="B508" s="4" t="s">
        <v>7000</v>
      </c>
      <c r="C508" s="44" t="s">
        <v>5693</v>
      </c>
      <c r="D508" s="8"/>
      <c r="E508" s="8"/>
      <c r="F508" s="8" t="str" cm="1">
        <f t="array" ref="F508">_xlfn.IFNA(_xlfn.IFS(J508=$U$4,"JA",J508=$U$5,"NEE",J508=$U$6,"JA",J508=$U$8,"ZIE CX"),"")</f>
        <v>JA</v>
      </c>
      <c r="G508" s="8" t="s">
        <v>5763</v>
      </c>
      <c r="H508" s="9"/>
      <c r="I508" s="10"/>
      <c r="J508" s="9"/>
      <c r="K508" s="9"/>
      <c r="L508" s="8"/>
      <c r="M508" s="11"/>
      <c r="N508" s="11"/>
      <c r="O508" s="13"/>
      <c r="P508" s="8"/>
      <c r="Q508" s="8"/>
      <c r="R508" s="8"/>
      <c r="S508" s="8"/>
      <c r="T508" s="8"/>
    </row>
    <row r="509" spans="2:20" ht="15" customHeight="1" x14ac:dyDescent="0.45">
      <c r="B509" s="4" t="s">
        <v>7001</v>
      </c>
      <c r="C509" s="44" t="s">
        <v>5693</v>
      </c>
      <c r="D509" s="8"/>
      <c r="E509" s="8"/>
      <c r="F509" s="8" t="str" cm="1">
        <f t="array" ref="F509">_xlfn.IFNA(_xlfn.IFS(J509=$U$4,"JA",J509=$U$5,"NEE",J509=$U$6,"JA",J509=$U$8,"ZIE CX"),"")</f>
        <v>JA</v>
      </c>
      <c r="G509" s="8" t="s">
        <v>5763</v>
      </c>
      <c r="H509" s="9"/>
      <c r="I509" s="10"/>
      <c r="J509" s="9"/>
      <c r="K509" s="9"/>
      <c r="L509" s="8"/>
      <c r="M509" s="11"/>
      <c r="N509" s="11"/>
      <c r="O509" s="13"/>
      <c r="P509" s="8"/>
      <c r="Q509" s="8"/>
      <c r="R509" s="8"/>
      <c r="S509" s="8"/>
      <c r="T509" s="8"/>
    </row>
    <row r="510" spans="2:20" ht="15" customHeight="1" x14ac:dyDescent="0.45">
      <c r="B510" s="4" t="s">
        <v>483</v>
      </c>
      <c r="C510" s="44" t="s">
        <v>5693</v>
      </c>
      <c r="D510" s="8"/>
      <c r="E510" s="8"/>
      <c r="F510" s="8" t="str" cm="1">
        <f t="array" ref="F510">_xlfn.IFNA(_xlfn.IFS(J510=$U$4,"JA",J510=$U$5,"NEE",J510=$U$6,"JA",J510=$U$8,"ZIE CX"),"")</f>
        <v>JA</v>
      </c>
      <c r="G510" s="8" t="s">
        <v>5763</v>
      </c>
      <c r="H510" s="9"/>
      <c r="I510" s="10"/>
      <c r="J510" s="9"/>
      <c r="K510" s="9"/>
      <c r="L510" s="8"/>
      <c r="M510" s="11"/>
      <c r="N510" s="11"/>
      <c r="O510" s="13"/>
      <c r="P510" s="8"/>
      <c r="Q510" s="8"/>
      <c r="R510" s="8"/>
      <c r="S510" s="8"/>
      <c r="T510" s="8"/>
    </row>
    <row r="511" spans="2:20" ht="15" customHeight="1" x14ac:dyDescent="0.45">
      <c r="B511" s="4" t="s">
        <v>7002</v>
      </c>
      <c r="C511" s="44" t="s">
        <v>5693</v>
      </c>
      <c r="D511" s="8"/>
      <c r="E511" s="8"/>
      <c r="F511" s="8" t="str" cm="1">
        <f t="array" ref="F511">_xlfn.IFNA(_xlfn.IFS(J511=$U$4,"JA",J511=$U$5,"NEE",J511=$U$6,"JA",J511=$U$8,"ZIE CX"),"")</f>
        <v>JA</v>
      </c>
      <c r="G511" s="8" t="s">
        <v>5763</v>
      </c>
      <c r="H511" s="9"/>
      <c r="I511" s="10"/>
      <c r="J511" s="9"/>
      <c r="K511" s="9"/>
      <c r="L511" s="8"/>
      <c r="M511" s="11"/>
      <c r="N511" s="11"/>
      <c r="O511" s="13"/>
      <c r="P511" s="8"/>
      <c r="Q511" s="8"/>
      <c r="R511" s="8"/>
      <c r="S511" s="8"/>
      <c r="T511" s="8"/>
    </row>
    <row r="512" spans="2:20" ht="15" customHeight="1" x14ac:dyDescent="0.45">
      <c r="B512" s="4" t="s">
        <v>7003</v>
      </c>
      <c r="C512" s="44" t="s">
        <v>5693</v>
      </c>
      <c r="D512" s="8"/>
      <c r="E512" s="8"/>
      <c r="F512" s="8" t="str" cm="1">
        <f t="array" ref="F512">_xlfn.IFNA(_xlfn.IFS(J512=$U$4,"JA",J512=$U$5,"NEE",J512=$U$6,"JA",J512=$U$8,"ZIE CX"),"")</f>
        <v>JA</v>
      </c>
      <c r="G512" s="8" t="s">
        <v>5763</v>
      </c>
      <c r="H512" s="9"/>
      <c r="I512" s="10"/>
      <c r="J512" s="9"/>
      <c r="K512" s="9"/>
      <c r="L512" s="8"/>
      <c r="M512" s="11"/>
      <c r="N512" s="11"/>
      <c r="O512" s="13"/>
      <c r="P512" s="8"/>
      <c r="Q512" s="8"/>
      <c r="R512" s="8"/>
      <c r="S512" s="8"/>
      <c r="T512" s="8"/>
    </row>
    <row r="513" spans="2:20" ht="15" customHeight="1" x14ac:dyDescent="0.45">
      <c r="B513" s="4" t="s">
        <v>7004</v>
      </c>
      <c r="C513" s="44" t="s">
        <v>5693</v>
      </c>
      <c r="D513" s="8"/>
      <c r="E513" s="8"/>
      <c r="F513" s="8" t="str" cm="1">
        <f t="array" ref="F513">_xlfn.IFNA(_xlfn.IFS(J513=$U$4,"JA",J513=$U$5,"NEE",J513=$U$6,"JA",J513=$U$8,"ZIE CX"),"")</f>
        <v>JA</v>
      </c>
      <c r="G513" s="8" t="s">
        <v>5763</v>
      </c>
      <c r="H513" s="9"/>
      <c r="I513" s="10"/>
      <c r="J513" s="9"/>
      <c r="K513" s="9"/>
      <c r="L513" s="8"/>
      <c r="M513" s="11"/>
      <c r="N513" s="11"/>
      <c r="O513" s="13"/>
      <c r="P513" s="8"/>
      <c r="Q513" s="8"/>
      <c r="R513" s="8"/>
      <c r="S513" s="8"/>
      <c r="T513" s="8"/>
    </row>
    <row r="514" spans="2:20" ht="15" customHeight="1" x14ac:dyDescent="0.45">
      <c r="B514" s="4" t="s">
        <v>7005</v>
      </c>
      <c r="C514" s="44" t="s">
        <v>5693</v>
      </c>
      <c r="D514" s="8"/>
      <c r="E514" s="8"/>
      <c r="F514" s="8" t="str" cm="1">
        <f t="array" ref="F514">_xlfn.IFNA(_xlfn.IFS(J514=$U$4,"JA",J514=$U$5,"NEE",J514=$U$6,"JA",J514=$U$8,"ZIE CX"),"")</f>
        <v>JA</v>
      </c>
      <c r="G514" s="8" t="s">
        <v>5763</v>
      </c>
      <c r="H514" s="9"/>
      <c r="I514" s="10"/>
      <c r="J514" s="9"/>
      <c r="K514" s="9"/>
      <c r="L514" s="8"/>
      <c r="M514" s="11"/>
      <c r="N514" s="11"/>
      <c r="O514" s="13"/>
      <c r="P514" s="8"/>
      <c r="Q514" s="8"/>
      <c r="R514" s="8"/>
      <c r="S514" s="8"/>
      <c r="T514" s="8"/>
    </row>
    <row r="515" spans="2:20" ht="15" customHeight="1" x14ac:dyDescent="0.45">
      <c r="B515" s="4" t="s">
        <v>7006</v>
      </c>
      <c r="C515" s="44" t="s">
        <v>5693</v>
      </c>
      <c r="D515" s="8"/>
      <c r="E515" s="8"/>
      <c r="F515" s="8" t="str" cm="1">
        <f t="array" ref="F515">_xlfn.IFNA(_xlfn.IFS(J515=$U$4,"JA",J515=$U$5,"NEE",J515=$U$6,"JA",J515=$U$8,"ZIE CX"),"")</f>
        <v>JA</v>
      </c>
      <c r="G515" s="8" t="s">
        <v>5763</v>
      </c>
      <c r="H515" s="9"/>
      <c r="I515" s="10"/>
      <c r="J515" s="9"/>
      <c r="K515" s="9"/>
      <c r="L515" s="8"/>
      <c r="M515" s="11"/>
      <c r="N515" s="11"/>
      <c r="O515" s="13"/>
      <c r="P515" s="8"/>
      <c r="Q515" s="8"/>
      <c r="R515" s="8"/>
      <c r="S515" s="8"/>
      <c r="T515" s="8"/>
    </row>
    <row r="516" spans="2:20" ht="15" customHeight="1" x14ac:dyDescent="0.45">
      <c r="B516" s="4" t="s">
        <v>7007</v>
      </c>
      <c r="C516" s="44" t="s">
        <v>5693</v>
      </c>
      <c r="D516" s="8"/>
      <c r="E516" s="8"/>
      <c r="F516" s="8" t="str" cm="1">
        <f t="array" ref="F516">_xlfn.IFNA(_xlfn.IFS(J516=$U$4,"JA",J516=$U$5,"NEE",J516=$U$6,"JA",J516=$U$8,"ZIE CX"),"")</f>
        <v>JA</v>
      </c>
      <c r="G516" s="8" t="s">
        <v>5763</v>
      </c>
      <c r="H516" s="9"/>
      <c r="I516" s="10"/>
      <c r="J516" s="9"/>
      <c r="K516" s="9"/>
      <c r="L516" s="8"/>
      <c r="M516" s="11"/>
      <c r="N516" s="11"/>
      <c r="O516" s="13"/>
      <c r="P516" s="8"/>
      <c r="Q516" s="8"/>
      <c r="R516" s="8"/>
      <c r="S516" s="8"/>
      <c r="T516" s="8"/>
    </row>
    <row r="517" spans="2:20" ht="15" customHeight="1" x14ac:dyDescent="0.45">
      <c r="B517" s="4" t="s">
        <v>3476</v>
      </c>
      <c r="C517" s="44" t="s">
        <v>5693</v>
      </c>
      <c r="D517" s="8"/>
      <c r="E517" s="8"/>
      <c r="F517" s="8" t="str" cm="1">
        <f t="array" ref="F517">_xlfn.IFNA(_xlfn.IFS(J517=$U$4,"JA",J517=$U$5,"NEE",J517=$U$6,"JA",J517=$U$8,"ZIE CX"),"")</f>
        <v>JA</v>
      </c>
      <c r="G517" s="8" t="s">
        <v>5763</v>
      </c>
      <c r="H517" s="9"/>
      <c r="I517" s="10"/>
      <c r="J517" s="9"/>
      <c r="K517" s="9"/>
      <c r="L517" s="8"/>
      <c r="M517" s="11"/>
      <c r="N517" s="11"/>
      <c r="O517" s="13"/>
      <c r="P517" s="8"/>
      <c r="Q517" s="8"/>
      <c r="R517" s="8"/>
      <c r="S517" s="8"/>
      <c r="T517" s="8"/>
    </row>
    <row r="518" spans="2:20" ht="15" customHeight="1" x14ac:dyDescent="0.45">
      <c r="B518" s="4" t="s">
        <v>7008</v>
      </c>
      <c r="C518" s="44" t="s">
        <v>5693</v>
      </c>
      <c r="D518" s="8"/>
      <c r="E518" s="8"/>
      <c r="F518" s="8" t="str" cm="1">
        <f t="array" ref="F518">_xlfn.IFNA(_xlfn.IFS(J518=$U$4,"JA",J518=$U$5,"NEE",J518=$U$6,"JA",J518=$U$8,"ZIE CX"),"")</f>
        <v>JA</v>
      </c>
      <c r="G518" s="8" t="s">
        <v>5763</v>
      </c>
      <c r="H518" s="9"/>
      <c r="I518" s="10"/>
      <c r="J518" s="9"/>
      <c r="K518" s="9"/>
      <c r="L518" s="8"/>
      <c r="M518" s="11"/>
      <c r="N518" s="11"/>
      <c r="O518" s="13"/>
      <c r="P518" s="8"/>
      <c r="Q518" s="8"/>
      <c r="R518" s="8"/>
      <c r="S518" s="8"/>
      <c r="T518" s="8"/>
    </row>
    <row r="519" spans="2:20" ht="15" customHeight="1" x14ac:dyDescent="0.45">
      <c r="B519" s="4" t="s">
        <v>7009</v>
      </c>
      <c r="C519" s="44" t="s">
        <v>5693</v>
      </c>
      <c r="D519" s="8"/>
      <c r="E519" s="8"/>
      <c r="F519" s="8" t="str" cm="1">
        <f t="array" ref="F519">_xlfn.IFNA(_xlfn.IFS(J519=$U$4,"JA",J519=$U$5,"NEE",J519=$U$6,"JA",J519=$U$8,"ZIE CX"),"")</f>
        <v>JA</v>
      </c>
      <c r="G519" s="8" t="s">
        <v>5763</v>
      </c>
      <c r="H519" s="9"/>
      <c r="I519" s="10"/>
      <c r="J519" s="9"/>
      <c r="K519" s="9"/>
      <c r="L519" s="8"/>
      <c r="M519" s="11"/>
      <c r="N519" s="11"/>
      <c r="O519" s="13"/>
      <c r="P519" s="8"/>
      <c r="Q519" s="8"/>
      <c r="R519" s="8"/>
      <c r="S519" s="8"/>
      <c r="T519" s="8"/>
    </row>
    <row r="520" spans="2:20" ht="15" customHeight="1" x14ac:dyDescent="0.45">
      <c r="B520" s="4" t="s">
        <v>7010</v>
      </c>
      <c r="C520" s="44" t="s">
        <v>5693</v>
      </c>
      <c r="D520" s="8"/>
      <c r="E520" s="8"/>
      <c r="F520" s="8" t="str" cm="1">
        <f t="array" ref="F520">_xlfn.IFNA(_xlfn.IFS(J520=$U$4,"JA",J520=$U$5,"NEE",J520=$U$6,"JA",J520=$U$8,"ZIE CX"),"")</f>
        <v>JA</v>
      </c>
      <c r="G520" s="8" t="s">
        <v>5763</v>
      </c>
      <c r="H520" s="9"/>
      <c r="I520" s="10"/>
      <c r="J520" s="9"/>
      <c r="K520" s="9"/>
      <c r="L520" s="8"/>
      <c r="M520" s="11"/>
      <c r="N520" s="11"/>
      <c r="O520" s="13"/>
      <c r="P520" s="8"/>
      <c r="Q520" s="8"/>
      <c r="R520" s="8"/>
      <c r="S520" s="8"/>
      <c r="T520" s="8"/>
    </row>
    <row r="521" spans="2:20" ht="15" customHeight="1" x14ac:dyDescent="0.45">
      <c r="B521" s="4" t="s">
        <v>7011</v>
      </c>
      <c r="C521" s="44" t="s">
        <v>5693</v>
      </c>
      <c r="D521" s="8"/>
      <c r="E521" s="8"/>
      <c r="F521" s="8" t="str" cm="1">
        <f t="array" ref="F521">_xlfn.IFNA(_xlfn.IFS(J521=$U$4,"JA",J521=$U$5,"NEE",J521=$U$6,"JA",J521=$U$8,"ZIE CX"),"")</f>
        <v>JA</v>
      </c>
      <c r="G521" s="8" t="s">
        <v>5763</v>
      </c>
      <c r="H521" s="9"/>
      <c r="I521" s="10"/>
      <c r="J521" s="9"/>
      <c r="K521" s="9"/>
      <c r="L521" s="8"/>
      <c r="M521" s="11"/>
      <c r="N521" s="11"/>
      <c r="O521" s="13"/>
      <c r="P521" s="8"/>
      <c r="Q521" s="8"/>
      <c r="R521" s="8"/>
      <c r="S521" s="8"/>
      <c r="T521" s="8"/>
    </row>
    <row r="522" spans="2:20" ht="15" customHeight="1" x14ac:dyDescent="0.45">
      <c r="B522" s="4" t="s">
        <v>7012</v>
      </c>
      <c r="C522" s="44" t="s">
        <v>5693</v>
      </c>
      <c r="D522" s="8"/>
      <c r="E522" s="8"/>
      <c r="F522" s="8" t="str" cm="1">
        <f t="array" ref="F522">_xlfn.IFNA(_xlfn.IFS(J522=$U$4,"JA",J522=$U$5,"NEE",J522=$U$6,"JA",J522=$U$8,"ZIE CX"),"")</f>
        <v>JA</v>
      </c>
      <c r="G522" s="8" t="s">
        <v>5763</v>
      </c>
      <c r="H522" s="9"/>
      <c r="I522" s="10"/>
      <c r="J522" s="9"/>
      <c r="K522" s="9"/>
      <c r="L522" s="8"/>
      <c r="M522" s="11"/>
      <c r="N522" s="11"/>
      <c r="O522" s="13"/>
      <c r="P522" s="8"/>
      <c r="Q522" s="8"/>
      <c r="R522" s="8"/>
      <c r="S522" s="8"/>
      <c r="T522" s="8"/>
    </row>
    <row r="523" spans="2:20" ht="15" customHeight="1" x14ac:dyDescent="0.45">
      <c r="B523" s="4" t="s">
        <v>3668</v>
      </c>
      <c r="C523" s="44" t="s">
        <v>5693</v>
      </c>
      <c r="D523" s="8"/>
      <c r="E523" s="8"/>
      <c r="F523" s="8" t="str" cm="1">
        <f t="array" ref="F523">_xlfn.IFNA(_xlfn.IFS(J523=$U$4,"JA",J523=$U$5,"NEE",J523=$U$6,"JA",J523=$U$8,"ZIE CX"),"")</f>
        <v>JA</v>
      </c>
      <c r="G523" s="8" t="s">
        <v>5763</v>
      </c>
      <c r="H523" s="9"/>
      <c r="I523" s="10"/>
      <c r="J523" s="9"/>
      <c r="K523" s="9"/>
      <c r="L523" s="8"/>
      <c r="M523" s="11"/>
      <c r="N523" s="11"/>
      <c r="O523" s="13"/>
      <c r="P523" s="8"/>
      <c r="Q523" s="8"/>
      <c r="R523" s="8"/>
      <c r="S523" s="8"/>
      <c r="T523" s="8"/>
    </row>
    <row r="524" spans="2:20" ht="15" customHeight="1" x14ac:dyDescent="0.45">
      <c r="B524" s="4" t="s">
        <v>7013</v>
      </c>
      <c r="C524" s="44" t="s">
        <v>5693</v>
      </c>
      <c r="D524" s="8"/>
      <c r="E524" s="8"/>
      <c r="F524" s="8" t="str" cm="1">
        <f t="array" ref="F524">_xlfn.IFNA(_xlfn.IFS(J524=$U$4,"JA",J524=$U$5,"NEE",J524=$U$6,"JA",J524=$U$8,"ZIE CX"),"")</f>
        <v>JA</v>
      </c>
      <c r="G524" s="8" t="s">
        <v>5763</v>
      </c>
      <c r="H524" s="9"/>
      <c r="I524" s="10"/>
      <c r="J524" s="9"/>
      <c r="K524" s="9"/>
      <c r="L524" s="8"/>
      <c r="M524" s="11"/>
      <c r="N524" s="11"/>
      <c r="O524" s="13"/>
      <c r="P524" s="8"/>
      <c r="Q524" s="8"/>
      <c r="R524" s="8"/>
      <c r="S524" s="8"/>
      <c r="T524" s="8"/>
    </row>
    <row r="525" spans="2:20" ht="15" customHeight="1" x14ac:dyDescent="0.45">
      <c r="B525" s="4" t="s">
        <v>7014</v>
      </c>
      <c r="C525" s="44" t="s">
        <v>5693</v>
      </c>
      <c r="D525" s="8"/>
      <c r="E525" s="8"/>
      <c r="F525" s="8" t="str" cm="1">
        <f t="array" ref="F525">_xlfn.IFNA(_xlfn.IFS(J525=$U$4,"JA",J525=$U$5,"NEE",J525=$U$6,"JA",J525=$U$8,"ZIE CX"),"")</f>
        <v>JA</v>
      </c>
      <c r="G525" s="8" t="s">
        <v>5763</v>
      </c>
      <c r="H525" s="9"/>
      <c r="I525" s="10"/>
      <c r="J525" s="9"/>
      <c r="K525" s="9"/>
      <c r="L525" s="8"/>
      <c r="M525" s="11"/>
      <c r="N525" s="11"/>
      <c r="O525" s="13"/>
      <c r="P525" s="8"/>
      <c r="Q525" s="8"/>
      <c r="R525" s="8"/>
      <c r="S525" s="8"/>
      <c r="T525" s="8"/>
    </row>
    <row r="526" spans="2:20" ht="15" customHeight="1" x14ac:dyDescent="0.45">
      <c r="B526" s="4" t="s">
        <v>7015</v>
      </c>
      <c r="C526" s="44" t="s">
        <v>5693</v>
      </c>
      <c r="D526" s="8"/>
      <c r="E526" s="8"/>
      <c r="F526" s="8" t="str" cm="1">
        <f t="array" ref="F526">_xlfn.IFNA(_xlfn.IFS(J526=$U$4,"JA",J526=$U$5,"NEE",J526=$U$6,"JA",J526=$U$8,"ZIE CX"),"")</f>
        <v>JA</v>
      </c>
      <c r="G526" s="8" t="s">
        <v>5763</v>
      </c>
      <c r="H526" s="9"/>
      <c r="I526" s="10"/>
      <c r="J526" s="9"/>
      <c r="K526" s="9"/>
      <c r="L526" s="8"/>
      <c r="M526" s="11"/>
      <c r="N526" s="11"/>
      <c r="O526" s="13"/>
      <c r="P526" s="8"/>
      <c r="Q526" s="8"/>
      <c r="R526" s="8"/>
      <c r="S526" s="8"/>
      <c r="T526" s="8"/>
    </row>
    <row r="527" spans="2:20" ht="15" customHeight="1" x14ac:dyDescent="0.45">
      <c r="B527" s="4" t="s">
        <v>7016</v>
      </c>
      <c r="C527" s="44" t="s">
        <v>5693</v>
      </c>
      <c r="D527" s="8"/>
      <c r="E527" s="8"/>
      <c r="F527" s="8" t="str" cm="1">
        <f t="array" ref="F527">_xlfn.IFNA(_xlfn.IFS(J527=$U$4,"JA",J527=$U$5,"NEE",J527=$U$6,"JA",J527=$U$8,"ZIE CX"),"")</f>
        <v>JA</v>
      </c>
      <c r="G527" s="8" t="s">
        <v>5763</v>
      </c>
      <c r="H527" s="9"/>
      <c r="I527" s="10"/>
      <c r="J527" s="9"/>
      <c r="K527" s="9"/>
      <c r="L527" s="8"/>
      <c r="M527" s="11"/>
      <c r="N527" s="11"/>
      <c r="O527" s="13"/>
      <c r="P527" s="8"/>
      <c r="Q527" s="8"/>
      <c r="R527" s="8"/>
      <c r="S527" s="8"/>
      <c r="T527" s="8"/>
    </row>
    <row r="528" spans="2:20" ht="15" customHeight="1" x14ac:dyDescent="0.45">
      <c r="B528" s="4" t="s">
        <v>543</v>
      </c>
      <c r="C528" s="44" t="s">
        <v>5693</v>
      </c>
      <c r="D528" s="8"/>
      <c r="E528" s="8"/>
      <c r="F528" s="8" t="str" cm="1">
        <f t="array" ref="F528">_xlfn.IFNA(_xlfn.IFS(J528=$U$4,"JA",J528=$U$5,"NEE",J528=$U$6,"JA",J528=$U$8,"ZIE CX"),"")</f>
        <v>JA</v>
      </c>
      <c r="G528" s="8" t="s">
        <v>5763</v>
      </c>
      <c r="H528" s="9"/>
      <c r="I528" s="10"/>
      <c r="J528" s="9"/>
      <c r="K528" s="9"/>
      <c r="L528" s="8"/>
      <c r="M528" s="11"/>
      <c r="N528" s="11"/>
      <c r="O528" s="13"/>
      <c r="P528" s="8"/>
      <c r="Q528" s="8"/>
      <c r="R528" s="8"/>
      <c r="S528" s="8"/>
      <c r="T528" s="8"/>
    </row>
    <row r="529" spans="2:20" ht="15" customHeight="1" x14ac:dyDescent="0.45">
      <c r="B529" s="4" t="s">
        <v>3813</v>
      </c>
      <c r="C529" s="44" t="s">
        <v>5693</v>
      </c>
      <c r="D529" s="8"/>
      <c r="E529" s="8"/>
      <c r="F529" s="8" t="str" cm="1">
        <f t="array" ref="F529">_xlfn.IFNA(_xlfn.IFS(J529=$U$4,"JA",J529=$U$5,"NEE",J529=$U$6,"JA",J529=$U$8,"ZIE CX"),"")</f>
        <v>JA</v>
      </c>
      <c r="G529" s="8" t="s">
        <v>5763</v>
      </c>
      <c r="H529" s="9"/>
      <c r="I529" s="10"/>
      <c r="J529" s="9"/>
      <c r="K529" s="9"/>
      <c r="L529" s="8"/>
      <c r="M529" s="11"/>
      <c r="N529" s="11"/>
      <c r="O529" s="13"/>
      <c r="P529" s="8"/>
      <c r="Q529" s="8"/>
      <c r="R529" s="8"/>
      <c r="S529" s="8"/>
      <c r="T529" s="8"/>
    </row>
    <row r="530" spans="2:20" ht="15" customHeight="1" x14ac:dyDescent="0.45">
      <c r="B530" s="4" t="s">
        <v>7017</v>
      </c>
      <c r="C530" s="44" t="s">
        <v>5693</v>
      </c>
      <c r="D530" s="8"/>
      <c r="E530" s="8"/>
      <c r="F530" s="8" t="str" cm="1">
        <f t="array" ref="F530">_xlfn.IFNA(_xlfn.IFS(J530=$U$4,"JA",J530=$U$5,"NEE",J530=$U$6,"JA",J530=$U$8,"ZIE CX"),"")</f>
        <v>JA</v>
      </c>
      <c r="G530" s="8" t="s">
        <v>5763</v>
      </c>
      <c r="H530" s="9"/>
      <c r="I530" s="10"/>
      <c r="J530" s="9"/>
      <c r="K530" s="9"/>
      <c r="L530" s="8"/>
      <c r="M530" s="11"/>
      <c r="N530" s="11"/>
      <c r="O530" s="13"/>
      <c r="P530" s="8"/>
      <c r="Q530" s="8"/>
      <c r="R530" s="8"/>
      <c r="S530" s="8"/>
      <c r="T530" s="8"/>
    </row>
    <row r="531" spans="2:20" ht="15" customHeight="1" x14ac:dyDescent="0.45">
      <c r="B531" s="4" t="s">
        <v>7018</v>
      </c>
      <c r="C531" s="44" t="s">
        <v>5693</v>
      </c>
      <c r="D531" s="8"/>
      <c r="E531" s="8"/>
      <c r="F531" s="8" t="str" cm="1">
        <f t="array" ref="F531">_xlfn.IFNA(_xlfn.IFS(J531=$U$4,"JA",J531=$U$5,"NEE",J531=$U$6,"JA",J531=$U$8,"ZIE CX"),"")</f>
        <v>JA</v>
      </c>
      <c r="G531" s="8" t="s">
        <v>5763</v>
      </c>
      <c r="H531" s="9"/>
      <c r="I531" s="10"/>
      <c r="J531" s="9"/>
      <c r="K531" s="9"/>
      <c r="L531" s="8"/>
      <c r="M531" s="11"/>
      <c r="N531" s="11"/>
      <c r="O531" s="13"/>
      <c r="P531" s="8"/>
      <c r="Q531" s="8"/>
      <c r="R531" s="8"/>
      <c r="S531" s="8"/>
      <c r="T531" s="8"/>
    </row>
    <row r="532" spans="2:20" ht="15" customHeight="1" x14ac:dyDescent="0.45">
      <c r="B532" s="4" t="s">
        <v>7019</v>
      </c>
      <c r="C532" s="44" t="s">
        <v>5693</v>
      </c>
      <c r="D532" s="8"/>
      <c r="E532" s="8"/>
      <c r="F532" s="8" t="str" cm="1">
        <f t="array" ref="F532">_xlfn.IFNA(_xlfn.IFS(J532=$U$4,"JA",J532=$U$5,"NEE",J532=$U$6,"JA",J532=$U$8,"ZIE CX"),"")</f>
        <v>JA</v>
      </c>
      <c r="G532" s="8" t="s">
        <v>5763</v>
      </c>
      <c r="H532" s="9"/>
      <c r="I532" s="10"/>
      <c r="J532" s="9"/>
      <c r="K532" s="9"/>
      <c r="L532" s="8"/>
      <c r="M532" s="11"/>
      <c r="N532" s="11"/>
      <c r="O532" s="13"/>
      <c r="P532" s="8"/>
      <c r="Q532" s="8"/>
      <c r="R532" s="8"/>
      <c r="S532" s="8"/>
      <c r="T532" s="8"/>
    </row>
    <row r="533" spans="2:20" ht="15" customHeight="1" x14ac:dyDescent="0.45">
      <c r="B533" s="4" t="s">
        <v>7020</v>
      </c>
      <c r="C533" s="44" t="s">
        <v>5693</v>
      </c>
      <c r="D533" s="8"/>
      <c r="E533" s="8"/>
      <c r="F533" s="8" t="str" cm="1">
        <f t="array" ref="F533">_xlfn.IFNA(_xlfn.IFS(J533=$U$4,"JA",J533=$U$5,"NEE",J533=$U$6,"JA",J533=$U$8,"ZIE CX"),"")</f>
        <v>JA</v>
      </c>
      <c r="G533" s="8" t="s">
        <v>5763</v>
      </c>
      <c r="H533" s="9"/>
      <c r="I533" s="10"/>
      <c r="J533" s="9"/>
      <c r="K533" s="9"/>
      <c r="L533" s="8"/>
      <c r="M533" s="11"/>
      <c r="N533" s="11"/>
      <c r="O533" s="13"/>
      <c r="P533" s="8"/>
      <c r="Q533" s="8"/>
      <c r="R533" s="8"/>
      <c r="S533" s="8"/>
      <c r="T533" s="8"/>
    </row>
    <row r="534" spans="2:20" ht="15" customHeight="1" x14ac:dyDescent="0.45">
      <c r="B534" s="4" t="s">
        <v>7021</v>
      </c>
      <c r="C534" s="44" t="s">
        <v>5693</v>
      </c>
      <c r="D534" s="8"/>
      <c r="E534" s="8"/>
      <c r="F534" s="8" t="str" cm="1">
        <f t="array" ref="F534">_xlfn.IFNA(_xlfn.IFS(J534=$U$4,"JA",J534=$U$5,"NEE",J534=$U$6,"JA",J534=$U$8,"ZIE CX"),"")</f>
        <v>JA</v>
      </c>
      <c r="G534" s="8" t="s">
        <v>5763</v>
      </c>
      <c r="H534" s="9"/>
      <c r="I534" s="10"/>
      <c r="J534" s="9"/>
      <c r="K534" s="9"/>
      <c r="L534" s="8"/>
      <c r="M534" s="11"/>
      <c r="N534" s="11"/>
      <c r="O534" s="13"/>
      <c r="P534" s="8"/>
      <c r="Q534" s="8"/>
      <c r="R534" s="8"/>
      <c r="S534" s="8"/>
      <c r="T534" s="8"/>
    </row>
    <row r="535" spans="2:20" ht="15" customHeight="1" x14ac:dyDescent="0.45">
      <c r="B535" s="4" t="s">
        <v>525</v>
      </c>
      <c r="C535" s="44" t="s">
        <v>5693</v>
      </c>
      <c r="D535" s="8"/>
      <c r="E535" s="8"/>
      <c r="F535" s="8" t="str" cm="1">
        <f t="array" ref="F535">_xlfn.IFNA(_xlfn.IFS(J535=$U$4,"JA",J535=$U$5,"NEE",J535=$U$6,"JA",J535=$U$8,"ZIE CX"),"")</f>
        <v>JA</v>
      </c>
      <c r="G535" s="8" t="s">
        <v>5763</v>
      </c>
      <c r="H535" s="9"/>
      <c r="I535" s="10"/>
      <c r="J535" s="9"/>
      <c r="K535" s="9"/>
      <c r="L535" s="8"/>
      <c r="M535" s="11"/>
      <c r="N535" s="11"/>
      <c r="O535" s="13"/>
      <c r="P535" s="8"/>
      <c r="Q535" s="8"/>
      <c r="R535" s="8"/>
      <c r="S535" s="8"/>
      <c r="T535" s="8"/>
    </row>
    <row r="536" spans="2:20" ht="15" customHeight="1" x14ac:dyDescent="0.45">
      <c r="B536" s="4" t="s">
        <v>3904</v>
      </c>
      <c r="C536" s="44" t="s">
        <v>5693</v>
      </c>
      <c r="D536" s="8"/>
      <c r="E536" s="8"/>
      <c r="F536" s="8" t="str" cm="1">
        <f t="array" ref="F536">_xlfn.IFNA(_xlfn.IFS(J536=$U$4,"JA",J536=$U$5,"NEE",J536=$U$6,"JA",J536=$U$8,"ZIE CX"),"")</f>
        <v>JA</v>
      </c>
      <c r="G536" s="8" t="s">
        <v>5763</v>
      </c>
      <c r="H536" s="9"/>
      <c r="I536" s="10"/>
      <c r="J536" s="9"/>
      <c r="K536" s="9"/>
      <c r="L536" s="8"/>
      <c r="M536" s="11"/>
      <c r="N536" s="11"/>
      <c r="O536" s="13"/>
      <c r="P536" s="8"/>
      <c r="Q536" s="8"/>
      <c r="R536" s="8"/>
      <c r="S536" s="8"/>
      <c r="T536" s="8"/>
    </row>
    <row r="537" spans="2:20" ht="15" customHeight="1" x14ac:dyDescent="0.45">
      <c r="B537" s="4" t="s">
        <v>7022</v>
      </c>
      <c r="C537" s="44" t="s">
        <v>5693</v>
      </c>
      <c r="D537" s="8"/>
      <c r="E537" s="8"/>
      <c r="F537" s="8" t="str" cm="1">
        <f t="array" ref="F537">_xlfn.IFNA(_xlfn.IFS(J537=$U$4,"JA",J537=$U$5,"NEE",J537=$U$6,"JA",J537=$U$8,"ZIE CX"),"")</f>
        <v>JA</v>
      </c>
      <c r="G537" s="8" t="s">
        <v>5763</v>
      </c>
      <c r="H537" s="9"/>
      <c r="I537" s="10"/>
      <c r="J537" s="9"/>
      <c r="K537" s="9"/>
      <c r="L537" s="8"/>
      <c r="M537" s="11"/>
      <c r="N537" s="11"/>
      <c r="O537" s="13"/>
      <c r="P537" s="8"/>
      <c r="Q537" s="8"/>
      <c r="R537" s="8"/>
      <c r="S537" s="8"/>
      <c r="T537" s="8"/>
    </row>
    <row r="538" spans="2:20" ht="15" customHeight="1" x14ac:dyDescent="0.45">
      <c r="B538" s="4" t="s">
        <v>178</v>
      </c>
      <c r="C538" s="44" t="s">
        <v>5693</v>
      </c>
      <c r="D538" s="8"/>
      <c r="E538" s="8"/>
      <c r="F538" s="8" t="str" cm="1">
        <f t="array" ref="F538">_xlfn.IFNA(_xlfn.IFS(J538=$U$4,"JA",J538=$U$5,"NEE",J538=$U$6,"JA",J538=$U$8,"ZIE CX"),"")</f>
        <v>JA</v>
      </c>
      <c r="G538" s="8" t="s">
        <v>5763</v>
      </c>
      <c r="H538" s="9"/>
      <c r="I538" s="10"/>
      <c r="J538" s="9"/>
      <c r="K538" s="9"/>
      <c r="L538" s="8"/>
      <c r="M538" s="11"/>
      <c r="N538" s="11"/>
      <c r="O538" s="13"/>
      <c r="P538" s="8"/>
      <c r="Q538" s="8"/>
      <c r="R538" s="8"/>
      <c r="S538" s="8"/>
      <c r="T538" s="8"/>
    </row>
    <row r="539" spans="2:20" ht="15" customHeight="1" x14ac:dyDescent="0.45">
      <c r="B539" s="4" t="s">
        <v>7023</v>
      </c>
      <c r="C539" s="44" t="s">
        <v>5693</v>
      </c>
      <c r="D539" s="8"/>
      <c r="E539" s="8"/>
      <c r="F539" s="8" t="str" cm="1">
        <f t="array" ref="F539">_xlfn.IFNA(_xlfn.IFS(J539=$U$4,"JA",J539=$U$5,"NEE",J539=$U$6,"JA",J539=$U$8,"ZIE CX"),"")</f>
        <v>JA</v>
      </c>
      <c r="G539" s="8" t="s">
        <v>5763</v>
      </c>
      <c r="H539" s="9"/>
      <c r="I539" s="10"/>
      <c r="J539" s="9"/>
      <c r="K539" s="9"/>
      <c r="L539" s="8"/>
      <c r="M539" s="11"/>
      <c r="N539" s="11"/>
      <c r="O539" s="13"/>
      <c r="P539" s="8"/>
      <c r="Q539" s="8"/>
      <c r="R539" s="8"/>
      <c r="S539" s="8"/>
      <c r="T539" s="8"/>
    </row>
    <row r="540" spans="2:20" ht="15" customHeight="1" x14ac:dyDescent="0.45">
      <c r="B540" s="4" t="s">
        <v>7024</v>
      </c>
      <c r="C540" s="44" t="s">
        <v>5693</v>
      </c>
      <c r="D540" s="8"/>
      <c r="E540" s="8"/>
      <c r="F540" s="8" t="str" cm="1">
        <f t="array" ref="F540">_xlfn.IFNA(_xlfn.IFS(J540=$U$4,"JA",J540=$U$5,"NEE",J540=$U$6,"JA",J540=$U$8,"ZIE CX"),"")</f>
        <v>JA</v>
      </c>
      <c r="G540" s="8" t="s">
        <v>5763</v>
      </c>
      <c r="H540" s="9"/>
      <c r="I540" s="10"/>
      <c r="J540" s="9"/>
      <c r="K540" s="9"/>
      <c r="L540" s="8"/>
      <c r="M540" s="11"/>
      <c r="N540" s="11"/>
      <c r="O540" s="13"/>
      <c r="P540" s="8"/>
      <c r="Q540" s="8"/>
      <c r="R540" s="8"/>
      <c r="S540" s="8"/>
      <c r="T540" s="8"/>
    </row>
    <row r="541" spans="2:20" ht="15" customHeight="1" x14ac:dyDescent="0.45">
      <c r="B541" s="4" t="s">
        <v>7025</v>
      </c>
      <c r="C541" s="44" t="s">
        <v>5693</v>
      </c>
      <c r="D541" s="8"/>
      <c r="E541" s="8"/>
      <c r="F541" s="8" t="str" cm="1">
        <f t="array" ref="F541">_xlfn.IFNA(_xlfn.IFS(J541=$U$4,"JA",J541=$U$5,"NEE",J541=$U$6,"JA",J541=$U$8,"ZIE CX"),"")</f>
        <v>JA</v>
      </c>
      <c r="G541" s="8" t="s">
        <v>5763</v>
      </c>
      <c r="H541" s="9"/>
      <c r="I541" s="10"/>
      <c r="J541" s="9"/>
      <c r="K541" s="9"/>
      <c r="L541" s="8"/>
      <c r="M541" s="11"/>
      <c r="N541" s="11"/>
      <c r="O541" s="13"/>
      <c r="P541" s="8"/>
      <c r="Q541" s="8"/>
      <c r="R541" s="8"/>
      <c r="S541" s="8"/>
      <c r="T541" s="8"/>
    </row>
    <row r="542" spans="2:20" ht="15" customHeight="1" x14ac:dyDescent="0.45">
      <c r="B542" s="4" t="s">
        <v>7026</v>
      </c>
      <c r="C542" s="44" t="s">
        <v>5693</v>
      </c>
      <c r="D542" s="8"/>
      <c r="E542" s="8"/>
      <c r="F542" s="8" t="str" cm="1">
        <f t="array" ref="F542">_xlfn.IFNA(_xlfn.IFS(J542=$U$4,"JA",J542=$U$5,"NEE",J542=$U$6,"JA",J542=$U$8,"ZIE CX"),"")</f>
        <v>JA</v>
      </c>
      <c r="G542" s="8" t="s">
        <v>5763</v>
      </c>
      <c r="H542" s="9"/>
      <c r="I542" s="10"/>
      <c r="J542" s="9"/>
      <c r="K542" s="9"/>
      <c r="L542" s="8"/>
      <c r="M542" s="11"/>
      <c r="N542" s="11"/>
      <c r="O542" s="13"/>
      <c r="P542" s="8"/>
      <c r="Q542" s="8"/>
      <c r="R542" s="8"/>
      <c r="S542" s="8"/>
      <c r="T542" s="8"/>
    </row>
    <row r="543" spans="2:20" ht="15" customHeight="1" x14ac:dyDescent="0.45">
      <c r="B543" s="4" t="s">
        <v>7027</v>
      </c>
      <c r="C543" s="44" t="s">
        <v>5693</v>
      </c>
      <c r="D543" s="8"/>
      <c r="E543" s="8"/>
      <c r="F543" s="8" t="str" cm="1">
        <f t="array" ref="F543">_xlfn.IFNA(_xlfn.IFS(J543=$U$4,"JA",J543=$U$5,"NEE",J543=$U$6,"JA",J543=$U$8,"ZIE CX"),"")</f>
        <v>JA</v>
      </c>
      <c r="G543" s="8" t="s">
        <v>5763</v>
      </c>
      <c r="H543" s="9"/>
      <c r="I543" s="10"/>
      <c r="J543" s="9"/>
      <c r="K543" s="9"/>
      <c r="L543" s="8"/>
      <c r="M543" s="11"/>
      <c r="N543" s="11"/>
      <c r="O543" s="13"/>
      <c r="P543" s="8"/>
      <c r="Q543" s="8"/>
      <c r="R543" s="8"/>
      <c r="S543" s="8"/>
      <c r="T543" s="8"/>
    </row>
    <row r="544" spans="2:20" ht="15" customHeight="1" x14ac:dyDescent="0.45">
      <c r="B544" s="4" t="s">
        <v>510</v>
      </c>
      <c r="C544" s="44" t="s">
        <v>5693</v>
      </c>
      <c r="D544" s="8"/>
      <c r="E544" s="8"/>
      <c r="F544" s="8" t="str" cm="1">
        <f t="array" ref="F544">_xlfn.IFNA(_xlfn.IFS(J544=$U$4,"JA",J544=$U$5,"NEE",J544=$U$6,"JA",J544=$U$8,"ZIE CX"),"")</f>
        <v>JA</v>
      </c>
      <c r="G544" s="8" t="s">
        <v>5763</v>
      </c>
      <c r="H544" s="9"/>
      <c r="I544" s="10"/>
      <c r="J544" s="9"/>
      <c r="K544" s="9"/>
      <c r="L544" s="8"/>
      <c r="M544" s="11"/>
      <c r="N544" s="11"/>
      <c r="O544" s="13"/>
      <c r="P544" s="8"/>
      <c r="Q544" s="8"/>
      <c r="R544" s="8"/>
      <c r="S544" s="8"/>
      <c r="T544" s="8"/>
    </row>
    <row r="545" spans="2:20" ht="15" customHeight="1" x14ac:dyDescent="0.45">
      <c r="B545" s="4" t="s">
        <v>7028</v>
      </c>
      <c r="C545" s="44" t="s">
        <v>5693</v>
      </c>
      <c r="D545" s="8"/>
      <c r="E545" s="8"/>
      <c r="F545" s="8" t="str" cm="1">
        <f t="array" ref="F545">_xlfn.IFNA(_xlfn.IFS(J545=$U$4,"JA",J545=$U$5,"NEE",J545=$U$6,"JA",J545=$U$8,"ZIE CX"),"")</f>
        <v>JA</v>
      </c>
      <c r="G545" s="8" t="s">
        <v>5763</v>
      </c>
      <c r="H545" s="9"/>
      <c r="I545" s="10"/>
      <c r="J545" s="9"/>
      <c r="K545" s="9"/>
      <c r="L545" s="8"/>
      <c r="M545" s="11"/>
      <c r="N545" s="11"/>
      <c r="O545" s="13"/>
      <c r="P545" s="8"/>
      <c r="Q545" s="8"/>
      <c r="R545" s="8"/>
      <c r="S545" s="8"/>
      <c r="T545" s="8"/>
    </row>
    <row r="546" spans="2:20" ht="15" customHeight="1" x14ac:dyDescent="0.45">
      <c r="B546" s="4" t="s">
        <v>7029</v>
      </c>
      <c r="C546" s="44" t="s">
        <v>5693</v>
      </c>
      <c r="D546" s="8"/>
      <c r="E546" s="8"/>
      <c r="F546" s="8" t="str" cm="1">
        <f t="array" ref="F546">_xlfn.IFNA(_xlfn.IFS(J546=$U$4,"JA",J546=$U$5,"NEE",J546=$U$6,"JA",J546=$U$8,"ZIE CX"),"")</f>
        <v>JA</v>
      </c>
      <c r="G546" s="8" t="s">
        <v>5763</v>
      </c>
      <c r="H546" s="9"/>
      <c r="I546" s="10"/>
      <c r="J546" s="9"/>
      <c r="K546" s="9"/>
      <c r="L546" s="8"/>
      <c r="M546" s="11"/>
      <c r="N546" s="11"/>
      <c r="O546" s="13"/>
      <c r="P546" s="8"/>
      <c r="Q546" s="8"/>
      <c r="R546" s="8"/>
      <c r="S546" s="8"/>
      <c r="T546" s="8"/>
    </row>
    <row r="547" spans="2:20" ht="15" customHeight="1" x14ac:dyDescent="0.45">
      <c r="B547" s="4" t="s">
        <v>7030</v>
      </c>
      <c r="C547" s="44" t="s">
        <v>5693</v>
      </c>
      <c r="D547" s="8"/>
      <c r="E547" s="8"/>
      <c r="F547" s="8" t="str" cm="1">
        <f t="array" ref="F547">_xlfn.IFNA(_xlfn.IFS(J547=$U$4,"JA",J547=$U$5,"NEE",J547=$U$6,"JA",J547=$U$8,"ZIE CX"),"")</f>
        <v>JA</v>
      </c>
      <c r="G547" s="8" t="s">
        <v>5763</v>
      </c>
      <c r="H547" s="9"/>
      <c r="I547" s="10"/>
      <c r="J547" s="9"/>
      <c r="K547" s="9"/>
      <c r="L547" s="8"/>
      <c r="M547" s="11"/>
      <c r="N547" s="11"/>
      <c r="O547" s="13"/>
      <c r="P547" s="8"/>
      <c r="Q547" s="8"/>
      <c r="R547" s="8"/>
      <c r="S547" s="8"/>
      <c r="T547" s="8"/>
    </row>
    <row r="548" spans="2:20" ht="15" customHeight="1" x14ac:dyDescent="0.45">
      <c r="B548" s="4" t="s">
        <v>7031</v>
      </c>
      <c r="C548" s="44" t="s">
        <v>5693</v>
      </c>
      <c r="D548" s="8"/>
      <c r="E548" s="8"/>
      <c r="F548" s="8" t="str" cm="1">
        <f t="array" ref="F548">_xlfn.IFNA(_xlfn.IFS(J548=$U$4,"JA",J548=$U$5,"NEE",J548=$U$6,"JA",J548=$U$8,"ZIE CX"),"")</f>
        <v>JA</v>
      </c>
      <c r="G548" s="8" t="s">
        <v>5763</v>
      </c>
      <c r="H548" s="9"/>
      <c r="I548" s="10"/>
      <c r="J548" s="9"/>
      <c r="K548" s="9"/>
      <c r="L548" s="8"/>
      <c r="M548" s="11"/>
      <c r="N548" s="11"/>
      <c r="O548" s="13"/>
      <c r="P548" s="8"/>
      <c r="Q548" s="8"/>
      <c r="R548" s="8"/>
      <c r="S548" s="8"/>
      <c r="T548" s="8"/>
    </row>
    <row r="549" spans="2:20" ht="15" customHeight="1" x14ac:dyDescent="0.45">
      <c r="B549" s="4" t="s">
        <v>7032</v>
      </c>
      <c r="C549" s="44" t="s">
        <v>5693</v>
      </c>
      <c r="D549" s="8"/>
      <c r="E549" s="8"/>
      <c r="F549" s="8" t="str" cm="1">
        <f t="array" ref="F549">_xlfn.IFNA(_xlfn.IFS(J549=$U$4,"JA",J549=$U$5,"NEE",J549=$U$6,"JA",J549=$U$8,"ZIE CX"),"")</f>
        <v>JA</v>
      </c>
      <c r="G549" s="8" t="s">
        <v>5763</v>
      </c>
      <c r="H549" s="9"/>
      <c r="I549" s="10"/>
      <c r="J549" s="9"/>
      <c r="K549" s="9"/>
      <c r="L549" s="8"/>
      <c r="M549" s="11"/>
      <c r="N549" s="11"/>
      <c r="O549" s="13"/>
      <c r="P549" s="8"/>
      <c r="Q549" s="8"/>
      <c r="R549" s="8"/>
      <c r="S549" s="8"/>
      <c r="T549" s="8"/>
    </row>
    <row r="550" spans="2:20" ht="15" customHeight="1" x14ac:dyDescent="0.45">
      <c r="B550" s="4" t="s">
        <v>7033</v>
      </c>
      <c r="C550" s="44" t="s">
        <v>5693</v>
      </c>
      <c r="D550" s="8"/>
      <c r="E550" s="8"/>
      <c r="F550" s="8" t="str" cm="1">
        <f t="array" ref="F550">_xlfn.IFNA(_xlfn.IFS(J550=$U$4,"JA",J550=$U$5,"NEE",J550=$U$6,"JA",J550=$U$8,"ZIE CX"),"")</f>
        <v>JA</v>
      </c>
      <c r="G550" s="8" t="s">
        <v>5763</v>
      </c>
      <c r="H550" s="9"/>
      <c r="I550" s="10"/>
      <c r="J550" s="9"/>
      <c r="K550" s="9"/>
      <c r="L550" s="8"/>
      <c r="M550" s="11"/>
      <c r="N550" s="11"/>
      <c r="O550" s="13"/>
      <c r="P550" s="8"/>
      <c r="Q550" s="8"/>
      <c r="R550" s="8"/>
      <c r="S550" s="8"/>
      <c r="T550" s="8"/>
    </row>
    <row r="551" spans="2:20" ht="15" customHeight="1" x14ac:dyDescent="0.45">
      <c r="B551" s="4" t="s">
        <v>778</v>
      </c>
      <c r="C551" s="44" t="s">
        <v>5693</v>
      </c>
      <c r="D551" s="8"/>
      <c r="E551" s="8"/>
      <c r="F551" s="8" t="str" cm="1">
        <f t="array" ref="F551">_xlfn.IFNA(_xlfn.IFS(J551=$U$4,"JA",J551=$U$5,"NEE",J551=$U$6,"JA",J551=$U$8,"ZIE CX"),"")</f>
        <v>JA</v>
      </c>
      <c r="G551" s="8" t="s">
        <v>5763</v>
      </c>
      <c r="H551" s="9"/>
      <c r="I551" s="10"/>
      <c r="J551" s="9"/>
      <c r="K551" s="9"/>
      <c r="L551" s="8"/>
      <c r="M551" s="11"/>
      <c r="N551" s="11"/>
      <c r="O551" s="13"/>
      <c r="P551" s="8"/>
      <c r="Q551" s="8"/>
      <c r="R551" s="8"/>
      <c r="S551" s="8"/>
      <c r="T551" s="8"/>
    </row>
    <row r="552" spans="2:20" ht="15" customHeight="1" x14ac:dyDescent="0.45">
      <c r="B552" s="4" t="s">
        <v>5140</v>
      </c>
      <c r="C552" s="44" t="s">
        <v>5693</v>
      </c>
      <c r="D552" s="8"/>
      <c r="E552" s="8" t="s">
        <v>5606</v>
      </c>
      <c r="F552" s="8" t="str" cm="1">
        <f t="array" ref="F552">_xlfn.IFNA(_xlfn.IFS(J552=$U$4,"JA",J552=$U$5,"NEE",J552=$U$6,"JA",J552=$U$8,"ZIE CX"),"")</f>
        <v>JA</v>
      </c>
      <c r="G552" s="8" t="s">
        <v>5763</v>
      </c>
      <c r="H552" s="9"/>
      <c r="I552" s="10"/>
      <c r="J552" s="9"/>
      <c r="K552" s="9"/>
      <c r="L552" s="8"/>
      <c r="M552" s="11"/>
      <c r="N552" s="11"/>
      <c r="O552" s="13"/>
      <c r="P552" s="8"/>
      <c r="Q552" s="8"/>
      <c r="R552" s="8"/>
      <c r="S552" s="8"/>
      <c r="T552" s="8"/>
    </row>
    <row r="553" spans="2:20" ht="15" customHeight="1" x14ac:dyDescent="0.45">
      <c r="B553" s="4" t="s">
        <v>7034</v>
      </c>
      <c r="C553" s="44" t="s">
        <v>5693</v>
      </c>
      <c r="D553" s="8"/>
      <c r="E553" s="8"/>
      <c r="F553" s="8" t="str" cm="1">
        <f t="array" ref="F553">_xlfn.IFNA(_xlfn.IFS(J553=$U$4,"JA",J553=$U$5,"NEE",J553=$U$6,"JA",J553=$U$8,"ZIE CX"),"")</f>
        <v>JA</v>
      </c>
      <c r="G553" s="8" t="s">
        <v>5763</v>
      </c>
      <c r="H553" s="9"/>
      <c r="I553" s="10"/>
      <c r="J553" s="9"/>
      <c r="K553" s="9"/>
      <c r="L553" s="8"/>
      <c r="M553" s="11"/>
      <c r="N553" s="11"/>
      <c r="O553" s="13"/>
      <c r="P553" s="8"/>
      <c r="Q553" s="8"/>
      <c r="R553" s="8"/>
      <c r="S553" s="8"/>
      <c r="T553" s="8"/>
    </row>
    <row r="554" spans="2:20" ht="15" customHeight="1" x14ac:dyDescent="0.45">
      <c r="B554" s="4" t="s">
        <v>7035</v>
      </c>
      <c r="C554" s="44" t="s">
        <v>5693</v>
      </c>
      <c r="D554" s="8"/>
      <c r="E554" s="8"/>
      <c r="F554" s="8" t="str" cm="1">
        <f t="array" ref="F554">_xlfn.IFNA(_xlfn.IFS(J554=$U$4,"JA",J554=$U$5,"NEE",J554=$U$6,"JA",J554=$U$8,"ZIE CX"),"")</f>
        <v>JA</v>
      </c>
      <c r="G554" s="8" t="s">
        <v>5763</v>
      </c>
      <c r="H554" s="9"/>
      <c r="I554" s="10"/>
      <c r="J554" s="9"/>
      <c r="K554" s="9"/>
      <c r="L554" s="8"/>
      <c r="M554" s="11"/>
      <c r="N554" s="11"/>
      <c r="O554" s="13"/>
      <c r="P554" s="8"/>
      <c r="Q554" s="8"/>
      <c r="R554" s="8"/>
      <c r="S554" s="8"/>
      <c r="T554" s="8"/>
    </row>
    <row r="555" spans="2:20" ht="15" customHeight="1" x14ac:dyDescent="0.45">
      <c r="B555" s="4" t="s">
        <v>7036</v>
      </c>
      <c r="C555" s="44" t="s">
        <v>5693</v>
      </c>
      <c r="D555" s="8"/>
      <c r="E555" s="8"/>
      <c r="F555" s="8" t="str" cm="1">
        <f t="array" ref="F555">_xlfn.IFNA(_xlfn.IFS(J555=$U$4,"JA",J555=$U$5,"NEE",J555=$U$6,"JA",J555=$U$8,"ZIE CX"),"")</f>
        <v>JA</v>
      </c>
      <c r="G555" s="8" t="s">
        <v>5763</v>
      </c>
      <c r="H555" s="9"/>
      <c r="I555" s="10"/>
      <c r="J555" s="9"/>
      <c r="K555" s="9"/>
      <c r="L555" s="8"/>
      <c r="M555" s="11"/>
      <c r="N555" s="11"/>
      <c r="O555" s="13"/>
      <c r="P555" s="8"/>
      <c r="Q555" s="8"/>
      <c r="R555" s="8"/>
      <c r="S555" s="8"/>
      <c r="T555" s="8"/>
    </row>
    <row r="556" spans="2:20" ht="15" customHeight="1" x14ac:dyDescent="0.45">
      <c r="B556" s="4" t="s">
        <v>7037</v>
      </c>
      <c r="C556" s="44" t="s">
        <v>5693</v>
      </c>
      <c r="D556" s="8"/>
      <c r="E556" s="8"/>
      <c r="F556" s="8" t="str" cm="1">
        <f t="array" ref="F556">_xlfn.IFNA(_xlfn.IFS(J556=$U$4,"JA",J556=$U$5,"NEE",J556=$U$6,"JA",J556=$U$8,"ZIE CX"),"")</f>
        <v>JA</v>
      </c>
      <c r="G556" s="8" t="s">
        <v>5763</v>
      </c>
      <c r="H556" s="9"/>
      <c r="I556" s="10"/>
      <c r="J556" s="9"/>
      <c r="K556" s="9"/>
      <c r="L556" s="8"/>
      <c r="M556" s="11"/>
      <c r="N556" s="11"/>
      <c r="O556" s="13"/>
      <c r="P556" s="8"/>
      <c r="Q556" s="8"/>
      <c r="R556" s="8"/>
      <c r="S556" s="8"/>
      <c r="T556" s="8"/>
    </row>
    <row r="557" spans="2:20" ht="15" customHeight="1" x14ac:dyDescent="0.45">
      <c r="B557" s="4" t="s">
        <v>7038</v>
      </c>
      <c r="C557" s="44" t="s">
        <v>5693</v>
      </c>
      <c r="D557" s="8"/>
      <c r="E557" s="8"/>
      <c r="F557" s="8" t="str" cm="1">
        <f t="array" ref="F557">_xlfn.IFNA(_xlfn.IFS(J557=$U$4,"JA",J557=$U$5,"NEE",J557=$U$6,"JA",J557=$U$8,"ZIE CX"),"")</f>
        <v>JA</v>
      </c>
      <c r="G557" s="8" t="s">
        <v>5763</v>
      </c>
      <c r="H557" s="9"/>
      <c r="I557" s="10"/>
      <c r="J557" s="9"/>
      <c r="K557" s="9"/>
      <c r="L557" s="8"/>
      <c r="M557" s="11"/>
      <c r="N557" s="11"/>
      <c r="O557" s="13"/>
      <c r="P557" s="8"/>
      <c r="Q557" s="8"/>
      <c r="R557" s="8"/>
      <c r="S557" s="8"/>
      <c r="T557" s="8"/>
    </row>
    <row r="558" spans="2:20" ht="15" customHeight="1" x14ac:dyDescent="0.45">
      <c r="B558" s="4" t="s">
        <v>7039</v>
      </c>
      <c r="C558" s="44" t="s">
        <v>5693</v>
      </c>
      <c r="D558" s="8"/>
      <c r="E558" s="8"/>
      <c r="F558" s="8" t="str" cm="1">
        <f t="array" ref="F558">_xlfn.IFNA(_xlfn.IFS(J558=$U$4,"JA",J558=$U$5,"NEE",J558=$U$6,"JA",J558=$U$8,"ZIE CX"),"")</f>
        <v>JA</v>
      </c>
      <c r="G558" s="8" t="s">
        <v>5763</v>
      </c>
      <c r="H558" s="9"/>
      <c r="I558" s="10"/>
      <c r="J558" s="9"/>
      <c r="K558" s="9"/>
      <c r="L558" s="8"/>
      <c r="M558" s="11"/>
      <c r="N558" s="11"/>
      <c r="O558" s="13"/>
      <c r="P558" s="8"/>
      <c r="Q558" s="8"/>
      <c r="R558" s="8"/>
      <c r="S558" s="8"/>
      <c r="T558" s="8"/>
    </row>
    <row r="559" spans="2:20" ht="15" customHeight="1" x14ac:dyDescent="0.45">
      <c r="B559" s="4" t="s">
        <v>7040</v>
      </c>
      <c r="C559" s="44" t="s">
        <v>5693</v>
      </c>
      <c r="D559" s="8"/>
      <c r="E559" s="8"/>
      <c r="F559" s="8" t="str" cm="1">
        <f t="array" ref="F559">_xlfn.IFNA(_xlfn.IFS(J559=$U$4,"JA",J559=$U$5,"NEE",J559=$U$6,"JA",J559=$U$8,"ZIE CX"),"")</f>
        <v>JA</v>
      </c>
      <c r="G559" s="8" t="s">
        <v>5763</v>
      </c>
      <c r="H559" s="9"/>
      <c r="I559" s="10"/>
      <c r="J559" s="9"/>
      <c r="K559" s="9"/>
      <c r="L559" s="8"/>
      <c r="M559" s="11"/>
      <c r="N559" s="11"/>
      <c r="O559" s="13"/>
      <c r="P559" s="8"/>
      <c r="Q559" s="8"/>
      <c r="R559" s="8"/>
      <c r="S559" s="8"/>
      <c r="T559" s="8"/>
    </row>
    <row r="560" spans="2:20" ht="15" customHeight="1" x14ac:dyDescent="0.45">
      <c r="B560" s="4" t="s">
        <v>7041</v>
      </c>
      <c r="C560" s="44" t="s">
        <v>5693</v>
      </c>
      <c r="D560" s="8"/>
      <c r="E560" s="8"/>
      <c r="F560" s="8" t="str" cm="1">
        <f t="array" ref="F560">_xlfn.IFNA(_xlfn.IFS(J560=$U$4,"JA",J560=$U$5,"NEE",J560=$U$6,"JA",J560=$U$8,"ZIE CX"),"")</f>
        <v>JA</v>
      </c>
      <c r="G560" s="8" t="s">
        <v>5763</v>
      </c>
      <c r="H560" s="9"/>
      <c r="I560" s="10"/>
      <c r="J560" s="9"/>
      <c r="K560" s="9"/>
      <c r="L560" s="8"/>
      <c r="M560" s="11"/>
      <c r="N560" s="11"/>
      <c r="O560" s="13"/>
      <c r="P560" s="8"/>
      <c r="Q560" s="8"/>
      <c r="R560" s="8"/>
      <c r="S560" s="8"/>
      <c r="T560" s="8"/>
    </row>
    <row r="561" spans="2:20" ht="15" customHeight="1" x14ac:dyDescent="0.45">
      <c r="B561" s="4" t="s">
        <v>7042</v>
      </c>
      <c r="C561" s="44" t="s">
        <v>5693</v>
      </c>
      <c r="D561" s="8"/>
      <c r="E561" s="8"/>
      <c r="F561" s="8" t="str" cm="1">
        <f t="array" ref="F561">_xlfn.IFNA(_xlfn.IFS(J561=$U$4,"JA",J561=$U$5,"NEE",J561=$U$6,"JA",J561=$U$8,"ZIE CX"),"")</f>
        <v>JA</v>
      </c>
      <c r="G561" s="8" t="s">
        <v>5763</v>
      </c>
      <c r="H561" s="9"/>
      <c r="I561" s="10"/>
      <c r="J561" s="9"/>
      <c r="K561" s="9"/>
      <c r="L561" s="8"/>
      <c r="M561" s="11"/>
      <c r="N561" s="11"/>
      <c r="O561" s="13"/>
      <c r="P561" s="8"/>
      <c r="Q561" s="8"/>
      <c r="R561" s="8"/>
      <c r="S561" s="8"/>
      <c r="T561" s="8"/>
    </row>
    <row r="562" spans="2:20" ht="15" customHeight="1" x14ac:dyDescent="0.45">
      <c r="B562" s="4" t="s">
        <v>7043</v>
      </c>
      <c r="C562" s="44" t="s">
        <v>5693</v>
      </c>
      <c r="D562" s="8"/>
      <c r="E562" s="8"/>
      <c r="F562" s="8" t="str" cm="1">
        <f t="array" ref="F562">_xlfn.IFNA(_xlfn.IFS(J562=$U$4,"JA",J562=$U$5,"NEE",J562=$U$6,"JA",J562=$U$8,"ZIE CX"),"")</f>
        <v>JA</v>
      </c>
      <c r="G562" s="8" t="s">
        <v>5763</v>
      </c>
      <c r="H562" s="9"/>
      <c r="I562" s="10"/>
      <c r="J562" s="9"/>
      <c r="K562" s="9"/>
      <c r="L562" s="8"/>
      <c r="M562" s="11"/>
      <c r="N562" s="11"/>
      <c r="O562" s="13"/>
      <c r="P562" s="8"/>
      <c r="Q562" s="8"/>
      <c r="R562" s="8"/>
      <c r="S562" s="8"/>
      <c r="T562" s="8"/>
    </row>
    <row r="563" spans="2:20" ht="15" customHeight="1" x14ac:dyDescent="0.45">
      <c r="B563" s="4" t="s">
        <v>7044</v>
      </c>
      <c r="C563" s="44" t="s">
        <v>5693</v>
      </c>
      <c r="D563" s="8"/>
      <c r="E563" s="8"/>
      <c r="F563" s="8" t="str" cm="1">
        <f t="array" ref="F563">_xlfn.IFNA(_xlfn.IFS(J563=$U$4,"JA",J563=$U$5,"NEE",J563=$U$6,"JA",J563=$U$8,"ZIE CX"),"")</f>
        <v>JA</v>
      </c>
      <c r="G563" s="8" t="s">
        <v>5763</v>
      </c>
      <c r="H563" s="9"/>
      <c r="I563" s="10"/>
      <c r="J563" s="9"/>
      <c r="K563" s="9"/>
      <c r="L563" s="8"/>
      <c r="M563" s="11"/>
      <c r="N563" s="11"/>
      <c r="O563" s="13"/>
      <c r="P563" s="8"/>
      <c r="Q563" s="8"/>
      <c r="R563" s="8"/>
      <c r="S563" s="8"/>
      <c r="T563" s="8"/>
    </row>
    <row r="564" spans="2:20" ht="15" customHeight="1" x14ac:dyDescent="0.45">
      <c r="B564" s="4" t="s">
        <v>7045</v>
      </c>
      <c r="C564" s="44" t="s">
        <v>5693</v>
      </c>
      <c r="D564" s="8"/>
      <c r="E564" s="8"/>
      <c r="F564" s="8" t="str" cm="1">
        <f t="array" ref="F564">_xlfn.IFNA(_xlfn.IFS(J564=$U$4,"JA",J564=$U$5,"NEE",J564=$U$6,"JA",J564=$U$8,"ZIE CX"),"")</f>
        <v>JA</v>
      </c>
      <c r="G564" s="8" t="s">
        <v>5763</v>
      </c>
      <c r="H564" s="9"/>
      <c r="I564" s="10"/>
      <c r="J564" s="9"/>
      <c r="K564" s="9"/>
      <c r="L564" s="8"/>
      <c r="M564" s="11"/>
      <c r="N564" s="11"/>
      <c r="O564" s="13"/>
      <c r="P564" s="8"/>
      <c r="Q564" s="8"/>
      <c r="R564" s="8"/>
      <c r="S564" s="8"/>
      <c r="T564" s="8"/>
    </row>
    <row r="565" spans="2:20" ht="15" customHeight="1" x14ac:dyDescent="0.45">
      <c r="B565" s="4" t="s">
        <v>7046</v>
      </c>
      <c r="C565" s="44" t="s">
        <v>5693</v>
      </c>
      <c r="D565" s="8"/>
      <c r="E565" s="8"/>
      <c r="F565" s="8" t="str" cm="1">
        <f t="array" ref="F565">_xlfn.IFNA(_xlfn.IFS(J565=$U$4,"JA",J565=$U$5,"NEE",J565=$U$6,"JA",J565=$U$8,"ZIE CX"),"")</f>
        <v>JA</v>
      </c>
      <c r="G565" s="8" t="s">
        <v>5763</v>
      </c>
      <c r="H565" s="9"/>
      <c r="I565" s="10"/>
      <c r="J565" s="9"/>
      <c r="K565" s="9"/>
      <c r="L565" s="8"/>
      <c r="M565" s="11"/>
      <c r="N565" s="11"/>
      <c r="O565" s="13"/>
      <c r="P565" s="8"/>
      <c r="Q565" s="8"/>
      <c r="R565" s="8"/>
      <c r="S565" s="8"/>
      <c r="T565" s="8"/>
    </row>
    <row r="566" spans="2:20" ht="15" customHeight="1" x14ac:dyDescent="0.45">
      <c r="B566" s="4" t="s">
        <v>7047</v>
      </c>
      <c r="C566" s="44" t="s">
        <v>5693</v>
      </c>
      <c r="D566" s="8"/>
      <c r="E566" s="8"/>
      <c r="F566" s="8" t="str" cm="1">
        <f t="array" ref="F566">_xlfn.IFNA(_xlfn.IFS(J566=$U$4,"JA",J566=$U$5,"NEE",J566=$U$6,"JA",J566=$U$8,"ZIE CX"),"")</f>
        <v>JA</v>
      </c>
      <c r="G566" s="8" t="s">
        <v>5763</v>
      </c>
      <c r="H566" s="9"/>
      <c r="I566" s="10"/>
      <c r="J566" s="9"/>
      <c r="K566" s="9"/>
      <c r="L566" s="8"/>
      <c r="M566" s="11"/>
      <c r="N566" s="11"/>
      <c r="O566" s="13"/>
      <c r="P566" s="8"/>
      <c r="Q566" s="8"/>
      <c r="R566" s="8"/>
      <c r="S566" s="8"/>
      <c r="T566" s="8"/>
    </row>
    <row r="567" spans="2:20" ht="15" customHeight="1" x14ac:dyDescent="0.45">
      <c r="B567" s="4" t="s">
        <v>516</v>
      </c>
      <c r="C567" s="44" t="s">
        <v>5693</v>
      </c>
      <c r="D567" s="8"/>
      <c r="E567" s="8"/>
      <c r="F567" s="8" t="str" cm="1">
        <f t="array" ref="F567">_xlfn.IFNA(_xlfn.IFS(J567=$U$4,"JA",J567=$U$5,"NEE",J567=$U$6,"JA",J567=$U$8,"ZIE CX"),"")</f>
        <v>JA</v>
      </c>
      <c r="G567" s="8" t="s">
        <v>5763</v>
      </c>
      <c r="H567" s="9"/>
      <c r="I567" s="10"/>
      <c r="J567" s="9"/>
      <c r="K567" s="9"/>
      <c r="L567" s="8"/>
      <c r="M567" s="11"/>
      <c r="N567" s="11"/>
      <c r="O567" s="13"/>
      <c r="P567" s="8"/>
      <c r="Q567" s="8"/>
      <c r="R567" s="8"/>
      <c r="S567" s="8"/>
      <c r="T567" s="8"/>
    </row>
    <row r="568" spans="2:20" ht="15" customHeight="1" x14ac:dyDescent="0.45">
      <c r="B568" s="4" t="s">
        <v>7048</v>
      </c>
      <c r="C568" s="44" t="s">
        <v>5693</v>
      </c>
      <c r="D568" s="8"/>
      <c r="E568" s="8"/>
      <c r="F568" s="8" t="str" cm="1">
        <f t="array" ref="F568">_xlfn.IFNA(_xlfn.IFS(J568=$U$4,"JA",J568=$U$5,"NEE",J568=$U$6,"JA",J568=$U$8,"ZIE CX"),"")</f>
        <v>JA</v>
      </c>
      <c r="G568" s="8" t="s">
        <v>5763</v>
      </c>
      <c r="H568" s="9"/>
      <c r="I568" s="10"/>
      <c r="J568" s="9"/>
      <c r="K568" s="9"/>
      <c r="L568" s="8"/>
      <c r="M568" s="11"/>
      <c r="N568" s="11"/>
      <c r="O568" s="13"/>
      <c r="P568" s="8"/>
      <c r="Q568" s="8"/>
      <c r="R568" s="8"/>
      <c r="S568" s="8"/>
      <c r="T568" s="8"/>
    </row>
    <row r="569" spans="2:20" ht="15" customHeight="1" x14ac:dyDescent="0.45">
      <c r="B569" s="4" t="s">
        <v>7049</v>
      </c>
      <c r="C569" s="44" t="s">
        <v>5693</v>
      </c>
      <c r="D569" s="8"/>
      <c r="E569" s="8"/>
      <c r="F569" s="8" t="str" cm="1">
        <f t="array" ref="F569">_xlfn.IFNA(_xlfn.IFS(J569=$U$4,"JA",J569=$U$5,"NEE",J569=$U$6,"JA",J569=$U$8,"ZIE CX"),"")</f>
        <v>JA</v>
      </c>
      <c r="G569" s="8" t="s">
        <v>5763</v>
      </c>
      <c r="H569" s="9"/>
      <c r="I569" s="10"/>
      <c r="J569" s="9"/>
      <c r="K569" s="9"/>
      <c r="L569" s="8"/>
      <c r="M569" s="11"/>
      <c r="N569" s="11"/>
      <c r="O569" s="13"/>
      <c r="P569" s="8"/>
      <c r="Q569" s="8"/>
      <c r="R569" s="8"/>
      <c r="S569" s="8"/>
      <c r="T569" s="8"/>
    </row>
    <row r="570" spans="2:20" ht="15" customHeight="1" x14ac:dyDescent="0.45">
      <c r="B570" s="4" t="s">
        <v>7050</v>
      </c>
      <c r="C570" s="44" t="s">
        <v>5693</v>
      </c>
      <c r="D570" s="8"/>
      <c r="E570" s="8"/>
      <c r="F570" s="8" t="str" cm="1">
        <f t="array" ref="F570">_xlfn.IFNA(_xlfn.IFS(J570=$U$4,"JA",J570=$U$5,"NEE",J570=$U$6,"JA",J570=$U$8,"ZIE CX"),"")</f>
        <v>JA</v>
      </c>
      <c r="G570" s="8" t="s">
        <v>5763</v>
      </c>
      <c r="H570" s="9"/>
      <c r="I570" s="10"/>
      <c r="J570" s="9"/>
      <c r="K570" s="9"/>
      <c r="L570" s="8"/>
      <c r="M570" s="11"/>
      <c r="N570" s="11"/>
      <c r="O570" s="13"/>
      <c r="P570" s="8"/>
      <c r="Q570" s="8"/>
      <c r="R570" s="8"/>
      <c r="S570" s="8"/>
      <c r="T570" s="8"/>
    </row>
    <row r="571" spans="2:20" ht="15" customHeight="1" x14ac:dyDescent="0.45">
      <c r="B571" s="4" t="s">
        <v>7051</v>
      </c>
      <c r="C571" s="44" t="s">
        <v>5693</v>
      </c>
      <c r="D571" s="8"/>
      <c r="E571" s="8"/>
      <c r="F571" s="8" t="str" cm="1">
        <f t="array" ref="F571">_xlfn.IFNA(_xlfn.IFS(J571=$U$4,"JA",J571=$U$5,"NEE",J571=$U$6,"JA",J571=$U$8,"ZIE CX"),"")</f>
        <v>JA</v>
      </c>
      <c r="G571" s="8" t="s">
        <v>5763</v>
      </c>
      <c r="H571" s="9"/>
      <c r="I571" s="10"/>
      <c r="J571" s="9"/>
      <c r="K571" s="9"/>
      <c r="L571" s="8"/>
      <c r="M571" s="11"/>
      <c r="N571" s="11"/>
      <c r="O571" s="13"/>
      <c r="P571" s="8"/>
      <c r="Q571" s="8"/>
      <c r="R571" s="8"/>
      <c r="S571" s="8"/>
      <c r="T571" s="8"/>
    </row>
    <row r="572" spans="2:20" ht="15" customHeight="1" x14ac:dyDescent="0.45">
      <c r="B572" s="4" t="s">
        <v>7052</v>
      </c>
      <c r="C572" s="44" t="s">
        <v>5693</v>
      </c>
      <c r="D572" s="8"/>
      <c r="E572" s="8"/>
      <c r="F572" s="8" t="str" cm="1">
        <f t="array" ref="F572">_xlfn.IFNA(_xlfn.IFS(J572=$U$4,"JA",J572=$U$5,"NEE",J572=$U$6,"JA",J572=$U$8,"ZIE CX"),"")</f>
        <v>JA</v>
      </c>
      <c r="G572" s="8" t="s">
        <v>5763</v>
      </c>
      <c r="H572" s="9"/>
      <c r="I572" s="10"/>
      <c r="J572" s="9"/>
      <c r="K572" s="9"/>
      <c r="L572" s="8"/>
      <c r="M572" s="11"/>
      <c r="N572" s="11"/>
      <c r="O572" s="13"/>
      <c r="P572" s="8"/>
      <c r="Q572" s="8"/>
      <c r="R572" s="8"/>
      <c r="S572" s="8"/>
      <c r="T572" s="8"/>
    </row>
    <row r="573" spans="2:20" ht="15" customHeight="1" x14ac:dyDescent="0.45">
      <c r="B573" s="4" t="s">
        <v>7053</v>
      </c>
      <c r="C573" s="44" t="s">
        <v>5693</v>
      </c>
      <c r="D573" s="8"/>
      <c r="E573" s="8"/>
      <c r="F573" s="8" t="str" cm="1">
        <f t="array" ref="F573">_xlfn.IFNA(_xlfn.IFS(J573=$U$4,"JA",J573=$U$5,"NEE",J573=$U$6,"JA",J573=$U$8,"ZIE CX"),"")</f>
        <v>JA</v>
      </c>
      <c r="G573" s="8" t="s">
        <v>5763</v>
      </c>
      <c r="H573" s="9"/>
      <c r="I573" s="10"/>
      <c r="J573" s="9"/>
      <c r="K573" s="9"/>
      <c r="L573" s="8"/>
      <c r="M573" s="11"/>
      <c r="N573" s="11"/>
      <c r="O573" s="13"/>
      <c r="P573" s="8"/>
      <c r="Q573" s="8"/>
      <c r="R573" s="8"/>
      <c r="S573" s="8"/>
      <c r="T573" s="8"/>
    </row>
    <row r="574" spans="2:20" ht="15" customHeight="1" x14ac:dyDescent="0.45">
      <c r="B574" s="4" t="s">
        <v>7054</v>
      </c>
      <c r="C574" s="44" t="s">
        <v>5693</v>
      </c>
      <c r="D574" s="8"/>
      <c r="E574" s="8"/>
      <c r="F574" s="8" t="str" cm="1">
        <f t="array" ref="F574">_xlfn.IFNA(_xlfn.IFS(J574=$U$4,"JA",J574=$U$5,"NEE",J574=$U$6,"JA",J574=$U$8,"ZIE CX"),"")</f>
        <v>JA</v>
      </c>
      <c r="G574" s="8" t="s">
        <v>5763</v>
      </c>
      <c r="H574" s="9"/>
      <c r="I574" s="10"/>
      <c r="J574" s="9"/>
      <c r="K574" s="9"/>
      <c r="L574" s="8"/>
      <c r="M574" s="11"/>
      <c r="N574" s="11"/>
      <c r="O574" s="13"/>
      <c r="P574" s="8"/>
      <c r="Q574" s="8"/>
      <c r="R574" s="8"/>
      <c r="S574" s="8"/>
      <c r="T574" s="8"/>
    </row>
    <row r="575" spans="2:20" ht="15" customHeight="1" x14ac:dyDescent="0.45">
      <c r="B575" s="4" t="s">
        <v>7055</v>
      </c>
      <c r="C575" s="44" t="s">
        <v>5693</v>
      </c>
      <c r="D575" s="8"/>
      <c r="E575" s="8"/>
      <c r="F575" s="8" t="str" cm="1">
        <f t="array" ref="F575">_xlfn.IFNA(_xlfn.IFS(J575=$U$4,"JA",J575=$U$5,"NEE",J575=$U$6,"JA",J575=$U$8,"ZIE CX"),"")</f>
        <v>JA</v>
      </c>
      <c r="G575" s="8" t="s">
        <v>5763</v>
      </c>
      <c r="H575" s="9"/>
      <c r="I575" s="10"/>
      <c r="J575" s="9"/>
      <c r="K575" s="9"/>
      <c r="L575" s="8"/>
      <c r="M575" s="11"/>
      <c r="N575" s="11"/>
      <c r="O575" s="13"/>
      <c r="P575" s="8"/>
      <c r="Q575" s="8"/>
      <c r="R575" s="8"/>
      <c r="S575" s="8"/>
      <c r="T575" s="8"/>
    </row>
    <row r="576" spans="2:20" ht="15" customHeight="1" x14ac:dyDescent="0.45">
      <c r="B576" s="4" t="s">
        <v>7056</v>
      </c>
      <c r="C576" s="44" t="s">
        <v>5693</v>
      </c>
      <c r="D576" s="8"/>
      <c r="E576" s="8"/>
      <c r="F576" s="8" t="str" cm="1">
        <f t="array" ref="F576">_xlfn.IFNA(_xlfn.IFS(J576=$U$4,"JA",J576=$U$5,"NEE",J576=$U$6,"JA",J576=$U$8,"ZIE CX"),"")</f>
        <v>JA</v>
      </c>
      <c r="G576" s="8" t="s">
        <v>5763</v>
      </c>
      <c r="H576" s="9"/>
      <c r="I576" s="10"/>
      <c r="J576" s="9"/>
      <c r="K576" s="9"/>
      <c r="L576" s="8"/>
      <c r="M576" s="11"/>
      <c r="N576" s="11"/>
      <c r="O576" s="13"/>
      <c r="P576" s="8"/>
      <c r="Q576" s="8"/>
      <c r="R576" s="8"/>
      <c r="S576" s="8"/>
      <c r="T576" s="8"/>
    </row>
    <row r="577" spans="2:20" ht="15" customHeight="1" x14ac:dyDescent="0.45">
      <c r="B577" s="4" t="s">
        <v>7057</v>
      </c>
      <c r="C577" s="44" t="s">
        <v>5693</v>
      </c>
      <c r="D577" s="8"/>
      <c r="E577" s="8"/>
      <c r="F577" s="8" t="str" cm="1">
        <f t="array" ref="F577">_xlfn.IFNA(_xlfn.IFS(J577=$U$4,"JA",J577=$U$5,"NEE",J577=$U$6,"JA",J577=$U$8,"ZIE CX"),"")</f>
        <v>JA</v>
      </c>
      <c r="G577" s="8" t="s">
        <v>5763</v>
      </c>
      <c r="H577" s="9"/>
      <c r="I577" s="10"/>
      <c r="J577" s="9"/>
      <c r="K577" s="9"/>
      <c r="L577" s="8"/>
      <c r="M577" s="11"/>
      <c r="N577" s="11"/>
      <c r="O577" s="13"/>
      <c r="P577" s="8"/>
      <c r="Q577" s="8"/>
      <c r="R577" s="8"/>
      <c r="S577" s="8"/>
      <c r="T577" s="8"/>
    </row>
    <row r="578" spans="2:20" ht="15" customHeight="1" x14ac:dyDescent="0.45">
      <c r="B578" s="4" t="s">
        <v>7058</v>
      </c>
      <c r="C578" s="44" t="s">
        <v>5693</v>
      </c>
      <c r="D578" s="8"/>
      <c r="E578" s="8"/>
      <c r="F578" s="8" t="str" cm="1">
        <f t="array" ref="F578">_xlfn.IFNA(_xlfn.IFS(J578=$U$4,"JA",J578=$U$5,"NEE",J578=$U$6,"JA",J578=$U$8,"ZIE CX"),"")</f>
        <v>JA</v>
      </c>
      <c r="G578" s="8" t="s">
        <v>5763</v>
      </c>
      <c r="H578" s="9"/>
      <c r="I578" s="10"/>
      <c r="J578" s="9"/>
      <c r="K578" s="9"/>
      <c r="L578" s="8"/>
      <c r="M578" s="11"/>
      <c r="N578" s="11"/>
      <c r="O578" s="13"/>
      <c r="P578" s="8"/>
      <c r="Q578" s="8"/>
      <c r="R578" s="8"/>
      <c r="S578" s="8"/>
      <c r="T578" s="8"/>
    </row>
    <row r="579" spans="2:20" ht="15" customHeight="1" x14ac:dyDescent="0.45">
      <c r="B579" s="4" t="s">
        <v>7059</v>
      </c>
      <c r="C579" s="44" t="s">
        <v>5693</v>
      </c>
      <c r="D579" s="8"/>
      <c r="E579" s="8"/>
      <c r="F579" s="8" t="str" cm="1">
        <f t="array" ref="F579">_xlfn.IFNA(_xlfn.IFS(J579=$U$4,"JA",J579=$U$5,"NEE",J579=$U$6,"JA",J579=$U$8,"ZIE CX"),"")</f>
        <v>JA</v>
      </c>
      <c r="G579" s="8" t="s">
        <v>5763</v>
      </c>
      <c r="H579" s="9"/>
      <c r="I579" s="10"/>
      <c r="J579" s="9"/>
      <c r="K579" s="9"/>
      <c r="L579" s="8"/>
      <c r="M579" s="11"/>
      <c r="N579" s="11"/>
      <c r="O579" s="13"/>
      <c r="P579" s="8"/>
      <c r="Q579" s="8"/>
      <c r="R579" s="8"/>
      <c r="S579" s="8"/>
      <c r="T579" s="8"/>
    </row>
    <row r="580" spans="2:20" ht="15" customHeight="1" x14ac:dyDescent="0.45">
      <c r="B580" s="4" t="s">
        <v>7060</v>
      </c>
      <c r="C580" s="44" t="s">
        <v>5693</v>
      </c>
      <c r="D580" s="8"/>
      <c r="E580" s="8"/>
      <c r="F580" s="8" t="str" cm="1">
        <f t="array" ref="F580">_xlfn.IFNA(_xlfn.IFS(J580=$U$4,"JA",J580=$U$5,"NEE",J580=$U$6,"JA",J580=$U$8,"ZIE CX"),"")</f>
        <v>JA</v>
      </c>
      <c r="G580" s="8" t="s">
        <v>5763</v>
      </c>
      <c r="H580" s="9"/>
      <c r="I580" s="10"/>
      <c r="J580" s="9"/>
      <c r="K580" s="9"/>
      <c r="L580" s="8"/>
      <c r="M580" s="11"/>
      <c r="N580" s="11"/>
      <c r="O580" s="13"/>
      <c r="P580" s="8"/>
      <c r="Q580" s="8"/>
      <c r="R580" s="8"/>
      <c r="S580" s="8"/>
      <c r="T580" s="8"/>
    </row>
    <row r="581" spans="2:20" ht="15" customHeight="1" x14ac:dyDescent="0.45">
      <c r="B581" s="4" t="s">
        <v>7061</v>
      </c>
      <c r="C581" s="44" t="s">
        <v>5693</v>
      </c>
      <c r="D581" s="8"/>
      <c r="E581" s="8"/>
      <c r="F581" s="8" t="str" cm="1">
        <f t="array" ref="F581">_xlfn.IFNA(_xlfn.IFS(J581=$U$4,"JA",J581=$U$5,"NEE",J581=$U$6,"JA",J581=$U$8,"ZIE CX"),"")</f>
        <v>JA</v>
      </c>
      <c r="G581" s="8" t="s">
        <v>5763</v>
      </c>
      <c r="H581" s="9"/>
      <c r="I581" s="10"/>
      <c r="J581" s="9"/>
      <c r="K581" s="9"/>
      <c r="L581" s="8"/>
      <c r="M581" s="11"/>
      <c r="N581" s="11"/>
      <c r="O581" s="13"/>
      <c r="P581" s="8"/>
      <c r="Q581" s="8"/>
      <c r="R581" s="8"/>
      <c r="S581" s="8"/>
      <c r="T581" s="8"/>
    </row>
    <row r="582" spans="2:20" ht="15" customHeight="1" x14ac:dyDescent="0.45">
      <c r="B582" s="4" t="s">
        <v>691</v>
      </c>
      <c r="C582" s="44" t="s">
        <v>5693</v>
      </c>
      <c r="D582" s="8"/>
      <c r="E582" s="8"/>
      <c r="F582" s="8" t="str" cm="1">
        <f t="array" ref="F582">_xlfn.IFNA(_xlfn.IFS(J582=$U$4,"JA",J582=$U$5,"NEE",J582=$U$6,"JA",J582=$U$8,"ZIE CX"),"")</f>
        <v>JA</v>
      </c>
      <c r="G582" s="8" t="s">
        <v>5763</v>
      </c>
      <c r="H582" s="9"/>
      <c r="I582" s="10"/>
      <c r="J582" s="9"/>
      <c r="K582" s="9"/>
      <c r="L582" s="8"/>
      <c r="M582" s="11"/>
      <c r="N582" s="11"/>
      <c r="O582" s="13"/>
      <c r="P582" s="8"/>
      <c r="Q582" s="8"/>
      <c r="R582" s="8"/>
      <c r="S582" s="8"/>
      <c r="T582" s="8"/>
    </row>
    <row r="583" spans="2:20" ht="15" customHeight="1" x14ac:dyDescent="0.45">
      <c r="B583" s="4" t="s">
        <v>7062</v>
      </c>
      <c r="C583" s="44" t="s">
        <v>5693</v>
      </c>
      <c r="D583" s="8"/>
      <c r="E583" s="8"/>
      <c r="F583" s="8" t="str" cm="1">
        <f t="array" ref="F583">_xlfn.IFNA(_xlfn.IFS(J583=$U$4,"JA",J583=$U$5,"NEE",J583=$U$6,"JA",J583=$U$8,"ZIE CX"),"")</f>
        <v>JA</v>
      </c>
      <c r="G583" s="8" t="s">
        <v>5763</v>
      </c>
      <c r="H583" s="9"/>
      <c r="I583" s="10"/>
      <c r="J583" s="9"/>
      <c r="K583" s="9"/>
      <c r="L583" s="8"/>
      <c r="M583" s="11"/>
      <c r="N583" s="11"/>
      <c r="O583" s="13"/>
      <c r="P583" s="8"/>
      <c r="Q583" s="8"/>
      <c r="R583" s="8"/>
      <c r="S583" s="8"/>
      <c r="T583" s="8"/>
    </row>
    <row r="584" spans="2:20" ht="15" customHeight="1" x14ac:dyDescent="0.45">
      <c r="B584" s="4" t="s">
        <v>7063</v>
      </c>
      <c r="C584" s="44" t="s">
        <v>5693</v>
      </c>
      <c r="D584" s="8"/>
      <c r="E584" s="8"/>
      <c r="F584" s="8" t="str" cm="1">
        <f t="array" ref="F584">_xlfn.IFNA(_xlfn.IFS(J584=$U$4,"JA",J584=$U$5,"NEE",J584=$U$6,"JA",J584=$U$8,"ZIE CX"),"")</f>
        <v>JA</v>
      </c>
      <c r="G584" s="8" t="s">
        <v>5763</v>
      </c>
      <c r="H584" s="9"/>
      <c r="I584" s="10"/>
      <c r="J584" s="9"/>
      <c r="K584" s="9"/>
      <c r="L584" s="8"/>
      <c r="M584" s="11"/>
      <c r="N584" s="11"/>
      <c r="O584" s="13"/>
      <c r="P584" s="8"/>
      <c r="Q584" s="8"/>
      <c r="R584" s="8"/>
      <c r="S584" s="8"/>
      <c r="T584" s="8"/>
    </row>
    <row r="585" spans="2:20" ht="15" customHeight="1" x14ac:dyDescent="0.45">
      <c r="B585" s="4" t="s">
        <v>7064</v>
      </c>
      <c r="C585" s="44" t="s">
        <v>5693</v>
      </c>
      <c r="D585" s="8"/>
      <c r="E585" s="8"/>
      <c r="F585" s="8" t="str" cm="1">
        <f t="array" ref="F585">_xlfn.IFNA(_xlfn.IFS(J585=$U$4,"JA",J585=$U$5,"NEE",J585=$U$6,"JA",J585=$U$8,"ZIE CX"),"")</f>
        <v>JA</v>
      </c>
      <c r="G585" s="8" t="s">
        <v>5763</v>
      </c>
      <c r="H585" s="9"/>
      <c r="I585" s="10"/>
      <c r="J585" s="9"/>
      <c r="K585" s="9"/>
      <c r="L585" s="8"/>
      <c r="M585" s="11"/>
      <c r="N585" s="11"/>
      <c r="O585" s="13"/>
      <c r="P585" s="8"/>
      <c r="Q585" s="8"/>
      <c r="R585" s="8"/>
      <c r="S585" s="8"/>
      <c r="T585" s="8"/>
    </row>
    <row r="586" spans="2:20" ht="15" customHeight="1" x14ac:dyDescent="0.45">
      <c r="B586" s="4" t="s">
        <v>7065</v>
      </c>
      <c r="C586" s="44" t="s">
        <v>5693</v>
      </c>
      <c r="D586" s="8"/>
      <c r="E586" s="8"/>
      <c r="F586" s="8" t="str" cm="1">
        <f t="array" ref="F586">_xlfn.IFNA(_xlfn.IFS(J586=$U$4,"JA",J586=$U$5,"NEE",J586=$U$6,"JA",J586=$U$8,"ZIE CX"),"")</f>
        <v>JA</v>
      </c>
      <c r="G586" s="8" t="s">
        <v>5763</v>
      </c>
      <c r="H586" s="9"/>
      <c r="I586" s="10"/>
      <c r="J586" s="9"/>
      <c r="K586" s="9"/>
      <c r="L586" s="8"/>
      <c r="M586" s="11"/>
      <c r="N586" s="11"/>
      <c r="O586" s="13"/>
      <c r="P586" s="8"/>
      <c r="Q586" s="8"/>
      <c r="R586" s="8"/>
      <c r="S586" s="8"/>
      <c r="T586" s="8"/>
    </row>
    <row r="587" spans="2:20" ht="15" customHeight="1" x14ac:dyDescent="0.45">
      <c r="B587" s="4" t="s">
        <v>7066</v>
      </c>
      <c r="C587" s="44" t="s">
        <v>5693</v>
      </c>
      <c r="D587" s="8"/>
      <c r="E587" s="8"/>
      <c r="F587" s="8" t="str" cm="1">
        <f t="array" ref="F587">_xlfn.IFNA(_xlfn.IFS(J587=$U$4,"JA",J587=$U$5,"NEE",J587=$U$6,"JA",J587=$U$8,"ZIE CX"),"")</f>
        <v>JA</v>
      </c>
      <c r="G587" s="8" t="s">
        <v>5763</v>
      </c>
      <c r="H587" s="9"/>
      <c r="I587" s="10"/>
      <c r="J587" s="9"/>
      <c r="K587" s="9"/>
      <c r="L587" s="8"/>
      <c r="M587" s="11"/>
      <c r="N587" s="11"/>
      <c r="O587" s="13"/>
      <c r="P587" s="8"/>
      <c r="Q587" s="8"/>
      <c r="R587" s="8"/>
      <c r="S587" s="8"/>
      <c r="T587" s="8"/>
    </row>
    <row r="588" spans="2:20" ht="15" customHeight="1" x14ac:dyDescent="0.45">
      <c r="B588" s="4" t="s">
        <v>546</v>
      </c>
      <c r="C588" s="44" t="s">
        <v>5693</v>
      </c>
      <c r="D588" s="8"/>
      <c r="E588" s="8"/>
      <c r="F588" s="8" t="str" cm="1">
        <f t="array" ref="F588">_xlfn.IFNA(_xlfn.IFS(J588=$U$4,"JA",J588=$U$5,"NEE",J588=$U$6,"JA",J588=$U$8,"ZIE CX"),"")</f>
        <v>JA</v>
      </c>
      <c r="G588" s="8" t="s">
        <v>5763</v>
      </c>
      <c r="H588" s="9"/>
      <c r="I588" s="10"/>
      <c r="J588" s="9"/>
      <c r="K588" s="9"/>
      <c r="L588" s="8"/>
      <c r="M588" s="11"/>
      <c r="N588" s="11"/>
      <c r="O588" s="13"/>
      <c r="P588" s="8"/>
      <c r="Q588" s="8"/>
      <c r="R588" s="8"/>
      <c r="S588" s="8"/>
      <c r="T588" s="8"/>
    </row>
    <row r="589" spans="2:20" ht="15" customHeight="1" x14ac:dyDescent="0.45">
      <c r="B589" s="4" t="s">
        <v>7067</v>
      </c>
      <c r="C589" s="44" t="s">
        <v>5693</v>
      </c>
      <c r="D589" s="8"/>
      <c r="E589" s="8"/>
      <c r="F589" s="8" t="str" cm="1">
        <f t="array" ref="F589">_xlfn.IFNA(_xlfn.IFS(J589=$U$4,"JA",J589=$U$5,"NEE",J589=$U$6,"JA",J589=$U$8,"ZIE CX"),"")</f>
        <v>JA</v>
      </c>
      <c r="G589" s="8" t="s">
        <v>5763</v>
      </c>
      <c r="H589" s="9"/>
      <c r="I589" s="10"/>
      <c r="J589" s="9"/>
      <c r="K589" s="9"/>
      <c r="L589" s="8"/>
      <c r="M589" s="11"/>
      <c r="N589" s="11"/>
      <c r="O589" s="13"/>
      <c r="P589" s="8"/>
      <c r="Q589" s="8"/>
      <c r="R589" s="8"/>
      <c r="S589" s="8"/>
      <c r="T589" s="8"/>
    </row>
    <row r="590" spans="2:20" ht="15" customHeight="1" x14ac:dyDescent="0.45">
      <c r="B590" s="4" t="s">
        <v>7068</v>
      </c>
      <c r="C590" s="44" t="s">
        <v>5693</v>
      </c>
      <c r="D590" s="8"/>
      <c r="E590" s="8"/>
      <c r="F590" s="8" t="str" cm="1">
        <f t="array" ref="F590">_xlfn.IFNA(_xlfn.IFS(J590=$U$4,"JA",J590=$U$5,"NEE",J590=$U$6,"JA",J590=$U$8,"ZIE CX"),"")</f>
        <v>JA</v>
      </c>
      <c r="G590" s="8" t="s">
        <v>5763</v>
      </c>
      <c r="H590" s="9"/>
      <c r="I590" s="10"/>
      <c r="J590" s="9"/>
      <c r="K590" s="9"/>
      <c r="L590" s="8"/>
      <c r="M590" s="11"/>
      <c r="N590" s="11"/>
      <c r="O590" s="13"/>
      <c r="P590" s="8"/>
      <c r="Q590" s="8"/>
      <c r="R590" s="8"/>
      <c r="S590" s="8"/>
      <c r="T590" s="8"/>
    </row>
    <row r="591" spans="2:20" ht="15" customHeight="1" x14ac:dyDescent="0.45">
      <c r="B591" s="4" t="s">
        <v>405</v>
      </c>
      <c r="C591" s="44" t="s">
        <v>5693</v>
      </c>
      <c r="D591" s="8"/>
      <c r="E591" s="8"/>
      <c r="F591" s="8" t="str" cm="1">
        <f t="array" ref="F591">_xlfn.IFNA(_xlfn.IFS(J591=$U$4,"JA",J591=$U$5,"NEE",J591=$U$6,"JA",J591=$U$8,"ZIE CX"),"")</f>
        <v>JA</v>
      </c>
      <c r="G591" s="8" t="s">
        <v>5763</v>
      </c>
      <c r="H591" s="9"/>
      <c r="I591" s="10"/>
      <c r="J591" s="9"/>
      <c r="K591" s="9"/>
      <c r="L591" s="8"/>
      <c r="M591" s="11"/>
      <c r="N591" s="11"/>
      <c r="O591" s="13"/>
      <c r="P591" s="8"/>
      <c r="Q591" s="8"/>
      <c r="R591" s="8"/>
      <c r="S591" s="8"/>
      <c r="T591" s="8"/>
    </row>
    <row r="592" spans="2:20" ht="15" customHeight="1" x14ac:dyDescent="0.45">
      <c r="B592" s="4" t="s">
        <v>7069</v>
      </c>
      <c r="C592" s="44" t="s">
        <v>5693</v>
      </c>
      <c r="D592" s="8"/>
      <c r="E592" s="8"/>
      <c r="F592" s="8" t="str" cm="1">
        <f t="array" ref="F592">_xlfn.IFNA(_xlfn.IFS(J592=$U$4,"JA",J592=$U$5,"NEE",J592=$U$6,"JA",J592=$U$8,"ZIE CX"),"")</f>
        <v>JA</v>
      </c>
      <c r="G592" s="8" t="s">
        <v>5763</v>
      </c>
      <c r="H592" s="9"/>
      <c r="I592" s="10"/>
      <c r="J592" s="9"/>
      <c r="K592" s="9"/>
      <c r="L592" s="8"/>
      <c r="M592" s="11"/>
      <c r="N592" s="11"/>
      <c r="O592" s="13"/>
      <c r="P592" s="8"/>
      <c r="Q592" s="8"/>
      <c r="R592" s="8"/>
      <c r="S592" s="8"/>
      <c r="T592" s="8"/>
    </row>
    <row r="593" spans="2:20" ht="15" customHeight="1" x14ac:dyDescent="0.45">
      <c r="B593" s="4" t="s">
        <v>7070</v>
      </c>
      <c r="C593" s="44" t="s">
        <v>5693</v>
      </c>
      <c r="D593" s="8"/>
      <c r="E593" s="8"/>
      <c r="F593" s="8" t="str" cm="1">
        <f t="array" ref="F593">_xlfn.IFNA(_xlfn.IFS(J593=$U$4,"JA",J593=$U$5,"NEE",J593=$U$6,"JA",J593=$U$8,"ZIE CX"),"")</f>
        <v>JA</v>
      </c>
      <c r="G593" s="8" t="s">
        <v>5763</v>
      </c>
      <c r="H593" s="9"/>
      <c r="I593" s="10"/>
      <c r="J593" s="9"/>
      <c r="K593" s="9"/>
      <c r="L593" s="8"/>
      <c r="M593" s="11"/>
      <c r="N593" s="11"/>
      <c r="O593" s="13"/>
      <c r="P593" s="8"/>
      <c r="Q593" s="8"/>
      <c r="R593" s="8"/>
      <c r="S593" s="8"/>
      <c r="T593" s="8"/>
    </row>
    <row r="594" spans="2:20" ht="15" customHeight="1" x14ac:dyDescent="0.45">
      <c r="B594" s="4" t="s">
        <v>7071</v>
      </c>
      <c r="C594" s="44" t="s">
        <v>5693</v>
      </c>
      <c r="D594" s="8"/>
      <c r="E594" s="8"/>
      <c r="F594" s="8" t="str" cm="1">
        <f t="array" ref="F594">_xlfn.IFNA(_xlfn.IFS(J594=$U$4,"JA",J594=$U$5,"NEE",J594=$U$6,"JA",J594=$U$8,"ZIE CX"),"")</f>
        <v>JA</v>
      </c>
      <c r="G594" s="8" t="s">
        <v>5763</v>
      </c>
      <c r="H594" s="9"/>
      <c r="I594" s="10"/>
      <c r="J594" s="9"/>
      <c r="K594" s="9"/>
      <c r="L594" s="8"/>
      <c r="M594" s="11"/>
      <c r="N594" s="11"/>
      <c r="O594" s="13"/>
      <c r="P594" s="8"/>
      <c r="Q594" s="8"/>
      <c r="R594" s="8"/>
      <c r="S594" s="8"/>
      <c r="T594" s="8"/>
    </row>
    <row r="595" spans="2:20" ht="15" customHeight="1" x14ac:dyDescent="0.45">
      <c r="B595" s="4" t="s">
        <v>7072</v>
      </c>
      <c r="C595" s="44" t="s">
        <v>5693</v>
      </c>
      <c r="D595" s="8"/>
      <c r="E595" s="8"/>
      <c r="F595" s="8" t="str" cm="1">
        <f t="array" ref="F595">_xlfn.IFNA(_xlfn.IFS(J595=$U$4,"JA",J595=$U$5,"NEE",J595=$U$6,"JA",J595=$U$8,"ZIE CX"),"")</f>
        <v>JA</v>
      </c>
      <c r="G595" s="8" t="s">
        <v>5763</v>
      </c>
      <c r="H595" s="9"/>
      <c r="I595" s="10"/>
      <c r="J595" s="9"/>
      <c r="K595" s="9"/>
      <c r="L595" s="8"/>
      <c r="M595" s="11"/>
      <c r="N595" s="11"/>
      <c r="O595" s="13"/>
      <c r="P595" s="8"/>
      <c r="Q595" s="8"/>
      <c r="R595" s="8"/>
      <c r="S595" s="8"/>
      <c r="T595" s="8"/>
    </row>
    <row r="596" spans="2:20" ht="15" customHeight="1" x14ac:dyDescent="0.45">
      <c r="B596" s="4" t="s">
        <v>7073</v>
      </c>
      <c r="C596" s="44" t="s">
        <v>5693</v>
      </c>
      <c r="D596" s="8"/>
      <c r="E596" s="8"/>
      <c r="F596" s="8" t="str" cm="1">
        <f t="array" ref="F596">_xlfn.IFNA(_xlfn.IFS(J596=$U$4,"JA",J596=$U$5,"NEE",J596=$U$6,"JA",J596=$U$8,"ZIE CX"),"")</f>
        <v>JA</v>
      </c>
      <c r="G596" s="8" t="s">
        <v>5763</v>
      </c>
      <c r="H596" s="9"/>
      <c r="I596" s="10"/>
      <c r="J596" s="9"/>
      <c r="K596" s="9"/>
      <c r="L596" s="8"/>
      <c r="M596" s="11"/>
      <c r="N596" s="11"/>
      <c r="O596" s="13"/>
      <c r="P596" s="8"/>
      <c r="Q596" s="8"/>
      <c r="R596" s="8"/>
      <c r="S596" s="8"/>
      <c r="T596" s="8"/>
    </row>
    <row r="597" spans="2:20" ht="15" customHeight="1" x14ac:dyDescent="0.45">
      <c r="B597" s="7" t="s">
        <v>4206</v>
      </c>
      <c r="C597" s="8" t="s">
        <v>5624</v>
      </c>
      <c r="E597" s="8" t="s">
        <v>5606</v>
      </c>
      <c r="F597" s="8" t="str" cm="1">
        <f t="array" ref="F597">_xlfn.IFNA(_xlfn.IFS(J597=$U$4,"JA",J597=$U$5,"NEE",J597=$U$6,"JA",J597=$U$8,"ZIE CX"),"")</f>
        <v>JA</v>
      </c>
      <c r="G597" s="8"/>
      <c r="H597" s="9"/>
      <c r="I597" s="10"/>
      <c r="J597" s="9"/>
      <c r="K597" s="9" t="s">
        <v>5612</v>
      </c>
      <c r="L597" s="8"/>
      <c r="M597" s="11"/>
      <c r="N597" s="8"/>
      <c r="O597" s="15"/>
      <c r="P597" s="8"/>
      <c r="Q597" s="8"/>
      <c r="R597" s="8"/>
      <c r="S597" s="8"/>
      <c r="T597" s="8"/>
    </row>
    <row r="598" spans="2:20" ht="15" customHeight="1" x14ac:dyDescent="0.45">
      <c r="B598" s="4" t="s">
        <v>7074</v>
      </c>
      <c r="C598" s="44" t="s">
        <v>5693</v>
      </c>
      <c r="D598" s="8"/>
      <c r="E598" s="8"/>
      <c r="F598" s="8" t="str" cm="1">
        <f t="array" ref="F598">_xlfn.IFNA(_xlfn.IFS(J598=$U$4,"JA",J598=$U$5,"NEE",J598=$U$6,"JA",J598=$U$8,"ZIE CX"),"")</f>
        <v>JA</v>
      </c>
      <c r="G598" s="8" t="s">
        <v>5763</v>
      </c>
      <c r="H598" s="9"/>
      <c r="I598" s="10"/>
      <c r="J598" s="9"/>
      <c r="K598" s="9"/>
      <c r="L598" s="8"/>
      <c r="M598" s="11"/>
      <c r="N598" s="11"/>
      <c r="O598" s="13"/>
      <c r="P598" s="8"/>
      <c r="Q598" s="8"/>
      <c r="R598" s="8"/>
      <c r="S598" s="8"/>
      <c r="T598" s="8"/>
    </row>
    <row r="599" spans="2:20" ht="15" customHeight="1" x14ac:dyDescent="0.45">
      <c r="B599" s="4" t="s">
        <v>7075</v>
      </c>
      <c r="C599" s="44" t="s">
        <v>5693</v>
      </c>
      <c r="D599" s="8"/>
      <c r="E599" s="8"/>
      <c r="F599" s="8" t="str" cm="1">
        <f t="array" ref="F599">_xlfn.IFNA(_xlfn.IFS(J599=$U$4,"JA",J599=$U$5,"NEE",J599=$U$6,"JA",J599=$U$8,"ZIE CX"),"")</f>
        <v>JA</v>
      </c>
      <c r="G599" s="8" t="s">
        <v>5763</v>
      </c>
      <c r="H599" s="9"/>
      <c r="I599" s="10"/>
      <c r="J599" s="9"/>
      <c r="K599" s="9"/>
      <c r="L599" s="8"/>
      <c r="M599" s="11"/>
      <c r="N599" s="11"/>
      <c r="O599" s="13"/>
      <c r="P599" s="8"/>
      <c r="Q599" s="8"/>
      <c r="R599" s="8"/>
      <c r="S599" s="8"/>
      <c r="T599" s="8"/>
    </row>
    <row r="600" spans="2:20" ht="15" customHeight="1" x14ac:dyDescent="0.45">
      <c r="B600" s="4" t="s">
        <v>7076</v>
      </c>
      <c r="C600" s="44" t="s">
        <v>5693</v>
      </c>
      <c r="D600" s="8"/>
      <c r="E600" s="8"/>
      <c r="F600" s="8" t="str" cm="1">
        <f t="array" ref="F600">_xlfn.IFNA(_xlfn.IFS(J600=$U$4,"JA",J600=$U$5,"NEE",J600=$U$6,"JA",J600=$U$8,"ZIE CX"),"")</f>
        <v>JA</v>
      </c>
      <c r="G600" s="8" t="s">
        <v>5763</v>
      </c>
      <c r="H600" s="9"/>
      <c r="I600" s="10"/>
      <c r="J600" s="9"/>
      <c r="K600" s="9"/>
      <c r="L600" s="8"/>
      <c r="M600" s="11"/>
      <c r="N600" s="11"/>
      <c r="O600" s="13"/>
      <c r="P600" s="8"/>
      <c r="Q600" s="8"/>
      <c r="R600" s="8"/>
      <c r="S600" s="8"/>
      <c r="T600" s="8"/>
    </row>
    <row r="601" spans="2:20" ht="15" customHeight="1" x14ac:dyDescent="0.45">
      <c r="B601" s="4" t="s">
        <v>7077</v>
      </c>
      <c r="C601" s="44" t="s">
        <v>5693</v>
      </c>
      <c r="D601" s="8"/>
      <c r="E601" s="8"/>
      <c r="F601" s="8" t="str" cm="1">
        <f t="array" ref="F601">_xlfn.IFNA(_xlfn.IFS(J601=$U$4,"JA",J601=$U$5,"NEE",J601=$U$6,"JA",J601=$U$8,"ZIE CX"),"")</f>
        <v>JA</v>
      </c>
      <c r="G601" s="8" t="s">
        <v>5763</v>
      </c>
      <c r="H601" s="9"/>
      <c r="I601" s="10"/>
      <c r="J601" s="9"/>
      <c r="K601" s="9"/>
      <c r="L601" s="8"/>
      <c r="M601" s="11"/>
      <c r="N601" s="11"/>
      <c r="O601" s="13"/>
      <c r="P601" s="8"/>
      <c r="Q601" s="8"/>
      <c r="R601" s="8"/>
      <c r="S601" s="8"/>
      <c r="T601" s="8"/>
    </row>
    <row r="602" spans="2:20" ht="15" customHeight="1" x14ac:dyDescent="0.45">
      <c r="B602" s="4" t="s">
        <v>7078</v>
      </c>
      <c r="C602" s="44" t="s">
        <v>5693</v>
      </c>
      <c r="D602" s="8"/>
      <c r="E602" s="8"/>
      <c r="F602" s="8" t="str" cm="1">
        <f t="array" ref="F602">_xlfn.IFNA(_xlfn.IFS(J602=$U$4,"JA",J602=$U$5,"NEE",J602=$U$6,"JA",J602=$U$8,"ZIE CX"),"")</f>
        <v>JA</v>
      </c>
      <c r="G602" s="8" t="s">
        <v>5763</v>
      </c>
      <c r="H602" s="9"/>
      <c r="I602" s="10"/>
      <c r="J602" s="9"/>
      <c r="K602" s="9"/>
      <c r="L602" s="8"/>
      <c r="M602" s="11"/>
      <c r="N602" s="11"/>
      <c r="O602" s="13"/>
      <c r="P602" s="8"/>
      <c r="Q602" s="8"/>
      <c r="R602" s="8"/>
      <c r="S602" s="8"/>
      <c r="T602" s="8"/>
    </row>
    <row r="603" spans="2:20" ht="15" customHeight="1" x14ac:dyDescent="0.45">
      <c r="B603" s="4" t="s">
        <v>480</v>
      </c>
      <c r="C603" s="44" t="s">
        <v>5693</v>
      </c>
      <c r="D603" s="8"/>
      <c r="E603" s="8"/>
      <c r="F603" s="8" t="str" cm="1">
        <f t="array" ref="F603">_xlfn.IFNA(_xlfn.IFS(J603=$U$4,"JA",J603=$U$5,"NEE",J603=$U$6,"JA",J603=$U$8,"ZIE CX"),"")</f>
        <v>JA</v>
      </c>
      <c r="G603" s="8" t="s">
        <v>5763</v>
      </c>
      <c r="H603" s="9"/>
      <c r="I603" s="10"/>
      <c r="J603" s="9"/>
      <c r="K603" s="9"/>
      <c r="L603" s="8"/>
      <c r="M603" s="11"/>
      <c r="N603" s="11"/>
      <c r="O603" s="13"/>
      <c r="P603" s="8"/>
      <c r="Q603" s="8"/>
      <c r="R603" s="8"/>
      <c r="S603" s="8"/>
      <c r="T603" s="8"/>
    </row>
    <row r="604" spans="2:20" ht="15" customHeight="1" x14ac:dyDescent="0.45">
      <c r="B604" s="4" t="s">
        <v>7079</v>
      </c>
      <c r="C604" s="44" t="s">
        <v>5693</v>
      </c>
      <c r="D604" s="8"/>
      <c r="E604" s="8"/>
      <c r="F604" s="8" t="str" cm="1">
        <f t="array" ref="F604">_xlfn.IFNA(_xlfn.IFS(J604=$U$4,"JA",J604=$U$5,"NEE",J604=$U$6,"JA",J604=$U$8,"ZIE CX"),"")</f>
        <v>JA</v>
      </c>
      <c r="G604" s="8" t="s">
        <v>5763</v>
      </c>
      <c r="H604" s="9"/>
      <c r="I604" s="10"/>
      <c r="J604" s="9"/>
      <c r="K604" s="9"/>
      <c r="L604" s="8"/>
      <c r="M604" s="11"/>
      <c r="N604" s="11"/>
      <c r="O604" s="13"/>
      <c r="P604" s="8"/>
      <c r="Q604" s="8"/>
      <c r="R604" s="8"/>
      <c r="S604" s="8"/>
      <c r="T604" s="8"/>
    </row>
    <row r="605" spans="2:20" ht="15" customHeight="1" x14ac:dyDescent="0.45">
      <c r="B605" s="4" t="s">
        <v>7080</v>
      </c>
      <c r="C605" s="44" t="s">
        <v>5693</v>
      </c>
      <c r="D605" s="8"/>
      <c r="E605" s="8"/>
      <c r="F605" s="8" t="str" cm="1">
        <f t="array" ref="F605">_xlfn.IFNA(_xlfn.IFS(J605=$U$4,"JA",J605=$U$5,"NEE",J605=$U$6,"JA",J605=$U$8,"ZIE CX"),"")</f>
        <v>JA</v>
      </c>
      <c r="G605" s="8" t="s">
        <v>5763</v>
      </c>
      <c r="H605" s="9"/>
      <c r="I605" s="10"/>
      <c r="J605" s="9"/>
      <c r="K605" s="9"/>
      <c r="L605" s="8"/>
      <c r="M605" s="11"/>
      <c r="N605" s="11"/>
      <c r="O605" s="13"/>
      <c r="P605" s="8"/>
      <c r="Q605" s="8"/>
      <c r="R605" s="8"/>
      <c r="S605" s="8"/>
      <c r="T605" s="8"/>
    </row>
    <row r="606" spans="2:20" ht="15" customHeight="1" x14ac:dyDescent="0.45">
      <c r="B606" s="4" t="s">
        <v>7081</v>
      </c>
      <c r="C606" s="44" t="s">
        <v>5693</v>
      </c>
      <c r="D606" s="8"/>
      <c r="E606" s="8"/>
      <c r="F606" s="8" t="str" cm="1">
        <f t="array" ref="F606">_xlfn.IFNA(_xlfn.IFS(J606=$U$4,"JA",J606=$U$5,"NEE",J606=$U$6,"JA",J606=$U$8,"ZIE CX"),"")</f>
        <v>JA</v>
      </c>
      <c r="G606" s="8" t="s">
        <v>5763</v>
      </c>
      <c r="H606" s="9"/>
      <c r="I606" s="10"/>
      <c r="J606" s="9"/>
      <c r="K606" s="9"/>
      <c r="L606" s="8"/>
      <c r="M606" s="11"/>
      <c r="N606" s="11"/>
      <c r="O606" s="13"/>
      <c r="P606" s="8"/>
      <c r="Q606" s="8"/>
      <c r="R606" s="8"/>
      <c r="S606" s="8"/>
      <c r="T606" s="8"/>
    </row>
    <row r="607" spans="2:20" ht="15" customHeight="1" x14ac:dyDescent="0.45">
      <c r="B607" s="4" t="s">
        <v>7082</v>
      </c>
      <c r="C607" s="44" t="s">
        <v>5693</v>
      </c>
      <c r="D607" s="8"/>
      <c r="E607" s="8"/>
      <c r="F607" s="8" t="str" cm="1">
        <f t="array" ref="F607">_xlfn.IFNA(_xlfn.IFS(J607=$U$4,"JA",J607=$U$5,"NEE",J607=$U$6,"JA",J607=$U$8,"ZIE CX"),"")</f>
        <v>JA</v>
      </c>
      <c r="G607" s="8" t="s">
        <v>5763</v>
      </c>
      <c r="H607" s="9"/>
      <c r="I607" s="10"/>
      <c r="J607" s="9"/>
      <c r="K607" s="9"/>
      <c r="L607" s="8"/>
      <c r="M607" s="11"/>
      <c r="N607" s="11"/>
      <c r="O607" s="13"/>
      <c r="P607" s="8"/>
      <c r="Q607" s="8"/>
      <c r="R607" s="8"/>
      <c r="S607" s="8"/>
      <c r="T607" s="8"/>
    </row>
    <row r="608" spans="2:20" ht="15" customHeight="1" x14ac:dyDescent="0.45">
      <c r="B608" s="4" t="s">
        <v>7083</v>
      </c>
      <c r="C608" s="44" t="s">
        <v>5693</v>
      </c>
      <c r="D608" s="8"/>
      <c r="E608" s="8"/>
      <c r="F608" s="8" t="str" cm="1">
        <f t="array" ref="F608">_xlfn.IFNA(_xlfn.IFS(J608=$U$4,"JA",J608=$U$5,"NEE",J608=$U$6,"JA",J608=$U$8,"ZIE CX"),"")</f>
        <v>JA</v>
      </c>
      <c r="G608" s="8" t="s">
        <v>5763</v>
      </c>
      <c r="H608" s="9"/>
      <c r="I608" s="10"/>
      <c r="J608" s="9"/>
      <c r="K608" s="9"/>
      <c r="L608" s="8"/>
      <c r="M608" s="11"/>
      <c r="N608" s="11"/>
      <c r="O608" s="13"/>
      <c r="P608" s="8"/>
      <c r="Q608" s="8"/>
      <c r="R608" s="8"/>
      <c r="S608" s="8"/>
      <c r="T608" s="8"/>
    </row>
    <row r="609" spans="2:20" ht="15" customHeight="1" x14ac:dyDescent="0.45">
      <c r="B609" s="4" t="s">
        <v>7084</v>
      </c>
      <c r="C609" s="44" t="s">
        <v>5693</v>
      </c>
      <c r="D609" s="8"/>
      <c r="E609" s="8"/>
      <c r="F609" s="8" t="str" cm="1">
        <f t="array" ref="F609">_xlfn.IFNA(_xlfn.IFS(J609=$U$4,"JA",J609=$U$5,"NEE",J609=$U$6,"JA",J609=$U$8,"ZIE CX"),"")</f>
        <v>JA</v>
      </c>
      <c r="G609" s="8" t="s">
        <v>5763</v>
      </c>
      <c r="H609" s="9"/>
      <c r="I609" s="10"/>
      <c r="J609" s="9"/>
      <c r="K609" s="9"/>
      <c r="L609" s="8"/>
      <c r="M609" s="11"/>
      <c r="N609" s="11"/>
      <c r="O609" s="13"/>
      <c r="P609" s="8"/>
      <c r="Q609" s="8"/>
      <c r="R609" s="8"/>
      <c r="S609" s="8"/>
      <c r="T609" s="8"/>
    </row>
    <row r="610" spans="2:20" ht="15" customHeight="1" x14ac:dyDescent="0.45">
      <c r="B610" s="4" t="s">
        <v>7085</v>
      </c>
      <c r="C610" s="44" t="s">
        <v>5693</v>
      </c>
      <c r="D610" s="8"/>
      <c r="E610" s="8"/>
      <c r="F610" s="8" t="str" cm="1">
        <f t="array" ref="F610">_xlfn.IFNA(_xlfn.IFS(J610=$U$4,"JA",J610=$U$5,"NEE",J610=$U$6,"JA",J610=$U$8,"ZIE CX"),"")</f>
        <v>JA</v>
      </c>
      <c r="G610" s="8" t="s">
        <v>5763</v>
      </c>
      <c r="H610" s="9"/>
      <c r="I610" s="10"/>
      <c r="J610" s="9"/>
      <c r="K610" s="9"/>
      <c r="L610" s="8"/>
      <c r="M610" s="11"/>
      <c r="N610" s="11"/>
      <c r="O610" s="13"/>
      <c r="P610" s="8"/>
      <c r="Q610" s="8"/>
      <c r="R610" s="8"/>
      <c r="S610" s="8"/>
      <c r="T610" s="8"/>
    </row>
    <row r="611" spans="2:20" ht="15" customHeight="1" x14ac:dyDescent="0.45">
      <c r="B611" s="4" t="s">
        <v>7086</v>
      </c>
      <c r="C611" s="44" t="s">
        <v>5693</v>
      </c>
      <c r="D611" s="8"/>
      <c r="E611" s="8"/>
      <c r="F611" s="8" t="str" cm="1">
        <f t="array" ref="F611">_xlfn.IFNA(_xlfn.IFS(J611=$U$4,"JA",J611=$U$5,"NEE",J611=$U$6,"JA",J611=$U$8,"ZIE CX"),"")</f>
        <v>JA</v>
      </c>
      <c r="G611" s="8" t="s">
        <v>5763</v>
      </c>
      <c r="H611" s="9"/>
      <c r="I611" s="10"/>
      <c r="J611" s="9"/>
      <c r="K611" s="9"/>
      <c r="L611" s="8"/>
      <c r="M611" s="11"/>
      <c r="N611" s="11"/>
      <c r="O611" s="13"/>
      <c r="P611" s="8"/>
      <c r="Q611" s="8"/>
      <c r="R611" s="8"/>
      <c r="S611" s="8"/>
      <c r="T611" s="8"/>
    </row>
    <row r="612" spans="2:20" ht="15" customHeight="1" x14ac:dyDescent="0.45">
      <c r="B612" s="4" t="s">
        <v>7087</v>
      </c>
      <c r="C612" s="44" t="s">
        <v>5693</v>
      </c>
      <c r="D612" s="8"/>
      <c r="E612" s="8"/>
      <c r="F612" s="8" t="str" cm="1">
        <f t="array" ref="F612">_xlfn.IFNA(_xlfn.IFS(J612=$U$4,"JA",J612=$U$5,"NEE",J612=$U$6,"JA",J612=$U$8,"ZIE CX"),"")</f>
        <v>JA</v>
      </c>
      <c r="G612" s="8" t="s">
        <v>5763</v>
      </c>
      <c r="H612" s="9"/>
      <c r="I612" s="10"/>
      <c r="J612" s="9"/>
      <c r="K612" s="9"/>
      <c r="L612" s="8"/>
      <c r="M612" s="11"/>
      <c r="N612" s="11"/>
      <c r="O612" s="13"/>
      <c r="P612" s="8"/>
      <c r="Q612" s="8"/>
      <c r="R612" s="8"/>
      <c r="S612" s="8"/>
      <c r="T612" s="8"/>
    </row>
    <row r="613" spans="2:20" ht="15" customHeight="1" x14ac:dyDescent="0.45">
      <c r="B613" s="4" t="s">
        <v>7088</v>
      </c>
      <c r="C613" s="44" t="s">
        <v>5693</v>
      </c>
      <c r="D613" s="8"/>
      <c r="E613" s="8"/>
      <c r="F613" s="8" t="str" cm="1">
        <f t="array" ref="F613">_xlfn.IFNA(_xlfn.IFS(J613=$U$4,"JA",J613=$U$5,"NEE",J613=$U$6,"JA",J613=$U$8,"ZIE CX"),"")</f>
        <v>JA</v>
      </c>
      <c r="G613" s="8" t="s">
        <v>5763</v>
      </c>
      <c r="H613" s="9"/>
      <c r="I613" s="10"/>
      <c r="J613" s="9"/>
      <c r="K613" s="9"/>
      <c r="L613" s="8"/>
      <c r="M613" s="11"/>
      <c r="N613" s="11"/>
      <c r="O613" s="13"/>
      <c r="P613" s="8"/>
      <c r="Q613" s="8"/>
      <c r="R613" s="8"/>
      <c r="S613" s="8"/>
      <c r="T613" s="8"/>
    </row>
    <row r="614" spans="2:20" ht="15" customHeight="1" x14ac:dyDescent="0.45">
      <c r="B614" s="4" t="s">
        <v>540</v>
      </c>
      <c r="C614" s="44" t="s">
        <v>5693</v>
      </c>
      <c r="D614" s="8"/>
      <c r="E614" s="8"/>
      <c r="F614" s="8" t="str" cm="1">
        <f t="array" ref="F614">_xlfn.IFNA(_xlfn.IFS(J614=$U$4,"JA",J614=$U$5,"NEE",J614=$U$6,"JA",J614=$U$8,"ZIE CX"),"")</f>
        <v>JA</v>
      </c>
      <c r="G614" s="8" t="s">
        <v>5763</v>
      </c>
      <c r="H614" s="9"/>
      <c r="I614" s="10"/>
      <c r="J614" s="9"/>
      <c r="K614" s="9"/>
      <c r="L614" s="8"/>
      <c r="M614" s="11"/>
      <c r="N614" s="11"/>
      <c r="O614" s="13"/>
      <c r="P614" s="8"/>
      <c r="Q614" s="8"/>
      <c r="R614" s="8"/>
      <c r="S614" s="8"/>
      <c r="T614" s="8"/>
    </row>
    <row r="615" spans="2:20" ht="15" customHeight="1" x14ac:dyDescent="0.45">
      <c r="B615" s="4" t="s">
        <v>7089</v>
      </c>
      <c r="C615" s="44" t="s">
        <v>5693</v>
      </c>
      <c r="D615" s="8"/>
      <c r="E615" s="8"/>
      <c r="F615" s="8" t="str" cm="1">
        <f t="array" ref="F615">_xlfn.IFNA(_xlfn.IFS(J615=$U$4,"JA",J615=$U$5,"NEE",J615=$U$6,"JA",J615=$U$8,"ZIE CX"),"")</f>
        <v>JA</v>
      </c>
      <c r="G615" s="8" t="s">
        <v>5763</v>
      </c>
      <c r="H615" s="9"/>
      <c r="I615" s="10"/>
      <c r="J615" s="9"/>
      <c r="K615" s="9"/>
      <c r="L615" s="8"/>
      <c r="M615" s="11"/>
      <c r="N615" s="11"/>
      <c r="O615" s="13"/>
      <c r="P615" s="8"/>
      <c r="Q615" s="8"/>
      <c r="R615" s="8"/>
      <c r="S615" s="8"/>
      <c r="T615" s="8"/>
    </row>
    <row r="616" spans="2:20" ht="15" customHeight="1" x14ac:dyDescent="0.45">
      <c r="B616" s="4" t="s">
        <v>7090</v>
      </c>
      <c r="C616" s="44" t="s">
        <v>5693</v>
      </c>
      <c r="D616" s="8"/>
      <c r="E616" s="8"/>
      <c r="F616" s="8" t="str" cm="1">
        <f t="array" ref="F616">_xlfn.IFNA(_xlfn.IFS(J616=$U$4,"JA",J616=$U$5,"NEE",J616=$U$6,"JA",J616=$U$8,"ZIE CX"),"")</f>
        <v>JA</v>
      </c>
      <c r="G616" s="8" t="s">
        <v>5763</v>
      </c>
      <c r="H616" s="9"/>
      <c r="I616" s="10"/>
      <c r="J616" s="9"/>
      <c r="K616" s="9"/>
      <c r="L616" s="8"/>
      <c r="M616" s="11"/>
      <c r="N616" s="11"/>
      <c r="O616" s="13"/>
      <c r="P616" s="8"/>
      <c r="Q616" s="8"/>
      <c r="R616" s="8"/>
      <c r="S616" s="8"/>
      <c r="T616" s="8"/>
    </row>
    <row r="617" spans="2:20" ht="15" customHeight="1" x14ac:dyDescent="0.45">
      <c r="B617" s="4" t="s">
        <v>7091</v>
      </c>
      <c r="C617" s="44" t="s">
        <v>5693</v>
      </c>
      <c r="D617" s="8"/>
      <c r="E617" s="8"/>
      <c r="F617" s="8" t="str" cm="1">
        <f t="array" ref="F617">_xlfn.IFNA(_xlfn.IFS(J617=$U$4,"JA",J617=$U$5,"NEE",J617=$U$6,"JA",J617=$U$8,"ZIE CX"),"")</f>
        <v>JA</v>
      </c>
      <c r="G617" s="8" t="s">
        <v>5763</v>
      </c>
      <c r="H617" s="9"/>
      <c r="I617" s="10"/>
      <c r="J617" s="9"/>
      <c r="K617" s="9"/>
      <c r="L617" s="8"/>
      <c r="M617" s="11"/>
      <c r="N617" s="11"/>
      <c r="O617" s="13"/>
      <c r="P617" s="8"/>
      <c r="Q617" s="8"/>
      <c r="R617" s="8"/>
      <c r="S617" s="8"/>
      <c r="T617" s="8"/>
    </row>
    <row r="618" spans="2:20" ht="15" customHeight="1" x14ac:dyDescent="0.45">
      <c r="B618" s="4" t="s">
        <v>6402</v>
      </c>
      <c r="C618" s="44" t="s">
        <v>5693</v>
      </c>
      <c r="D618" s="8"/>
      <c r="E618" s="8"/>
      <c r="F618" s="8" t="str" cm="1">
        <f t="array" ref="F618">_xlfn.IFNA(_xlfn.IFS(J618=$U$4,"JA",J618=$U$5,"NEE",J618=$U$6,"JA",J618=$U$8,"ZIE CX"),"")</f>
        <v>JA</v>
      </c>
      <c r="G618" s="8" t="s">
        <v>5763</v>
      </c>
      <c r="H618" s="9"/>
      <c r="I618" s="10"/>
      <c r="J618" s="9"/>
      <c r="K618" s="9"/>
      <c r="L618" s="8"/>
      <c r="M618" s="11"/>
      <c r="N618" s="11"/>
      <c r="O618" s="13"/>
      <c r="P618" s="8"/>
      <c r="Q618" s="8"/>
      <c r="R618" s="8"/>
      <c r="S618" s="8"/>
      <c r="T618" s="8"/>
    </row>
    <row r="619" spans="2:20" ht="15" customHeight="1" x14ac:dyDescent="0.45">
      <c r="B619" s="4" t="s">
        <v>7092</v>
      </c>
      <c r="C619" s="44" t="s">
        <v>5693</v>
      </c>
      <c r="D619" s="8"/>
      <c r="E619" s="8"/>
      <c r="F619" s="8" t="str" cm="1">
        <f t="array" ref="F619">_xlfn.IFNA(_xlfn.IFS(J619=$U$4,"JA",J619=$U$5,"NEE",J619=$U$6,"JA",J619=$U$8,"ZIE CX"),"")</f>
        <v>JA</v>
      </c>
      <c r="G619" s="8" t="s">
        <v>5763</v>
      </c>
      <c r="H619" s="9"/>
      <c r="I619" s="10"/>
      <c r="J619" s="9"/>
      <c r="K619" s="9"/>
      <c r="L619" s="8"/>
      <c r="M619" s="11"/>
      <c r="N619" s="11"/>
      <c r="O619" s="13"/>
      <c r="P619" s="8"/>
      <c r="Q619" s="8"/>
      <c r="R619" s="8"/>
      <c r="S619" s="8"/>
      <c r="T619" s="8"/>
    </row>
    <row r="620" spans="2:20" ht="15" customHeight="1" x14ac:dyDescent="0.45">
      <c r="B620" s="4" t="s">
        <v>7093</v>
      </c>
      <c r="C620" s="44" t="s">
        <v>5693</v>
      </c>
      <c r="D620" s="8"/>
      <c r="E620" s="8"/>
      <c r="F620" s="8" t="str" cm="1">
        <f t="array" ref="F620">_xlfn.IFNA(_xlfn.IFS(J620=$U$4,"JA",J620=$U$5,"NEE",J620=$U$6,"JA",J620=$U$8,"ZIE CX"),"")</f>
        <v>JA</v>
      </c>
      <c r="G620" s="8" t="s">
        <v>5763</v>
      </c>
      <c r="H620" s="9"/>
      <c r="I620" s="10"/>
      <c r="J620" s="9"/>
      <c r="K620" s="9"/>
      <c r="L620" s="8"/>
      <c r="M620" s="11"/>
      <c r="N620" s="11"/>
      <c r="O620" s="13"/>
      <c r="P620" s="8"/>
      <c r="Q620" s="8"/>
      <c r="R620" s="8"/>
      <c r="S620" s="8"/>
      <c r="T620" s="8"/>
    </row>
    <row r="621" spans="2:20" ht="15" customHeight="1" x14ac:dyDescent="0.45">
      <c r="B621" s="4" t="s">
        <v>7094</v>
      </c>
      <c r="C621" s="44" t="s">
        <v>5693</v>
      </c>
      <c r="D621" s="8"/>
      <c r="E621" s="8"/>
      <c r="F621" s="8" t="str" cm="1">
        <f t="array" ref="F621">_xlfn.IFNA(_xlfn.IFS(J621=$U$4,"JA",J621=$U$5,"NEE",J621=$U$6,"JA",J621=$U$8,"ZIE CX"),"")</f>
        <v>JA</v>
      </c>
      <c r="G621" s="8" t="s">
        <v>5763</v>
      </c>
      <c r="H621" s="9"/>
      <c r="I621" s="10"/>
      <c r="J621" s="9"/>
      <c r="K621" s="9"/>
      <c r="L621" s="8"/>
      <c r="M621" s="11"/>
      <c r="N621" s="11"/>
      <c r="O621" s="13"/>
      <c r="P621" s="8"/>
      <c r="Q621" s="8"/>
      <c r="R621" s="8"/>
      <c r="S621" s="8"/>
      <c r="T621" s="8"/>
    </row>
    <row r="622" spans="2:20" ht="15" customHeight="1" x14ac:dyDescent="0.45">
      <c r="B622" s="4" t="s">
        <v>7095</v>
      </c>
      <c r="C622" s="44" t="s">
        <v>5693</v>
      </c>
      <c r="D622" s="8"/>
      <c r="E622" s="8"/>
      <c r="F622" s="8" t="str" cm="1">
        <f t="array" ref="F622">_xlfn.IFNA(_xlfn.IFS(J622=$U$4,"JA",J622=$U$5,"NEE",J622=$U$6,"JA",J622=$U$8,"ZIE CX"),"")</f>
        <v>JA</v>
      </c>
      <c r="G622" s="8" t="s">
        <v>5763</v>
      </c>
      <c r="H622" s="9"/>
      <c r="I622" s="10"/>
      <c r="J622" s="9"/>
      <c r="K622" s="9"/>
      <c r="L622" s="8"/>
      <c r="M622" s="11"/>
      <c r="N622" s="11"/>
      <c r="O622" s="13"/>
      <c r="P622" s="8"/>
      <c r="Q622" s="8"/>
      <c r="R622" s="8"/>
      <c r="S622" s="8"/>
      <c r="T622" s="8"/>
    </row>
    <row r="623" spans="2:20" ht="15" customHeight="1" x14ac:dyDescent="0.45">
      <c r="B623" s="4" t="s">
        <v>7096</v>
      </c>
      <c r="C623" s="44" t="s">
        <v>5693</v>
      </c>
      <c r="D623" s="8"/>
      <c r="E623" s="8"/>
      <c r="F623" s="8" t="str" cm="1">
        <f t="array" ref="F623">_xlfn.IFNA(_xlfn.IFS(J623=$U$4,"JA",J623=$U$5,"NEE",J623=$U$6,"JA",J623=$U$8,"ZIE CX"),"")</f>
        <v>JA</v>
      </c>
      <c r="G623" s="8" t="s">
        <v>5763</v>
      </c>
      <c r="H623" s="9"/>
      <c r="I623" s="10"/>
      <c r="J623" s="9"/>
      <c r="K623" s="9"/>
      <c r="L623" s="8"/>
      <c r="M623" s="11"/>
      <c r="N623" s="11"/>
      <c r="O623" s="13"/>
      <c r="P623" s="8"/>
      <c r="Q623" s="8"/>
      <c r="R623" s="8"/>
      <c r="S623" s="8"/>
      <c r="T623" s="8"/>
    </row>
    <row r="624" spans="2:20" ht="15" customHeight="1" x14ac:dyDescent="0.45">
      <c r="B624" s="4" t="s">
        <v>7097</v>
      </c>
      <c r="C624" s="44" t="s">
        <v>5693</v>
      </c>
      <c r="D624" s="8"/>
      <c r="E624" s="8"/>
      <c r="F624" s="8" t="str" cm="1">
        <f t="array" ref="F624">_xlfn.IFNA(_xlfn.IFS(J624=$U$4,"JA",J624=$U$5,"NEE",J624=$U$6,"JA",J624=$U$8,"ZIE CX"),"")</f>
        <v>JA</v>
      </c>
      <c r="G624" s="8" t="s">
        <v>5763</v>
      </c>
      <c r="H624" s="9"/>
      <c r="I624" s="10"/>
      <c r="J624" s="9"/>
      <c r="K624" s="9"/>
      <c r="L624" s="8"/>
      <c r="M624" s="11"/>
      <c r="N624" s="11"/>
      <c r="O624" s="13"/>
      <c r="P624" s="8"/>
      <c r="Q624" s="8"/>
      <c r="R624" s="8"/>
      <c r="S624" s="8"/>
      <c r="T624" s="8"/>
    </row>
    <row r="625" spans="2:20" ht="15" customHeight="1" x14ac:dyDescent="0.45">
      <c r="B625" s="7" t="s">
        <v>4809</v>
      </c>
      <c r="C625" s="8" t="s">
        <v>5624</v>
      </c>
      <c r="E625" s="8" t="s">
        <v>5606</v>
      </c>
      <c r="F625" s="8" t="str" cm="1">
        <f t="array" ref="F625">_xlfn.IFNA(_xlfn.IFS(J625=$U$4,"JA",J625=$U$5,"NEE",J625=$U$6,"JA",J625=$U$8,"ZIE CX"),"")</f>
        <v>JA</v>
      </c>
      <c r="G625" s="8"/>
      <c r="H625" s="9"/>
      <c r="I625" s="10"/>
      <c r="J625" s="9"/>
      <c r="K625" s="9" t="s">
        <v>5612</v>
      </c>
      <c r="L625" s="8"/>
      <c r="M625" s="11"/>
      <c r="N625" s="8"/>
      <c r="O625" s="15"/>
      <c r="P625" s="8"/>
      <c r="Q625" s="8"/>
      <c r="R625" s="8"/>
      <c r="S625" s="8"/>
      <c r="T625" s="8"/>
    </row>
    <row r="626" spans="2:20" ht="15" customHeight="1" x14ac:dyDescent="0.45">
      <c r="B626" s="4" t="s">
        <v>7098</v>
      </c>
      <c r="C626" s="44" t="s">
        <v>5693</v>
      </c>
      <c r="D626" s="8"/>
      <c r="E626" s="8"/>
      <c r="F626" s="8" t="str" cm="1">
        <f t="array" ref="F626">_xlfn.IFNA(_xlfn.IFS(J626=$U$4,"JA",J626=$U$5,"NEE",J626=$U$6,"JA",J626=$U$8,"ZIE CX"),"")</f>
        <v>JA</v>
      </c>
      <c r="G626" s="8" t="s">
        <v>5763</v>
      </c>
      <c r="H626" s="9"/>
      <c r="I626" s="10"/>
      <c r="J626" s="9"/>
      <c r="K626" s="9"/>
      <c r="L626" s="8"/>
      <c r="M626" s="11"/>
      <c r="N626" s="11"/>
      <c r="O626" s="13"/>
      <c r="P626" s="8"/>
      <c r="Q626" s="8"/>
      <c r="R626" s="8"/>
      <c r="S626" s="8"/>
      <c r="T626" s="8"/>
    </row>
    <row r="627" spans="2:20" ht="15" customHeight="1" x14ac:dyDescent="0.45">
      <c r="B627" s="4" t="s">
        <v>7099</v>
      </c>
      <c r="C627" s="44" t="s">
        <v>5693</v>
      </c>
      <c r="D627" s="8"/>
      <c r="E627" s="8"/>
      <c r="F627" s="8" t="str" cm="1">
        <f t="array" ref="F627">_xlfn.IFNA(_xlfn.IFS(J627=$U$4,"JA",J627=$U$5,"NEE",J627=$U$6,"JA",J627=$U$8,"ZIE CX"),"")</f>
        <v>JA</v>
      </c>
      <c r="G627" s="8" t="s">
        <v>5763</v>
      </c>
      <c r="H627" s="9"/>
      <c r="I627" s="10"/>
      <c r="J627" s="9"/>
      <c r="K627" s="9"/>
      <c r="L627" s="8"/>
      <c r="M627" s="11"/>
      <c r="N627" s="11"/>
      <c r="O627" s="13"/>
      <c r="P627" s="8"/>
      <c r="Q627" s="8"/>
      <c r="R627" s="8"/>
      <c r="S627" s="8"/>
      <c r="T627" s="8"/>
    </row>
    <row r="628" spans="2:20" ht="15" customHeight="1" x14ac:dyDescent="0.45">
      <c r="B628" s="4" t="s">
        <v>7100</v>
      </c>
      <c r="C628" s="44" t="s">
        <v>5693</v>
      </c>
      <c r="D628" s="8"/>
      <c r="E628" s="8"/>
      <c r="F628" s="8" t="str" cm="1">
        <f t="array" ref="F628">_xlfn.IFNA(_xlfn.IFS(J628=$U$4,"JA",J628=$U$5,"NEE",J628=$U$6,"JA",J628=$U$8,"ZIE CX"),"")</f>
        <v>JA</v>
      </c>
      <c r="G628" s="8" t="s">
        <v>5763</v>
      </c>
      <c r="H628" s="9"/>
      <c r="I628" s="10"/>
      <c r="J628" s="9"/>
      <c r="K628" s="9"/>
      <c r="L628" s="8"/>
      <c r="M628" s="11"/>
      <c r="N628" s="11"/>
      <c r="O628" s="13"/>
      <c r="P628" s="8"/>
      <c r="Q628" s="8"/>
      <c r="R628" s="8"/>
      <c r="S628" s="8"/>
      <c r="T628" s="8"/>
    </row>
    <row r="629" spans="2:20" ht="15" customHeight="1" x14ac:dyDescent="0.45">
      <c r="B629" s="4" t="s">
        <v>7101</v>
      </c>
      <c r="C629" s="44" t="s">
        <v>5693</v>
      </c>
      <c r="D629" s="8"/>
      <c r="E629" s="8"/>
      <c r="F629" s="8" t="str" cm="1">
        <f t="array" ref="F629">_xlfn.IFNA(_xlfn.IFS(J629=$U$4,"JA",J629=$U$5,"NEE",J629=$U$6,"JA",J629=$U$8,"ZIE CX"),"")</f>
        <v>JA</v>
      </c>
      <c r="G629" s="8" t="s">
        <v>5763</v>
      </c>
      <c r="H629" s="9"/>
      <c r="I629" s="10"/>
      <c r="J629" s="9"/>
      <c r="K629" s="9"/>
      <c r="L629" s="8"/>
      <c r="M629" s="11"/>
      <c r="N629" s="11"/>
      <c r="O629" s="13"/>
      <c r="P629" s="8"/>
      <c r="Q629" s="8"/>
      <c r="R629" s="8"/>
      <c r="S629" s="8"/>
      <c r="T629" s="8"/>
    </row>
    <row r="630" spans="2:20" ht="15" customHeight="1" x14ac:dyDescent="0.45">
      <c r="B630" s="4" t="s">
        <v>7102</v>
      </c>
      <c r="C630" s="44" t="s">
        <v>5693</v>
      </c>
      <c r="D630" s="8"/>
      <c r="E630" s="8"/>
      <c r="F630" s="8" t="str" cm="1">
        <f t="array" ref="F630">_xlfn.IFNA(_xlfn.IFS(J630=$U$4,"JA",J630=$U$5,"NEE",J630=$U$6,"JA",J630=$U$8,"ZIE CX"),"")</f>
        <v>JA</v>
      </c>
      <c r="G630" s="8" t="s">
        <v>5763</v>
      </c>
      <c r="H630" s="9"/>
      <c r="I630" s="10"/>
      <c r="J630" s="9"/>
      <c r="K630" s="9"/>
      <c r="L630" s="8"/>
      <c r="M630" s="11"/>
      <c r="N630" s="11"/>
      <c r="O630" s="13"/>
      <c r="P630" s="8"/>
      <c r="Q630" s="8"/>
      <c r="R630" s="8"/>
      <c r="S630" s="8"/>
      <c r="T630" s="8"/>
    </row>
    <row r="631" spans="2:20" ht="15" customHeight="1" x14ac:dyDescent="0.45">
      <c r="B631" s="4" t="s">
        <v>7103</v>
      </c>
      <c r="C631" s="44" t="s">
        <v>5693</v>
      </c>
      <c r="D631" s="8"/>
      <c r="E631" s="8"/>
      <c r="F631" s="8" t="str" cm="1">
        <f t="array" ref="F631">_xlfn.IFNA(_xlfn.IFS(J631=$U$4,"JA",J631=$U$5,"NEE",J631=$U$6,"JA",J631=$U$8,"ZIE CX"),"")</f>
        <v>JA</v>
      </c>
      <c r="G631" s="8" t="s">
        <v>5763</v>
      </c>
      <c r="H631" s="9"/>
      <c r="I631" s="10"/>
      <c r="J631" s="9"/>
      <c r="K631" s="9"/>
      <c r="L631" s="8"/>
      <c r="M631" s="11"/>
      <c r="N631" s="11"/>
      <c r="O631" s="13"/>
      <c r="P631" s="8"/>
      <c r="Q631" s="8"/>
      <c r="R631" s="8"/>
      <c r="S631" s="8"/>
      <c r="T631" s="8"/>
    </row>
    <row r="632" spans="2:20" ht="15" customHeight="1" x14ac:dyDescent="0.45">
      <c r="B632" s="4" t="s">
        <v>7104</v>
      </c>
      <c r="C632" s="44" t="s">
        <v>5693</v>
      </c>
      <c r="D632" s="8"/>
      <c r="E632" s="8"/>
      <c r="F632" s="8" t="str" cm="1">
        <f t="array" ref="F632">_xlfn.IFNA(_xlfn.IFS(J632=$U$4,"JA",J632=$U$5,"NEE",J632=$U$6,"JA",J632=$U$8,"ZIE CX"),"")</f>
        <v>JA</v>
      </c>
      <c r="G632" s="8" t="s">
        <v>5763</v>
      </c>
      <c r="H632" s="9"/>
      <c r="I632" s="10"/>
      <c r="J632" s="9"/>
      <c r="K632" s="9"/>
      <c r="L632" s="8"/>
      <c r="M632" s="11"/>
      <c r="N632" s="11"/>
      <c r="O632" s="13"/>
      <c r="P632" s="8"/>
      <c r="Q632" s="8"/>
      <c r="R632" s="8"/>
      <c r="S632" s="8"/>
      <c r="T632" s="8"/>
    </row>
    <row r="633" spans="2:20" ht="15" customHeight="1" x14ac:dyDescent="0.45">
      <c r="B633" s="4" t="s">
        <v>7105</v>
      </c>
      <c r="C633" s="44" t="s">
        <v>5693</v>
      </c>
      <c r="D633" s="8"/>
      <c r="E633" s="8"/>
      <c r="F633" s="8" t="str" cm="1">
        <f t="array" ref="F633">_xlfn.IFNA(_xlfn.IFS(J633=$U$4,"JA",J633=$U$5,"NEE",J633=$U$6,"JA",J633=$U$8,"ZIE CX"),"")</f>
        <v>JA</v>
      </c>
      <c r="G633" s="8" t="s">
        <v>5763</v>
      </c>
      <c r="H633" s="9"/>
      <c r="I633" s="10"/>
      <c r="J633" s="9"/>
      <c r="K633" s="9"/>
      <c r="L633" s="8"/>
      <c r="M633" s="11"/>
      <c r="N633" s="11"/>
      <c r="O633" s="13"/>
      <c r="P633" s="8"/>
      <c r="Q633" s="8"/>
      <c r="R633" s="8"/>
      <c r="S633" s="8"/>
      <c r="T633" s="8"/>
    </row>
    <row r="634" spans="2:20" ht="15" customHeight="1" x14ac:dyDescent="0.45">
      <c r="B634" s="4" t="s">
        <v>7106</v>
      </c>
      <c r="C634" s="44" t="s">
        <v>5693</v>
      </c>
      <c r="D634" s="8"/>
      <c r="E634" s="8"/>
      <c r="F634" s="8" t="str" cm="1">
        <f t="array" ref="F634">_xlfn.IFNA(_xlfn.IFS(J634=$U$4,"JA",J634=$U$5,"NEE",J634=$U$6,"JA",J634=$U$8,"ZIE CX"),"")</f>
        <v>JA</v>
      </c>
      <c r="G634" s="8" t="s">
        <v>5763</v>
      </c>
      <c r="H634" s="9"/>
      <c r="I634" s="10"/>
      <c r="J634" s="9"/>
      <c r="K634" s="9"/>
      <c r="L634" s="8"/>
      <c r="M634" s="11"/>
      <c r="N634" s="11"/>
      <c r="O634" s="13"/>
      <c r="P634" s="8"/>
      <c r="Q634" s="8"/>
      <c r="R634" s="8"/>
      <c r="S634" s="8"/>
      <c r="T634" s="8"/>
    </row>
    <row r="635" spans="2:20" ht="15" customHeight="1" x14ac:dyDescent="0.45">
      <c r="B635" s="4" t="s">
        <v>7107</v>
      </c>
      <c r="C635" s="44" t="s">
        <v>5693</v>
      </c>
      <c r="D635" s="8"/>
      <c r="E635" s="8"/>
      <c r="F635" s="8" t="str" cm="1">
        <f t="array" ref="F635">_xlfn.IFNA(_xlfn.IFS(J635=$U$4,"JA",J635=$U$5,"NEE",J635=$U$6,"JA",J635=$U$8,"ZIE CX"),"")</f>
        <v>JA</v>
      </c>
      <c r="G635" s="8" t="s">
        <v>5763</v>
      </c>
      <c r="H635" s="9"/>
      <c r="I635" s="10"/>
      <c r="J635" s="9"/>
      <c r="K635" s="9"/>
      <c r="L635" s="8"/>
      <c r="M635" s="11"/>
      <c r="N635" s="11"/>
      <c r="O635" s="13"/>
      <c r="P635" s="8"/>
      <c r="Q635" s="8"/>
      <c r="R635" s="8"/>
      <c r="S635" s="8"/>
      <c r="T635" s="8"/>
    </row>
    <row r="636" spans="2:20" ht="15" customHeight="1" x14ac:dyDescent="0.45">
      <c r="B636" s="4" t="s">
        <v>7108</v>
      </c>
      <c r="C636" s="44" t="s">
        <v>5693</v>
      </c>
      <c r="D636" s="8"/>
      <c r="E636" s="8"/>
      <c r="F636" s="8" t="str" cm="1">
        <f t="array" ref="F636">_xlfn.IFNA(_xlfn.IFS(J636=$U$4,"JA",J636=$U$5,"NEE",J636=$U$6,"JA",J636=$U$8,"ZIE CX"),"")</f>
        <v>JA</v>
      </c>
      <c r="G636" s="8" t="s">
        <v>5763</v>
      </c>
      <c r="H636" s="9"/>
      <c r="I636" s="10"/>
      <c r="J636" s="9"/>
      <c r="K636" s="9"/>
      <c r="L636" s="8"/>
      <c r="M636" s="11"/>
      <c r="N636" s="11"/>
      <c r="O636" s="13"/>
      <c r="P636" s="8"/>
      <c r="Q636" s="8"/>
      <c r="R636" s="8"/>
      <c r="S636" s="8"/>
      <c r="T636" s="8"/>
    </row>
    <row r="637" spans="2:20" ht="15" customHeight="1" x14ac:dyDescent="0.45">
      <c r="B637" s="4" t="s">
        <v>7109</v>
      </c>
      <c r="C637" s="44" t="s">
        <v>5693</v>
      </c>
      <c r="D637" s="8"/>
      <c r="E637" s="8"/>
      <c r="F637" s="8" t="str" cm="1">
        <f t="array" ref="F637">_xlfn.IFNA(_xlfn.IFS(J637=$U$4,"JA",J637=$U$5,"NEE",J637=$U$6,"JA",J637=$U$8,"ZIE CX"),"")</f>
        <v>JA</v>
      </c>
      <c r="G637" s="8" t="s">
        <v>5763</v>
      </c>
      <c r="H637" s="9"/>
      <c r="I637" s="10"/>
      <c r="J637" s="9"/>
      <c r="K637" s="9"/>
      <c r="L637" s="8"/>
      <c r="M637" s="11"/>
      <c r="N637" s="11"/>
      <c r="O637" s="13"/>
      <c r="P637" s="8"/>
      <c r="Q637" s="8"/>
      <c r="R637" s="8"/>
      <c r="S637" s="8"/>
      <c r="T637" s="8"/>
    </row>
    <row r="638" spans="2:20" ht="15" customHeight="1" x14ac:dyDescent="0.45">
      <c r="B638" s="4" t="s">
        <v>7110</v>
      </c>
      <c r="C638" s="44" t="s">
        <v>5693</v>
      </c>
      <c r="D638" s="8"/>
      <c r="E638" s="8"/>
      <c r="F638" s="8" t="str" cm="1">
        <f t="array" ref="F638">_xlfn.IFNA(_xlfn.IFS(J638=$U$4,"JA",J638=$U$5,"NEE",J638=$U$6,"JA",J638=$U$8,"ZIE CX"),"")</f>
        <v>JA</v>
      </c>
      <c r="G638" s="8" t="s">
        <v>5763</v>
      </c>
      <c r="H638" s="9"/>
      <c r="I638" s="10"/>
      <c r="J638" s="9"/>
      <c r="K638" s="9"/>
      <c r="L638" s="8"/>
      <c r="M638" s="11"/>
      <c r="N638" s="11"/>
      <c r="O638" s="13"/>
      <c r="P638" s="8"/>
      <c r="Q638" s="8"/>
      <c r="R638" s="8"/>
      <c r="S638" s="8"/>
      <c r="T638" s="8"/>
    </row>
    <row r="639" spans="2:20" ht="15" customHeight="1" x14ac:dyDescent="0.45">
      <c r="B639" s="4" t="s">
        <v>7111</v>
      </c>
      <c r="C639" s="44" t="s">
        <v>5693</v>
      </c>
      <c r="D639" s="8"/>
      <c r="E639" s="8"/>
      <c r="F639" s="8" t="str" cm="1">
        <f t="array" ref="F639">_xlfn.IFNA(_xlfn.IFS(J639=$U$4,"JA",J639=$U$5,"NEE",J639=$U$6,"JA",J639=$U$8,"ZIE CX"),"")</f>
        <v>JA</v>
      </c>
      <c r="G639" s="8" t="s">
        <v>5763</v>
      </c>
      <c r="H639" s="9"/>
      <c r="I639" s="10"/>
      <c r="J639" s="9"/>
      <c r="K639" s="9"/>
      <c r="L639" s="8"/>
      <c r="M639" s="11"/>
      <c r="N639" s="11"/>
      <c r="O639" s="13"/>
      <c r="P639" s="8"/>
      <c r="Q639" s="8"/>
      <c r="R639" s="8"/>
      <c r="S639" s="8"/>
      <c r="T639" s="8"/>
    </row>
    <row r="640" spans="2:20" ht="15" customHeight="1" x14ac:dyDescent="0.45">
      <c r="B640" s="4" t="s">
        <v>7112</v>
      </c>
      <c r="C640" s="44" t="s">
        <v>5693</v>
      </c>
      <c r="D640" s="8"/>
      <c r="E640" s="8"/>
      <c r="F640" s="8" t="str" cm="1">
        <f t="array" ref="F640">_xlfn.IFNA(_xlfn.IFS(J640=$U$4,"JA",J640=$U$5,"NEE",J640=$U$6,"JA",J640=$U$8,"ZIE CX"),"")</f>
        <v>JA</v>
      </c>
      <c r="G640" s="8" t="s">
        <v>5763</v>
      </c>
      <c r="H640" s="9"/>
      <c r="I640" s="10"/>
      <c r="J640" s="9"/>
      <c r="K640" s="9"/>
      <c r="L640" s="8"/>
      <c r="M640" s="11"/>
      <c r="N640" s="11"/>
      <c r="O640" s="13"/>
      <c r="P640" s="8"/>
      <c r="Q640" s="8"/>
      <c r="R640" s="8"/>
      <c r="S640" s="8"/>
      <c r="T640" s="8"/>
    </row>
    <row r="641" spans="2:20" ht="15" customHeight="1" x14ac:dyDescent="0.45">
      <c r="B641" s="4" t="s">
        <v>7113</v>
      </c>
      <c r="C641" s="44" t="s">
        <v>5693</v>
      </c>
      <c r="D641" s="8"/>
      <c r="E641" s="8"/>
      <c r="F641" s="8" t="str" cm="1">
        <f t="array" ref="F641">_xlfn.IFNA(_xlfn.IFS(J641=$U$4,"JA",J641=$U$5,"NEE",J641=$U$6,"JA",J641=$U$8,"ZIE CX"),"")</f>
        <v>JA</v>
      </c>
      <c r="G641" s="8" t="s">
        <v>5763</v>
      </c>
      <c r="H641" s="9"/>
      <c r="I641" s="10"/>
      <c r="J641" s="9"/>
      <c r="K641" s="9"/>
      <c r="L641" s="8"/>
      <c r="M641" s="11"/>
      <c r="N641" s="11"/>
      <c r="O641" s="13"/>
      <c r="P641" s="8"/>
      <c r="Q641" s="8"/>
      <c r="R641" s="8"/>
      <c r="S641" s="8"/>
      <c r="T641" s="8"/>
    </row>
    <row r="642" spans="2:20" ht="15" customHeight="1" x14ac:dyDescent="0.45">
      <c r="B642" s="4" t="s">
        <v>549</v>
      </c>
      <c r="C642" s="44" t="s">
        <v>5693</v>
      </c>
      <c r="D642" s="8"/>
      <c r="E642" s="8"/>
      <c r="F642" s="8" t="str" cm="1">
        <f t="array" ref="F642">_xlfn.IFNA(_xlfn.IFS(J642=$U$4,"JA",J642=$U$5,"NEE",J642=$U$6,"JA",J642=$U$8,"ZIE CX"),"")</f>
        <v>JA</v>
      </c>
      <c r="G642" s="8" t="s">
        <v>5763</v>
      </c>
      <c r="H642" s="9"/>
      <c r="I642" s="10"/>
      <c r="J642" s="9"/>
      <c r="K642" s="9"/>
      <c r="L642" s="8"/>
      <c r="M642" s="11"/>
      <c r="N642" s="11"/>
      <c r="O642" s="13"/>
      <c r="P642" s="8"/>
      <c r="Q642" s="8"/>
      <c r="R642" s="8"/>
      <c r="S642" s="8"/>
      <c r="T642" s="8"/>
    </row>
    <row r="643" spans="2:20" ht="15" customHeight="1" x14ac:dyDescent="0.45">
      <c r="B643" s="4" t="s">
        <v>7114</v>
      </c>
      <c r="C643" s="44" t="s">
        <v>5693</v>
      </c>
      <c r="D643" s="8"/>
      <c r="E643" s="8"/>
      <c r="F643" s="8" t="str" cm="1">
        <f t="array" ref="F643">_xlfn.IFNA(_xlfn.IFS(J643=$U$4,"JA",J643=$U$5,"NEE",J643=$U$6,"JA",J643=$U$8,"ZIE CX"),"")</f>
        <v>JA</v>
      </c>
      <c r="G643" s="8" t="s">
        <v>5763</v>
      </c>
      <c r="H643" s="9"/>
      <c r="I643" s="10"/>
      <c r="J643" s="9"/>
      <c r="K643" s="9"/>
      <c r="L643" s="8"/>
      <c r="M643" s="11"/>
      <c r="N643" s="11"/>
      <c r="O643" s="13"/>
      <c r="P643" s="8"/>
      <c r="Q643" s="8"/>
      <c r="R643" s="8"/>
      <c r="S643" s="8"/>
      <c r="T643" s="8"/>
    </row>
    <row r="644" spans="2:20" ht="15" customHeight="1" x14ac:dyDescent="0.45">
      <c r="B644" s="4" t="s">
        <v>7115</v>
      </c>
      <c r="C644" s="44" t="s">
        <v>5693</v>
      </c>
      <c r="D644" s="8"/>
      <c r="E644" s="8"/>
      <c r="F644" s="8" t="str" cm="1">
        <f t="array" ref="F644">_xlfn.IFNA(_xlfn.IFS(J644=$U$4,"JA",J644=$U$5,"NEE",J644=$U$6,"JA",J644=$U$8,"ZIE CX"),"")</f>
        <v>JA</v>
      </c>
      <c r="G644" s="8" t="s">
        <v>5763</v>
      </c>
      <c r="H644" s="9"/>
      <c r="I644" s="10"/>
      <c r="J644" s="9"/>
      <c r="K644" s="9"/>
      <c r="L644" s="8"/>
      <c r="M644" s="11"/>
      <c r="N644" s="11"/>
      <c r="O644" s="13"/>
      <c r="P644" s="8"/>
      <c r="Q644" s="8"/>
      <c r="R644" s="8"/>
      <c r="S644" s="8"/>
      <c r="T644" s="8"/>
    </row>
    <row r="645" spans="2:20" ht="15" customHeight="1" x14ac:dyDescent="0.45">
      <c r="B645" s="7" t="s">
        <v>4152</v>
      </c>
      <c r="C645" s="8" t="s">
        <v>5624</v>
      </c>
      <c r="E645" s="8" t="s">
        <v>5606</v>
      </c>
      <c r="F645" s="8" t="str" cm="1">
        <f t="array" ref="F645">_xlfn.IFNA(_xlfn.IFS(J645=$U$4,"JA",J645=$U$5,"NEE",J645=$U$6,"JA",J645=$U$8,"ZIE CX"),"")</f>
        <v>JA</v>
      </c>
      <c r="G645" s="8"/>
      <c r="H645" s="9"/>
      <c r="I645" s="10"/>
      <c r="J645" s="9"/>
      <c r="K645" s="9" t="s">
        <v>5612</v>
      </c>
      <c r="L645" s="8"/>
      <c r="M645" s="11"/>
      <c r="N645" s="8"/>
      <c r="O645" s="15"/>
      <c r="P645" s="8"/>
      <c r="Q645" s="8"/>
      <c r="R645" s="8"/>
      <c r="S645" s="8"/>
      <c r="T645" s="8"/>
    </row>
    <row r="646" spans="2:20" ht="15" customHeight="1" x14ac:dyDescent="0.45">
      <c r="B646" s="4" t="s">
        <v>7116</v>
      </c>
      <c r="C646" s="44" t="s">
        <v>5693</v>
      </c>
      <c r="D646" s="8"/>
      <c r="E646" s="8"/>
      <c r="F646" s="8" t="str" cm="1">
        <f t="array" ref="F646">_xlfn.IFNA(_xlfn.IFS(J646=$U$4,"JA",J646=$U$5,"NEE",J646=$U$6,"JA",J646=$U$8,"ZIE CX"),"")</f>
        <v>JA</v>
      </c>
      <c r="G646" s="8" t="s">
        <v>5763</v>
      </c>
      <c r="H646" s="9"/>
      <c r="I646" s="10"/>
      <c r="J646" s="9"/>
      <c r="K646" s="9"/>
      <c r="L646" s="8"/>
      <c r="M646" s="11"/>
      <c r="N646" s="11"/>
      <c r="O646" s="13"/>
      <c r="P646" s="8"/>
      <c r="Q646" s="8"/>
      <c r="R646" s="8"/>
      <c r="S646" s="8"/>
      <c r="T646" s="8"/>
    </row>
    <row r="647" spans="2:20" ht="15" customHeight="1" x14ac:dyDescent="0.45">
      <c r="B647" s="4" t="s">
        <v>7117</v>
      </c>
      <c r="C647" s="44" t="s">
        <v>5693</v>
      </c>
      <c r="D647" s="8"/>
      <c r="E647" s="8"/>
      <c r="F647" s="8" t="str" cm="1">
        <f t="array" ref="F647">_xlfn.IFNA(_xlfn.IFS(J647=$U$4,"JA",J647=$U$5,"NEE",J647=$U$6,"JA",J647=$U$8,"ZIE CX"),"")</f>
        <v>JA</v>
      </c>
      <c r="G647" s="8" t="s">
        <v>5763</v>
      </c>
      <c r="H647" s="9"/>
      <c r="I647" s="10"/>
      <c r="J647" s="9"/>
      <c r="K647" s="9"/>
      <c r="L647" s="8"/>
      <c r="M647" s="11"/>
      <c r="N647" s="11"/>
      <c r="O647" s="13"/>
      <c r="P647" s="8"/>
      <c r="Q647" s="8"/>
      <c r="R647" s="8"/>
      <c r="S647" s="8"/>
      <c r="T647" s="8"/>
    </row>
    <row r="648" spans="2:20" ht="15" customHeight="1" x14ac:dyDescent="0.45">
      <c r="B648" s="4" t="s">
        <v>7118</v>
      </c>
      <c r="C648" s="44" t="s">
        <v>5693</v>
      </c>
      <c r="D648" s="8"/>
      <c r="E648" s="8"/>
      <c r="F648" s="8" t="str" cm="1">
        <f t="array" ref="F648">_xlfn.IFNA(_xlfn.IFS(J648=$U$4,"JA",J648=$U$5,"NEE",J648=$U$6,"JA",J648=$U$8,"ZIE CX"),"")</f>
        <v>JA</v>
      </c>
      <c r="G648" s="8" t="s">
        <v>5763</v>
      </c>
      <c r="H648" s="9"/>
      <c r="I648" s="10"/>
      <c r="J648" s="9"/>
      <c r="K648" s="9"/>
      <c r="L648" s="8"/>
      <c r="M648" s="11"/>
      <c r="N648" s="11"/>
      <c r="O648" s="13"/>
      <c r="P648" s="8"/>
      <c r="Q648" s="8"/>
      <c r="R648" s="8"/>
      <c r="S648" s="8"/>
      <c r="T648" s="8"/>
    </row>
    <row r="649" spans="2:20" ht="15" customHeight="1" x14ac:dyDescent="0.45">
      <c r="B649" s="4" t="s">
        <v>7119</v>
      </c>
      <c r="C649" s="44" t="s">
        <v>5693</v>
      </c>
      <c r="D649" s="8"/>
      <c r="E649" s="8"/>
      <c r="F649" s="8" t="str" cm="1">
        <f t="array" ref="F649">_xlfn.IFNA(_xlfn.IFS(J649=$U$4,"JA",J649=$U$5,"NEE",J649=$U$6,"JA",J649=$U$8,"ZIE CX"),"")</f>
        <v>JA</v>
      </c>
      <c r="G649" s="8" t="s">
        <v>5763</v>
      </c>
      <c r="H649" s="9"/>
      <c r="I649" s="10"/>
      <c r="J649" s="9"/>
      <c r="K649" s="9"/>
      <c r="L649" s="8"/>
      <c r="M649" s="11"/>
      <c r="N649" s="11"/>
      <c r="O649" s="13"/>
      <c r="P649" s="8"/>
      <c r="Q649" s="8"/>
      <c r="R649" s="8"/>
      <c r="S649" s="8"/>
      <c r="T649" s="8"/>
    </row>
    <row r="650" spans="2:20" ht="15" customHeight="1" x14ac:dyDescent="0.45">
      <c r="B650" s="4" t="s">
        <v>7120</v>
      </c>
      <c r="C650" s="44" t="s">
        <v>5693</v>
      </c>
      <c r="D650" s="8"/>
      <c r="E650" s="8"/>
      <c r="F650" s="8" t="str" cm="1">
        <f t="array" ref="F650">_xlfn.IFNA(_xlfn.IFS(J650=$U$4,"JA",J650=$U$5,"NEE",J650=$U$6,"JA",J650=$U$8,"ZIE CX"),"")</f>
        <v>JA</v>
      </c>
      <c r="G650" s="8" t="s">
        <v>5763</v>
      </c>
      <c r="H650" s="9"/>
      <c r="I650" s="10"/>
      <c r="J650" s="9"/>
      <c r="K650" s="9"/>
      <c r="L650" s="8"/>
      <c r="M650" s="11"/>
      <c r="N650" s="11"/>
      <c r="O650" s="13"/>
      <c r="P650" s="8"/>
      <c r="Q650" s="8"/>
      <c r="R650" s="8"/>
      <c r="S650" s="8"/>
      <c r="T650" s="8"/>
    </row>
    <row r="651" spans="2:20" ht="15" customHeight="1" x14ac:dyDescent="0.45">
      <c r="B651" s="4" t="s">
        <v>7121</v>
      </c>
      <c r="C651" s="44" t="s">
        <v>5693</v>
      </c>
      <c r="D651" s="8"/>
      <c r="E651" s="8"/>
      <c r="F651" s="8" t="str" cm="1">
        <f t="array" ref="F651">_xlfn.IFNA(_xlfn.IFS(J651=$U$4,"JA",J651=$U$5,"NEE",J651=$U$6,"JA",J651=$U$8,"ZIE CX"),"")</f>
        <v>JA</v>
      </c>
      <c r="G651" s="8" t="s">
        <v>5763</v>
      </c>
      <c r="H651" s="9"/>
      <c r="I651" s="10"/>
      <c r="J651" s="9"/>
      <c r="K651" s="9"/>
      <c r="L651" s="8"/>
      <c r="M651" s="11"/>
      <c r="N651" s="11"/>
      <c r="O651" s="13"/>
      <c r="P651" s="8"/>
      <c r="Q651" s="8"/>
      <c r="R651" s="8"/>
      <c r="S651" s="8"/>
      <c r="T651" s="8"/>
    </row>
    <row r="652" spans="2:20" ht="15" customHeight="1" x14ac:dyDescent="0.45">
      <c r="B652" s="4" t="s">
        <v>7122</v>
      </c>
      <c r="C652" s="44" t="s">
        <v>5693</v>
      </c>
      <c r="D652" s="8"/>
      <c r="E652" s="8"/>
      <c r="F652" s="8" t="str" cm="1">
        <f t="array" ref="F652">_xlfn.IFNA(_xlfn.IFS(J652=$U$4,"JA",J652=$U$5,"NEE",J652=$U$6,"JA",J652=$U$8,"ZIE CX"),"")</f>
        <v>JA</v>
      </c>
      <c r="G652" s="8" t="s">
        <v>5763</v>
      </c>
      <c r="H652" s="9"/>
      <c r="I652" s="10"/>
      <c r="J652" s="9"/>
      <c r="K652" s="9"/>
      <c r="L652" s="8"/>
      <c r="M652" s="11"/>
      <c r="N652" s="11"/>
      <c r="O652" s="13"/>
      <c r="P652" s="8"/>
      <c r="Q652" s="8"/>
      <c r="R652" s="8"/>
      <c r="S652" s="8"/>
      <c r="T652" s="8"/>
    </row>
    <row r="653" spans="2:20" ht="15" customHeight="1" x14ac:dyDescent="0.45">
      <c r="B653" s="4" t="s">
        <v>7123</v>
      </c>
      <c r="C653" s="44" t="s">
        <v>5693</v>
      </c>
      <c r="D653" s="8"/>
      <c r="E653" s="8"/>
      <c r="F653" s="8" t="str" cm="1">
        <f t="array" ref="F653">_xlfn.IFNA(_xlfn.IFS(J653=$U$4,"JA",J653=$U$5,"NEE",J653=$U$6,"JA",J653=$U$8,"ZIE CX"),"")</f>
        <v>JA</v>
      </c>
      <c r="G653" s="8" t="s">
        <v>5763</v>
      </c>
      <c r="H653" s="9"/>
      <c r="I653" s="10"/>
      <c r="J653" s="9"/>
      <c r="K653" s="9"/>
      <c r="L653" s="8"/>
      <c r="M653" s="11"/>
      <c r="N653" s="11"/>
      <c r="O653" s="13"/>
      <c r="P653" s="8"/>
      <c r="Q653" s="8"/>
      <c r="R653" s="8"/>
      <c r="S653" s="8"/>
      <c r="T653" s="8"/>
    </row>
    <row r="654" spans="2:20" ht="15" customHeight="1" x14ac:dyDescent="0.45">
      <c r="B654" s="4" t="s">
        <v>7124</v>
      </c>
      <c r="C654" s="44" t="s">
        <v>5693</v>
      </c>
      <c r="D654" s="8"/>
      <c r="E654" s="8"/>
      <c r="F654" s="8" t="str" cm="1">
        <f t="array" ref="F654">_xlfn.IFNA(_xlfn.IFS(J654=$U$4,"JA",J654=$U$5,"NEE",J654=$U$6,"JA",J654=$U$8,"ZIE CX"),"")</f>
        <v>JA</v>
      </c>
      <c r="G654" s="8" t="s">
        <v>5763</v>
      </c>
      <c r="H654" s="9"/>
      <c r="I654" s="10"/>
      <c r="J654" s="9"/>
      <c r="K654" s="9"/>
      <c r="L654" s="8"/>
      <c r="M654" s="11"/>
      <c r="N654" s="11"/>
      <c r="O654" s="13"/>
      <c r="P654" s="8"/>
      <c r="Q654" s="8"/>
      <c r="R654" s="8"/>
      <c r="S654" s="8"/>
      <c r="T654" s="8"/>
    </row>
    <row r="655" spans="2:20" ht="15" customHeight="1" x14ac:dyDescent="0.45">
      <c r="B655" s="4" t="s">
        <v>5799</v>
      </c>
      <c r="C655" s="44" t="s">
        <v>5693</v>
      </c>
      <c r="D655" s="8"/>
      <c r="E655" s="8"/>
      <c r="F655" s="8" t="str" cm="1">
        <f t="array" ref="F655">_xlfn.IFNA(_xlfn.IFS(J655=$U$4,"JA",J655=$U$5,"NEE",J655=$U$6,"JA",J655=$U$8,"ZIE CX"),"")</f>
        <v>JA</v>
      </c>
      <c r="G655" s="8" t="s">
        <v>5763</v>
      </c>
      <c r="H655" s="9"/>
      <c r="I655" s="10"/>
      <c r="J655" s="9"/>
      <c r="K655" s="9"/>
      <c r="L655" s="8"/>
      <c r="M655" s="11"/>
      <c r="N655" s="11"/>
      <c r="O655" s="13"/>
      <c r="P655" s="8"/>
      <c r="Q655" s="8"/>
      <c r="R655" s="8"/>
      <c r="S655" s="8"/>
      <c r="T655" s="8"/>
    </row>
    <row r="656" spans="2:20" ht="15" customHeight="1" x14ac:dyDescent="0.45">
      <c r="B656" s="4" t="s">
        <v>5244</v>
      </c>
      <c r="C656" s="44" t="s">
        <v>5693</v>
      </c>
      <c r="D656" s="8"/>
      <c r="E656" s="8" t="s">
        <v>5606</v>
      </c>
      <c r="F656" s="8" t="str" cm="1">
        <f t="array" ref="F656">_xlfn.IFNA(_xlfn.IFS(J656=$U$4,"JA",J656=$U$5,"NEE",J656=$U$6,"JA",J656=$U$8,"ZIE CX"),"")</f>
        <v/>
      </c>
      <c r="G656" s="8" t="s">
        <v>5607</v>
      </c>
      <c r="H656" s="9">
        <v>45447</v>
      </c>
      <c r="I656" s="10">
        <f>Tabel2[[#This Row],[Datum laatst gecontacteerd]]+90</f>
        <v>45537</v>
      </c>
      <c r="J656" s="9" t="s">
        <v>5638</v>
      </c>
      <c r="K656" s="9" t="s">
        <v>5612</v>
      </c>
      <c r="L656" s="8" t="s">
        <v>7125</v>
      </c>
      <c r="M656" s="11" t="s">
        <v>5635</v>
      </c>
      <c r="N656" s="11" t="s">
        <v>5635</v>
      </c>
      <c r="O656" s="13" t="s">
        <v>7126</v>
      </c>
      <c r="P656" s="8"/>
      <c r="Q656" s="8"/>
      <c r="R656" s="8"/>
      <c r="S656" s="8"/>
      <c r="T656" s="8"/>
    </row>
    <row r="657" spans="2:20" ht="15" customHeight="1" x14ac:dyDescent="0.45">
      <c r="B657" s="4" t="s">
        <v>531</v>
      </c>
      <c r="C657" s="44" t="s">
        <v>5693</v>
      </c>
      <c r="D657" s="8"/>
      <c r="E657" s="8"/>
      <c r="F657" s="8" t="str" cm="1">
        <f t="array" ref="F657">_xlfn.IFNA(_xlfn.IFS(J657=$U$4,"JA",J657=$U$5,"NEE",J657=$U$6,"JA",J657=$U$8,"ZIE CX"),"")</f>
        <v>JA</v>
      </c>
      <c r="G657" s="8" t="s">
        <v>5763</v>
      </c>
      <c r="H657" s="9"/>
      <c r="I657" s="10"/>
      <c r="J657" s="9"/>
      <c r="K657" s="9"/>
      <c r="L657" s="8"/>
      <c r="M657" s="11"/>
      <c r="N657" s="11"/>
      <c r="O657" s="13"/>
      <c r="P657" s="8"/>
      <c r="Q657" s="8"/>
      <c r="R657" s="8"/>
      <c r="S657" s="8"/>
      <c r="T657" s="8"/>
    </row>
    <row r="658" spans="2:20" ht="15" customHeight="1" x14ac:dyDescent="0.45">
      <c r="B658" s="4" t="s">
        <v>7127</v>
      </c>
      <c r="C658" s="44" t="s">
        <v>5693</v>
      </c>
      <c r="D658" s="8"/>
      <c r="E658" s="8"/>
      <c r="F658" s="8" t="str" cm="1">
        <f t="array" ref="F658">_xlfn.IFNA(_xlfn.IFS(J658=$U$4,"JA",J658=$U$5,"NEE",J658=$U$6,"JA",J658=$U$8,"ZIE CX"),"")</f>
        <v>JA</v>
      </c>
      <c r="G658" s="8" t="s">
        <v>5763</v>
      </c>
      <c r="H658" s="9"/>
      <c r="I658" s="10"/>
      <c r="J658" s="9"/>
      <c r="K658" s="9"/>
      <c r="L658" s="8"/>
      <c r="M658" s="11"/>
      <c r="N658" s="11"/>
      <c r="O658" s="13"/>
      <c r="P658" s="8"/>
      <c r="Q658" s="8"/>
      <c r="R658" s="8"/>
      <c r="S658" s="8"/>
      <c r="T658" s="8"/>
    </row>
    <row r="659" spans="2:20" ht="15" customHeight="1" x14ac:dyDescent="0.45">
      <c r="B659" s="4" t="s">
        <v>7128</v>
      </c>
      <c r="C659" s="44" t="s">
        <v>5693</v>
      </c>
      <c r="D659" s="8"/>
      <c r="E659" s="8"/>
      <c r="F659" s="8" t="str" cm="1">
        <f t="array" ref="F659">_xlfn.IFNA(_xlfn.IFS(J659=$U$4,"JA",J659=$U$5,"NEE",J659=$U$6,"JA",J659=$U$8,"ZIE CX"),"")</f>
        <v>JA</v>
      </c>
      <c r="G659" s="8" t="s">
        <v>5763</v>
      </c>
      <c r="H659" s="9"/>
      <c r="I659" s="10"/>
      <c r="J659" s="9"/>
      <c r="K659" s="9"/>
      <c r="L659" s="8"/>
      <c r="M659" s="11"/>
      <c r="N659" s="11"/>
      <c r="O659" s="13"/>
      <c r="P659" s="8"/>
      <c r="Q659" s="8"/>
      <c r="R659" s="8"/>
      <c r="S659" s="8"/>
      <c r="T659" s="8"/>
    </row>
    <row r="660" spans="2:20" ht="15" customHeight="1" x14ac:dyDescent="0.45">
      <c r="B660" s="4" t="s">
        <v>7129</v>
      </c>
      <c r="C660" s="44" t="s">
        <v>5693</v>
      </c>
      <c r="D660" s="8"/>
      <c r="E660" s="8"/>
      <c r="F660" s="8" t="str" cm="1">
        <f t="array" ref="F660">_xlfn.IFNA(_xlfn.IFS(J660=$U$4,"JA",J660=$U$5,"NEE",J660=$U$6,"JA",J660=$U$8,"ZIE CX"),"")</f>
        <v>JA</v>
      </c>
      <c r="G660" s="8" t="s">
        <v>5763</v>
      </c>
      <c r="H660" s="9"/>
      <c r="I660" s="10"/>
      <c r="J660" s="9"/>
      <c r="K660" s="9"/>
      <c r="L660" s="8"/>
      <c r="M660" s="11"/>
      <c r="N660" s="11"/>
      <c r="O660" s="13"/>
      <c r="P660" s="8"/>
      <c r="Q660" s="8"/>
      <c r="R660" s="8"/>
      <c r="S660" s="8"/>
      <c r="T660" s="8"/>
    </row>
    <row r="661" spans="2:20" ht="15" customHeight="1" x14ac:dyDescent="0.45">
      <c r="B661" s="4" t="s">
        <v>7130</v>
      </c>
      <c r="C661" s="44" t="s">
        <v>5693</v>
      </c>
      <c r="D661" s="8"/>
      <c r="E661" s="8"/>
      <c r="F661" s="8" t="str" cm="1">
        <f t="array" ref="F661">_xlfn.IFNA(_xlfn.IFS(J661=$U$4,"JA",J661=$U$5,"NEE",J661=$U$6,"JA",J661=$U$8,"ZIE CX"),"")</f>
        <v>JA</v>
      </c>
      <c r="G661" s="8" t="s">
        <v>5763</v>
      </c>
      <c r="H661" s="9"/>
      <c r="I661" s="10"/>
      <c r="J661" s="9"/>
      <c r="K661" s="9"/>
      <c r="L661" s="8"/>
      <c r="M661" s="11"/>
      <c r="N661" s="11"/>
      <c r="O661" s="13"/>
      <c r="P661" s="8"/>
      <c r="Q661" s="8"/>
      <c r="R661" s="8"/>
      <c r="S661" s="8"/>
      <c r="T661" s="8"/>
    </row>
    <row r="662" spans="2:20" ht="15" customHeight="1" x14ac:dyDescent="0.45">
      <c r="B662" s="4" t="s">
        <v>7131</v>
      </c>
      <c r="C662" s="44" t="s">
        <v>5693</v>
      </c>
      <c r="D662" s="8"/>
      <c r="E662" s="8"/>
      <c r="F662" s="8" t="str" cm="1">
        <f t="array" ref="F662">_xlfn.IFNA(_xlfn.IFS(J662=$U$4,"JA",J662=$U$5,"NEE",J662=$U$6,"JA",J662=$U$8,"ZIE CX"),"")</f>
        <v>JA</v>
      </c>
      <c r="G662" s="8" t="s">
        <v>5763</v>
      </c>
      <c r="H662" s="9"/>
      <c r="I662" s="10"/>
      <c r="J662" s="9"/>
      <c r="K662" s="9"/>
      <c r="L662" s="8"/>
      <c r="M662" s="11"/>
      <c r="N662" s="11"/>
      <c r="O662" s="13"/>
      <c r="P662" s="8"/>
      <c r="Q662" s="8"/>
      <c r="R662" s="8"/>
      <c r="S662" s="8"/>
      <c r="T662" s="8"/>
    </row>
    <row r="663" spans="2:20" ht="15" customHeight="1" x14ac:dyDescent="0.45">
      <c r="B663" s="4" t="s">
        <v>7132</v>
      </c>
      <c r="C663" s="44" t="s">
        <v>5693</v>
      </c>
      <c r="D663" s="8"/>
      <c r="E663" s="8"/>
      <c r="F663" s="8" t="str" cm="1">
        <f t="array" ref="F663">_xlfn.IFNA(_xlfn.IFS(J663=$U$4,"JA",J663=$U$5,"NEE",J663=$U$6,"JA",J663=$U$8,"ZIE CX"),"")</f>
        <v>JA</v>
      </c>
      <c r="G663" s="8" t="s">
        <v>5763</v>
      </c>
      <c r="H663" s="9"/>
      <c r="I663" s="10"/>
      <c r="J663" s="9"/>
      <c r="K663" s="9"/>
      <c r="L663" s="8"/>
      <c r="M663" s="11"/>
      <c r="N663" s="11"/>
      <c r="O663" s="13"/>
      <c r="P663" s="8"/>
      <c r="Q663" s="8"/>
      <c r="R663" s="8"/>
      <c r="S663" s="8"/>
      <c r="T663" s="8"/>
    </row>
    <row r="664" spans="2:20" ht="15" customHeight="1" x14ac:dyDescent="0.45">
      <c r="B664" s="4" t="s">
        <v>7133</v>
      </c>
      <c r="C664" s="44" t="s">
        <v>5693</v>
      </c>
      <c r="D664" s="8"/>
      <c r="E664" s="8"/>
      <c r="F664" s="8" t="str" cm="1">
        <f t="array" ref="F664">_xlfn.IFNA(_xlfn.IFS(J664=$U$4,"JA",J664=$U$5,"NEE",J664=$U$6,"JA",J664=$U$8,"ZIE CX"),"")</f>
        <v>JA</v>
      </c>
      <c r="G664" s="8" t="s">
        <v>5763</v>
      </c>
      <c r="H664" s="9"/>
      <c r="I664" s="10"/>
      <c r="J664" s="9"/>
      <c r="K664" s="9"/>
      <c r="L664" s="8"/>
      <c r="M664" s="11"/>
      <c r="N664" s="11"/>
      <c r="O664" s="13"/>
      <c r="P664" s="8"/>
      <c r="Q664" s="8"/>
      <c r="R664" s="8"/>
      <c r="S664" s="8"/>
      <c r="T664" s="8"/>
    </row>
    <row r="665" spans="2:20" ht="15" customHeight="1" x14ac:dyDescent="0.45">
      <c r="B665" s="4" t="s">
        <v>7134</v>
      </c>
      <c r="C665" s="44" t="s">
        <v>5693</v>
      </c>
      <c r="D665" s="8"/>
      <c r="E665" s="8"/>
      <c r="F665" s="8" t="str" cm="1">
        <f t="array" ref="F665">_xlfn.IFNA(_xlfn.IFS(J665=$U$4,"JA",J665=$U$5,"NEE",J665=$U$6,"JA",J665=$U$8,"ZIE CX"),"")</f>
        <v>JA</v>
      </c>
      <c r="G665" s="8" t="s">
        <v>5763</v>
      </c>
      <c r="H665" s="9"/>
      <c r="I665" s="10"/>
      <c r="J665" s="9"/>
      <c r="K665" s="9"/>
      <c r="L665" s="8"/>
      <c r="M665" s="11"/>
      <c r="N665" s="11"/>
      <c r="O665" s="13"/>
      <c r="P665" s="8"/>
      <c r="Q665" s="8"/>
      <c r="R665" s="8"/>
      <c r="S665" s="8"/>
      <c r="T665" s="8"/>
    </row>
    <row r="666" spans="2:20" ht="15" customHeight="1" x14ac:dyDescent="0.45">
      <c r="B666" s="7" t="s">
        <v>4291</v>
      </c>
      <c r="C666" s="8" t="s">
        <v>5624</v>
      </c>
      <c r="E666" s="8" t="s">
        <v>5606</v>
      </c>
      <c r="F666" s="8" t="str" cm="1">
        <f t="array" ref="F666">_xlfn.IFNA(_xlfn.IFS(J666=$U$4,"JA",J666=$U$5,"NEE",J666=$U$6,"JA",J666=$U$8,"ZIE CX"),"")</f>
        <v>JA</v>
      </c>
      <c r="G666" s="8"/>
      <c r="H666" s="9"/>
      <c r="I666" s="10"/>
      <c r="J666" s="9"/>
      <c r="K666" s="9" t="s">
        <v>5612</v>
      </c>
      <c r="L666" s="8"/>
      <c r="M666" s="11"/>
      <c r="N666" s="8"/>
      <c r="O666" s="15"/>
      <c r="P666" s="8"/>
      <c r="Q666" s="8"/>
      <c r="R666" s="8"/>
      <c r="S666" s="8"/>
      <c r="T666" s="8"/>
    </row>
    <row r="667" spans="2:20" ht="15" customHeight="1" x14ac:dyDescent="0.45">
      <c r="B667" s="4" t="s">
        <v>7135</v>
      </c>
      <c r="C667" s="44" t="s">
        <v>5693</v>
      </c>
      <c r="D667" s="8"/>
      <c r="E667" s="8"/>
      <c r="F667" s="8" t="str" cm="1">
        <f t="array" ref="F667">_xlfn.IFNA(_xlfn.IFS(J667=$U$4,"JA",J667=$U$5,"NEE",J667=$U$6,"JA",J667=$U$8,"ZIE CX"),"")</f>
        <v>JA</v>
      </c>
      <c r="G667" s="8" t="s">
        <v>5763</v>
      </c>
      <c r="H667" s="9"/>
      <c r="I667" s="10"/>
      <c r="J667" s="9"/>
      <c r="K667" s="9"/>
      <c r="L667" s="8"/>
      <c r="M667" s="11"/>
      <c r="N667" s="11"/>
      <c r="O667" s="13"/>
      <c r="P667" s="8"/>
      <c r="Q667" s="8"/>
      <c r="R667" s="8"/>
      <c r="S667" s="8"/>
      <c r="T667" s="8"/>
    </row>
    <row r="668" spans="2:20" ht="15" customHeight="1" x14ac:dyDescent="0.45">
      <c r="B668" s="4" t="s">
        <v>7136</v>
      </c>
      <c r="C668" s="44" t="s">
        <v>5693</v>
      </c>
      <c r="D668" s="8"/>
      <c r="E668" s="8"/>
      <c r="F668" s="8" t="str" cm="1">
        <f t="array" ref="F668">_xlfn.IFNA(_xlfn.IFS(J668=$U$4,"JA",J668=$U$5,"NEE",J668=$U$6,"JA",J668=$U$8,"ZIE CX"),"")</f>
        <v>JA</v>
      </c>
      <c r="G668" s="8" t="s">
        <v>5763</v>
      </c>
      <c r="H668" s="9"/>
      <c r="I668" s="10"/>
      <c r="J668" s="9"/>
      <c r="K668" s="9"/>
      <c r="L668" s="8"/>
      <c r="M668" s="11"/>
      <c r="N668" s="11"/>
      <c r="O668" s="13"/>
      <c r="P668" s="8"/>
      <c r="Q668" s="8"/>
      <c r="R668" s="8"/>
      <c r="S668" s="8"/>
      <c r="T668" s="8"/>
    </row>
    <row r="669" spans="2:20" ht="15" customHeight="1" x14ac:dyDescent="0.45">
      <c r="B669" s="4" t="s">
        <v>7137</v>
      </c>
      <c r="C669" s="44" t="s">
        <v>5693</v>
      </c>
      <c r="D669" s="8"/>
      <c r="E669" s="8"/>
      <c r="F669" s="8" t="str" cm="1">
        <f t="array" ref="F669">_xlfn.IFNA(_xlfn.IFS(J669=$U$4,"JA",J669=$U$5,"NEE",J669=$U$6,"JA",J669=$U$8,"ZIE CX"),"")</f>
        <v>JA</v>
      </c>
      <c r="G669" s="8" t="s">
        <v>5763</v>
      </c>
      <c r="H669" s="9"/>
      <c r="I669" s="10"/>
      <c r="J669" s="9"/>
      <c r="K669" s="9"/>
      <c r="L669" s="8"/>
      <c r="M669" s="11"/>
      <c r="N669" s="11"/>
      <c r="O669" s="13"/>
      <c r="P669" s="8"/>
      <c r="Q669" s="8"/>
      <c r="R669" s="8"/>
      <c r="S669" s="8"/>
      <c r="T669" s="8"/>
    </row>
    <row r="670" spans="2:20" ht="15" customHeight="1" x14ac:dyDescent="0.45">
      <c r="B670" s="4" t="s">
        <v>7138</v>
      </c>
      <c r="C670" s="44" t="s">
        <v>5693</v>
      </c>
      <c r="D670" s="8"/>
      <c r="E670" s="8"/>
      <c r="F670" s="8" t="str" cm="1">
        <f t="array" ref="F670">_xlfn.IFNA(_xlfn.IFS(J670=$U$4,"JA",J670=$U$5,"NEE",J670=$U$6,"JA",J670=$U$8,"ZIE CX"),"")</f>
        <v>JA</v>
      </c>
      <c r="G670" s="8" t="s">
        <v>5763</v>
      </c>
      <c r="H670" s="9"/>
      <c r="I670" s="10"/>
      <c r="J670" s="9"/>
      <c r="K670" s="9"/>
      <c r="L670" s="8"/>
      <c r="M670" s="11"/>
      <c r="N670" s="11"/>
      <c r="O670" s="13"/>
      <c r="P670" s="8"/>
      <c r="Q670" s="8"/>
      <c r="R670" s="8"/>
      <c r="S670" s="8"/>
      <c r="T670" s="8"/>
    </row>
    <row r="671" spans="2:20" ht="15" customHeight="1" x14ac:dyDescent="0.45">
      <c r="B671" s="4" t="s">
        <v>567</v>
      </c>
      <c r="C671" s="44" t="s">
        <v>5693</v>
      </c>
      <c r="D671" s="8"/>
      <c r="E671" s="8"/>
      <c r="F671" s="8" t="str" cm="1">
        <f t="array" ref="F671">_xlfn.IFNA(_xlfn.IFS(J671=$U$4,"JA",J671=$U$5,"NEE",J671=$U$6,"JA",J671=$U$8,"ZIE CX"),"")</f>
        <v>JA</v>
      </c>
      <c r="G671" s="8" t="s">
        <v>5763</v>
      </c>
      <c r="H671" s="9"/>
      <c r="I671" s="10"/>
      <c r="J671" s="9"/>
      <c r="K671" s="9"/>
      <c r="L671" s="8"/>
      <c r="M671" s="11"/>
      <c r="N671" s="11"/>
      <c r="O671" s="13"/>
      <c r="P671" s="8"/>
      <c r="Q671" s="8"/>
      <c r="R671" s="8"/>
      <c r="S671" s="8"/>
      <c r="T671" s="8"/>
    </row>
    <row r="672" spans="2:20" ht="15" customHeight="1" x14ac:dyDescent="0.45">
      <c r="B672" s="4" t="s">
        <v>7139</v>
      </c>
      <c r="C672" s="44" t="s">
        <v>5693</v>
      </c>
      <c r="D672" s="8"/>
      <c r="E672" s="8"/>
      <c r="F672" s="8" t="str" cm="1">
        <f t="array" ref="F672">_xlfn.IFNA(_xlfn.IFS(J672=$U$4,"JA",J672=$U$5,"NEE",J672=$U$6,"JA",J672=$U$8,"ZIE CX"),"")</f>
        <v>JA</v>
      </c>
      <c r="G672" s="8" t="s">
        <v>5763</v>
      </c>
      <c r="H672" s="9"/>
      <c r="I672" s="10"/>
      <c r="J672" s="9"/>
      <c r="K672" s="9"/>
      <c r="L672" s="8"/>
      <c r="M672" s="11"/>
      <c r="N672" s="11"/>
      <c r="O672" s="13"/>
      <c r="P672" s="8"/>
      <c r="Q672" s="8"/>
      <c r="R672" s="8"/>
      <c r="S672" s="8"/>
      <c r="T672" s="8"/>
    </row>
    <row r="673" spans="2:20" ht="15" customHeight="1" x14ac:dyDescent="0.45">
      <c r="B673" s="4" t="s">
        <v>7140</v>
      </c>
      <c r="C673" s="44" t="s">
        <v>5693</v>
      </c>
      <c r="D673" s="8"/>
      <c r="E673" s="8"/>
      <c r="F673" s="8" t="str" cm="1">
        <f t="array" ref="F673">_xlfn.IFNA(_xlfn.IFS(J673=$U$4,"JA",J673=$U$5,"NEE",J673=$U$6,"JA",J673=$U$8,"ZIE CX"),"")</f>
        <v>JA</v>
      </c>
      <c r="G673" s="8" t="s">
        <v>5763</v>
      </c>
      <c r="H673" s="9"/>
      <c r="I673" s="10"/>
      <c r="J673" s="9"/>
      <c r="K673" s="9"/>
      <c r="L673" s="8"/>
      <c r="M673" s="11"/>
      <c r="N673" s="11"/>
      <c r="O673" s="13"/>
      <c r="P673" s="8"/>
      <c r="Q673" s="8"/>
      <c r="R673" s="8"/>
      <c r="S673" s="8"/>
      <c r="T673" s="8"/>
    </row>
    <row r="674" spans="2:20" ht="15" customHeight="1" x14ac:dyDescent="0.45">
      <c r="B674" s="4" t="s">
        <v>7141</v>
      </c>
      <c r="C674" s="44" t="s">
        <v>5693</v>
      </c>
      <c r="D674" s="8"/>
      <c r="E674" s="8"/>
      <c r="F674" s="8" t="str" cm="1">
        <f t="array" ref="F674">_xlfn.IFNA(_xlfn.IFS(J674=$U$4,"JA",J674=$U$5,"NEE",J674=$U$6,"JA",J674=$U$8,"ZIE CX"),"")</f>
        <v>JA</v>
      </c>
      <c r="G674" s="8" t="s">
        <v>5763</v>
      </c>
      <c r="H674" s="9"/>
      <c r="I674" s="10"/>
      <c r="J674" s="9"/>
      <c r="K674" s="9"/>
      <c r="L674" s="8"/>
      <c r="M674" s="11"/>
      <c r="N674" s="11"/>
      <c r="O674" s="13"/>
      <c r="P674" s="8"/>
      <c r="Q674" s="8"/>
      <c r="R674" s="8"/>
      <c r="S674" s="8"/>
      <c r="T674" s="8"/>
    </row>
    <row r="675" spans="2:20" ht="15" customHeight="1" x14ac:dyDescent="0.45">
      <c r="B675" s="4" t="s">
        <v>7142</v>
      </c>
      <c r="C675" s="44" t="s">
        <v>5693</v>
      </c>
      <c r="D675" s="8"/>
      <c r="E675" s="8"/>
      <c r="F675" s="8" t="str" cm="1">
        <f t="array" ref="F675">_xlfn.IFNA(_xlfn.IFS(J675=$U$4,"JA",J675=$U$5,"NEE",J675=$U$6,"JA",J675=$U$8,"ZIE CX"),"")</f>
        <v>JA</v>
      </c>
      <c r="G675" s="8" t="s">
        <v>5763</v>
      </c>
      <c r="H675" s="9"/>
      <c r="I675" s="10"/>
      <c r="J675" s="9"/>
      <c r="K675" s="9"/>
      <c r="L675" s="8"/>
      <c r="M675" s="11"/>
      <c r="N675" s="11"/>
      <c r="O675" s="13"/>
      <c r="P675" s="8"/>
      <c r="Q675" s="8"/>
      <c r="R675" s="8"/>
      <c r="S675" s="8"/>
      <c r="T675" s="8"/>
    </row>
    <row r="676" spans="2:20" ht="15" customHeight="1" x14ac:dyDescent="0.45">
      <c r="B676" s="4" t="s">
        <v>51</v>
      </c>
      <c r="C676" s="44" t="s">
        <v>5693</v>
      </c>
      <c r="D676" s="8"/>
      <c r="E676" s="8"/>
      <c r="F676" s="8" t="str" cm="1">
        <f t="array" ref="F676">_xlfn.IFNA(_xlfn.IFS(J676=$U$4,"JA",J676=$U$5,"NEE",J676=$U$6,"JA",J676=$U$8,"ZIE CX"),"")</f>
        <v>JA</v>
      </c>
      <c r="G676" s="8" t="s">
        <v>5763</v>
      </c>
      <c r="H676" s="9"/>
      <c r="I676" s="10"/>
      <c r="J676" s="9"/>
      <c r="K676" s="9"/>
      <c r="L676" s="8"/>
      <c r="M676" s="11"/>
      <c r="N676" s="11"/>
      <c r="O676" s="13"/>
      <c r="P676" s="8"/>
      <c r="Q676" s="8"/>
      <c r="R676" s="8"/>
      <c r="S676" s="8"/>
      <c r="T676" s="8"/>
    </row>
    <row r="677" spans="2:20" ht="15" customHeight="1" x14ac:dyDescent="0.45">
      <c r="B677" s="4" t="s">
        <v>7143</v>
      </c>
      <c r="C677" s="44" t="s">
        <v>5693</v>
      </c>
      <c r="D677" s="8"/>
      <c r="E677" s="8"/>
      <c r="F677" s="8" t="str" cm="1">
        <f t="array" ref="F677">_xlfn.IFNA(_xlfn.IFS(J677=$U$4,"JA",J677=$U$5,"NEE",J677=$U$6,"JA",J677=$U$8,"ZIE CX"),"")</f>
        <v>JA</v>
      </c>
      <c r="G677" s="8" t="s">
        <v>5763</v>
      </c>
      <c r="H677" s="9"/>
      <c r="I677" s="10"/>
      <c r="J677" s="9"/>
      <c r="K677" s="9"/>
      <c r="L677" s="8"/>
      <c r="M677" s="11"/>
      <c r="N677" s="11"/>
      <c r="O677" s="13"/>
      <c r="P677" s="8"/>
      <c r="Q677" s="8"/>
      <c r="R677" s="8"/>
      <c r="S677" s="8"/>
      <c r="T677" s="8"/>
    </row>
    <row r="678" spans="2:20" ht="15" customHeight="1" x14ac:dyDescent="0.45">
      <c r="B678" s="4" t="s">
        <v>7144</v>
      </c>
      <c r="C678" s="44" t="s">
        <v>5693</v>
      </c>
      <c r="D678" s="8"/>
      <c r="E678" s="8"/>
      <c r="F678" s="8" t="str" cm="1">
        <f t="array" ref="F678">_xlfn.IFNA(_xlfn.IFS(J678=$U$4,"JA",J678=$U$5,"NEE",J678=$U$6,"JA",J678=$U$8,"ZIE CX"),"")</f>
        <v>JA</v>
      </c>
      <c r="G678" s="8" t="s">
        <v>5763</v>
      </c>
      <c r="H678" s="9"/>
      <c r="I678" s="10"/>
      <c r="J678" s="9"/>
      <c r="K678" s="9"/>
      <c r="L678" s="8"/>
      <c r="M678" s="11"/>
      <c r="N678" s="11"/>
      <c r="O678" s="13"/>
      <c r="P678" s="8"/>
      <c r="Q678" s="8"/>
      <c r="R678" s="8"/>
      <c r="S678" s="8"/>
      <c r="T678" s="8"/>
    </row>
    <row r="679" spans="2:20" ht="15" customHeight="1" x14ac:dyDescent="0.45">
      <c r="B679" s="4" t="s">
        <v>7145</v>
      </c>
      <c r="C679" s="44" t="s">
        <v>5693</v>
      </c>
      <c r="D679" s="8"/>
      <c r="E679" s="8"/>
      <c r="F679" s="8" t="str" cm="1">
        <f t="array" ref="F679">_xlfn.IFNA(_xlfn.IFS(J679=$U$4,"JA",J679=$U$5,"NEE",J679=$U$6,"JA",J679=$U$8,"ZIE CX"),"")</f>
        <v>JA</v>
      </c>
      <c r="G679" s="8" t="s">
        <v>5763</v>
      </c>
      <c r="H679" s="9"/>
      <c r="I679" s="10"/>
      <c r="J679" s="9"/>
      <c r="K679" s="9"/>
      <c r="L679" s="8"/>
      <c r="M679" s="11"/>
      <c r="N679" s="11"/>
      <c r="O679" s="13"/>
      <c r="P679" s="8"/>
      <c r="Q679" s="8"/>
      <c r="R679" s="8"/>
      <c r="S679" s="8"/>
      <c r="T679" s="8"/>
    </row>
    <row r="680" spans="2:20" ht="15" customHeight="1" x14ac:dyDescent="0.45">
      <c r="B680" s="4" t="s">
        <v>7146</v>
      </c>
      <c r="C680" s="44" t="s">
        <v>5693</v>
      </c>
      <c r="D680" s="8"/>
      <c r="E680" s="8"/>
      <c r="F680" s="8" t="str" cm="1">
        <f t="array" ref="F680">_xlfn.IFNA(_xlfn.IFS(J680=$U$4,"JA",J680=$U$5,"NEE",J680=$U$6,"JA",J680=$U$8,"ZIE CX"),"")</f>
        <v>JA</v>
      </c>
      <c r="G680" s="8" t="s">
        <v>5763</v>
      </c>
      <c r="H680" s="9"/>
      <c r="I680" s="10"/>
      <c r="J680" s="9"/>
      <c r="K680" s="9"/>
      <c r="L680" s="8"/>
      <c r="M680" s="11"/>
      <c r="N680" s="11"/>
      <c r="O680" s="13"/>
      <c r="P680" s="8"/>
      <c r="Q680" s="8"/>
      <c r="R680" s="8"/>
      <c r="S680" s="8"/>
      <c r="T680" s="8"/>
    </row>
    <row r="681" spans="2:20" ht="15" customHeight="1" x14ac:dyDescent="0.45">
      <c r="B681" s="4" t="s">
        <v>7147</v>
      </c>
      <c r="C681" s="44" t="s">
        <v>5693</v>
      </c>
      <c r="D681" s="8"/>
      <c r="E681" s="8"/>
      <c r="F681" s="8" t="str" cm="1">
        <f t="array" ref="F681">_xlfn.IFNA(_xlfn.IFS(J681=$U$4,"JA",J681=$U$5,"NEE",J681=$U$6,"JA",J681=$U$8,"ZIE CX"),"")</f>
        <v>JA</v>
      </c>
      <c r="G681" s="8" t="s">
        <v>5763</v>
      </c>
      <c r="H681" s="9"/>
      <c r="I681" s="10"/>
      <c r="J681" s="9"/>
      <c r="K681" s="9"/>
      <c r="L681" s="8"/>
      <c r="M681" s="11"/>
      <c r="N681" s="11"/>
      <c r="O681" s="13"/>
      <c r="P681" s="8"/>
      <c r="Q681" s="8"/>
      <c r="R681" s="8"/>
      <c r="S681" s="8"/>
      <c r="T681" s="8"/>
    </row>
    <row r="682" spans="2:20" ht="15" customHeight="1" x14ac:dyDescent="0.45">
      <c r="B682" s="4" t="s">
        <v>7148</v>
      </c>
      <c r="C682" s="44" t="s">
        <v>5693</v>
      </c>
      <c r="D682" s="8"/>
      <c r="E682" s="8"/>
      <c r="F682" s="8" t="str" cm="1">
        <f t="array" ref="F682">_xlfn.IFNA(_xlfn.IFS(J682=$U$4,"JA",J682=$U$5,"NEE",J682=$U$6,"JA",J682=$U$8,"ZIE CX"),"")</f>
        <v>JA</v>
      </c>
      <c r="G682" s="8" t="s">
        <v>5763</v>
      </c>
      <c r="H682" s="9"/>
      <c r="I682" s="10"/>
      <c r="J682" s="9"/>
      <c r="K682" s="9"/>
      <c r="L682" s="8"/>
      <c r="M682" s="11"/>
      <c r="N682" s="11"/>
      <c r="O682" s="13"/>
      <c r="P682" s="8"/>
      <c r="Q682" s="8"/>
      <c r="R682" s="8"/>
      <c r="S682" s="8"/>
      <c r="T682" s="8"/>
    </row>
    <row r="683" spans="2:20" ht="15" customHeight="1" x14ac:dyDescent="0.45">
      <c r="B683" s="4" t="s">
        <v>528</v>
      </c>
      <c r="C683" s="44" t="s">
        <v>5693</v>
      </c>
      <c r="D683" s="8"/>
      <c r="E683" s="8"/>
      <c r="F683" s="8" t="str" cm="1">
        <f t="array" ref="F683">_xlfn.IFNA(_xlfn.IFS(J683=$U$4,"JA",J683=$U$5,"NEE",J683=$U$6,"JA",J683=$U$8,"ZIE CX"),"")</f>
        <v>JA</v>
      </c>
      <c r="G683" s="8" t="s">
        <v>5763</v>
      </c>
      <c r="H683" s="9"/>
      <c r="I683" s="10"/>
      <c r="J683" s="9"/>
      <c r="K683" s="9"/>
      <c r="L683" s="8"/>
      <c r="M683" s="11"/>
      <c r="N683" s="11"/>
      <c r="O683" s="13"/>
      <c r="P683" s="8"/>
      <c r="Q683" s="8"/>
      <c r="R683" s="8"/>
      <c r="S683" s="8"/>
      <c r="T683" s="8"/>
    </row>
    <row r="684" spans="2:20" ht="15" customHeight="1" x14ac:dyDescent="0.45">
      <c r="B684" s="4" t="s">
        <v>7149</v>
      </c>
      <c r="C684" s="44" t="s">
        <v>5693</v>
      </c>
      <c r="D684" s="8"/>
      <c r="E684" s="8"/>
      <c r="F684" s="8" t="str" cm="1">
        <f t="array" ref="F684">_xlfn.IFNA(_xlfn.IFS(J684=$U$4,"JA",J684=$U$5,"NEE",J684=$U$6,"JA",J684=$U$8,"ZIE CX"),"")</f>
        <v>JA</v>
      </c>
      <c r="G684" s="8" t="s">
        <v>5763</v>
      </c>
      <c r="H684" s="9"/>
      <c r="I684" s="10"/>
      <c r="J684" s="9"/>
      <c r="K684" s="9"/>
      <c r="L684" s="8"/>
      <c r="M684" s="11"/>
      <c r="N684" s="11"/>
      <c r="O684" s="13"/>
      <c r="P684" s="8"/>
      <c r="Q684" s="8"/>
      <c r="R684" s="8"/>
      <c r="S684" s="8"/>
      <c r="T684" s="8"/>
    </row>
    <row r="685" spans="2:20" ht="15" customHeight="1" x14ac:dyDescent="0.45">
      <c r="B685" s="4" t="s">
        <v>7150</v>
      </c>
      <c r="C685" s="44" t="s">
        <v>5693</v>
      </c>
      <c r="D685" s="8"/>
      <c r="E685" s="8"/>
      <c r="F685" s="8" t="str" cm="1">
        <f t="array" ref="F685">_xlfn.IFNA(_xlfn.IFS(J685=$U$4,"JA",J685=$U$5,"NEE",J685=$U$6,"JA",J685=$U$8,"ZIE CX"),"")</f>
        <v>JA</v>
      </c>
      <c r="G685" s="8" t="s">
        <v>5763</v>
      </c>
      <c r="H685" s="9"/>
      <c r="I685" s="10"/>
      <c r="J685" s="9"/>
      <c r="K685" s="9"/>
      <c r="L685" s="8"/>
      <c r="M685" s="11"/>
      <c r="N685" s="11"/>
      <c r="O685" s="13"/>
      <c r="P685" s="8"/>
      <c r="Q685" s="8"/>
      <c r="R685" s="8"/>
      <c r="S685" s="8"/>
      <c r="T685" s="8"/>
    </row>
    <row r="686" spans="2:20" ht="15" customHeight="1" x14ac:dyDescent="0.45">
      <c r="B686" s="4" t="s">
        <v>7151</v>
      </c>
      <c r="C686" s="44" t="s">
        <v>5693</v>
      </c>
      <c r="D686" s="8"/>
      <c r="E686" s="8"/>
      <c r="F686" s="8" t="str" cm="1">
        <f t="array" ref="F686">_xlfn.IFNA(_xlfn.IFS(J686=$U$4,"JA",J686=$U$5,"NEE",J686=$U$6,"JA",J686=$U$8,"ZIE CX"),"")</f>
        <v>JA</v>
      </c>
      <c r="G686" s="8" t="s">
        <v>5763</v>
      </c>
      <c r="H686" s="9"/>
      <c r="I686" s="10"/>
      <c r="J686" s="9"/>
      <c r="K686" s="9"/>
      <c r="L686" s="8"/>
      <c r="M686" s="11"/>
      <c r="N686" s="11"/>
      <c r="O686" s="13"/>
      <c r="P686" s="8"/>
      <c r="Q686" s="8"/>
      <c r="R686" s="8"/>
      <c r="S686" s="8"/>
      <c r="T686" s="8"/>
    </row>
    <row r="687" spans="2:20" ht="15" customHeight="1" x14ac:dyDescent="0.45">
      <c r="B687" s="4" t="s">
        <v>7152</v>
      </c>
      <c r="C687" s="44" t="s">
        <v>5693</v>
      </c>
      <c r="D687" s="8"/>
      <c r="E687" s="8"/>
      <c r="F687" s="8" t="str" cm="1">
        <f t="array" ref="F687">_xlfn.IFNA(_xlfn.IFS(J687=$U$4,"JA",J687=$U$5,"NEE",J687=$U$6,"JA",J687=$U$8,"ZIE CX"),"")</f>
        <v>JA</v>
      </c>
      <c r="G687" s="8" t="s">
        <v>5763</v>
      </c>
      <c r="H687" s="9"/>
      <c r="I687" s="10"/>
      <c r="J687" s="9"/>
      <c r="K687" s="9"/>
      <c r="L687" s="8"/>
      <c r="M687" s="11"/>
      <c r="N687" s="11"/>
      <c r="O687" s="13"/>
      <c r="P687" s="8"/>
      <c r="Q687" s="8"/>
      <c r="R687" s="8"/>
      <c r="S687" s="8"/>
      <c r="T687" s="8"/>
    </row>
    <row r="688" spans="2:20" ht="15" customHeight="1" x14ac:dyDescent="0.45">
      <c r="B688" s="4" t="s">
        <v>7153</v>
      </c>
      <c r="C688" s="44" t="s">
        <v>5693</v>
      </c>
      <c r="D688" s="8"/>
      <c r="E688" s="8"/>
      <c r="F688" s="8" t="str" cm="1">
        <f t="array" ref="F688">_xlfn.IFNA(_xlfn.IFS(J688=$U$4,"JA",J688=$U$5,"NEE",J688=$U$6,"JA",J688=$U$8,"ZIE CX"),"")</f>
        <v>JA</v>
      </c>
      <c r="G688" s="8" t="s">
        <v>5763</v>
      </c>
      <c r="H688" s="9"/>
      <c r="I688" s="10"/>
      <c r="J688" s="9"/>
      <c r="K688" s="9"/>
      <c r="L688" s="8"/>
      <c r="M688" s="11"/>
      <c r="N688" s="11"/>
      <c r="O688" s="13"/>
      <c r="P688" s="8"/>
      <c r="Q688" s="8"/>
      <c r="R688" s="8"/>
      <c r="S688" s="8"/>
      <c r="T688" s="8"/>
    </row>
    <row r="689" spans="2:20" ht="15" customHeight="1" x14ac:dyDescent="0.45">
      <c r="B689" s="4" t="s">
        <v>7154</v>
      </c>
      <c r="C689" s="44" t="s">
        <v>5693</v>
      </c>
      <c r="D689" s="8"/>
      <c r="E689" s="8"/>
      <c r="F689" s="8" t="str" cm="1">
        <f t="array" ref="F689">_xlfn.IFNA(_xlfn.IFS(J689=$U$4,"JA",J689=$U$5,"NEE",J689=$U$6,"JA",J689=$U$8,"ZIE CX"),"")</f>
        <v>JA</v>
      </c>
      <c r="G689" s="8" t="s">
        <v>5763</v>
      </c>
      <c r="H689" s="9"/>
      <c r="I689" s="10"/>
      <c r="J689" s="9"/>
      <c r="K689" s="9"/>
      <c r="L689" s="8"/>
      <c r="M689" s="11"/>
      <c r="N689" s="11"/>
      <c r="O689" s="13"/>
      <c r="P689" s="8"/>
      <c r="Q689" s="8"/>
      <c r="R689" s="8"/>
      <c r="S689" s="8"/>
      <c r="T689" s="8"/>
    </row>
    <row r="690" spans="2:20" ht="15" customHeight="1" x14ac:dyDescent="0.45">
      <c r="B690" s="4" t="s">
        <v>859</v>
      </c>
      <c r="C690" s="44" t="s">
        <v>5693</v>
      </c>
      <c r="D690" s="8"/>
      <c r="E690" s="8"/>
      <c r="F690" s="8" t="str" cm="1">
        <f t="array" ref="F690">_xlfn.IFNA(_xlfn.IFS(J690=$U$4,"JA",J690=$U$5,"NEE",J690=$U$6,"JA",J690=$U$8,"ZIE CX"),"")</f>
        <v>JA</v>
      </c>
      <c r="G690" s="8" t="s">
        <v>5763</v>
      </c>
      <c r="H690" s="9"/>
      <c r="I690" s="10"/>
      <c r="J690" s="9"/>
      <c r="K690" s="9"/>
      <c r="L690" s="8"/>
      <c r="M690" s="11"/>
      <c r="N690" s="11"/>
      <c r="O690" s="13"/>
      <c r="P690" s="8"/>
      <c r="Q690" s="8"/>
      <c r="R690" s="8"/>
      <c r="S690" s="8"/>
      <c r="T690" s="8"/>
    </row>
    <row r="691" spans="2:20" ht="15" customHeight="1" x14ac:dyDescent="0.45">
      <c r="B691" s="4" t="s">
        <v>7155</v>
      </c>
      <c r="C691" s="44" t="s">
        <v>5693</v>
      </c>
      <c r="D691" s="8"/>
      <c r="E691" s="8"/>
      <c r="F691" s="8" t="str" cm="1">
        <f t="array" ref="F691">_xlfn.IFNA(_xlfn.IFS(J691=$U$4,"JA",J691=$U$5,"NEE",J691=$U$6,"JA",J691=$U$8,"ZIE CX"),"")</f>
        <v>JA</v>
      </c>
      <c r="G691" s="8" t="s">
        <v>5763</v>
      </c>
      <c r="H691" s="9"/>
      <c r="I691" s="10"/>
      <c r="J691" s="9"/>
      <c r="K691" s="9"/>
      <c r="L691" s="8"/>
      <c r="M691" s="11"/>
      <c r="N691" s="11"/>
      <c r="O691" s="13"/>
      <c r="P691" s="8"/>
      <c r="Q691" s="8"/>
      <c r="R691" s="8"/>
      <c r="S691" s="8"/>
      <c r="T691" s="8"/>
    </row>
    <row r="692" spans="2:20" ht="15" customHeight="1" x14ac:dyDescent="0.45">
      <c r="B692" s="4" t="s">
        <v>7156</v>
      </c>
      <c r="C692" s="44" t="s">
        <v>5693</v>
      </c>
      <c r="D692" s="8"/>
      <c r="E692" s="8"/>
      <c r="F692" s="8" t="str" cm="1">
        <f t="array" ref="F692">_xlfn.IFNA(_xlfn.IFS(J692=$U$4,"JA",J692=$U$5,"NEE",J692=$U$6,"JA",J692=$U$8,"ZIE CX"),"")</f>
        <v>JA</v>
      </c>
      <c r="G692" s="8" t="s">
        <v>5763</v>
      </c>
      <c r="H692" s="9"/>
      <c r="I692" s="10"/>
      <c r="J692" s="9"/>
      <c r="K692" s="9"/>
      <c r="L692" s="8"/>
      <c r="M692" s="11"/>
      <c r="N692" s="11"/>
      <c r="O692" s="13"/>
      <c r="P692" s="8"/>
      <c r="Q692" s="8"/>
      <c r="R692" s="8"/>
      <c r="S692" s="8"/>
      <c r="T692" s="8"/>
    </row>
    <row r="693" spans="2:20" ht="15" customHeight="1" x14ac:dyDescent="0.45">
      <c r="B693" s="4" t="s">
        <v>7157</v>
      </c>
      <c r="C693" s="44" t="s">
        <v>5693</v>
      </c>
      <c r="D693" s="8"/>
      <c r="E693" s="8"/>
      <c r="F693" s="8" t="str" cm="1">
        <f t="array" ref="F693">_xlfn.IFNA(_xlfn.IFS(J693=$U$4,"JA",J693=$U$5,"NEE",J693=$U$6,"JA",J693=$U$8,"ZIE CX"),"")</f>
        <v>JA</v>
      </c>
      <c r="G693" s="8" t="s">
        <v>5763</v>
      </c>
      <c r="H693" s="9"/>
      <c r="I693" s="10"/>
      <c r="J693" s="9"/>
      <c r="K693" s="9"/>
      <c r="L693" s="8"/>
      <c r="M693" s="11"/>
      <c r="N693" s="11"/>
      <c r="O693" s="13"/>
      <c r="P693" s="8"/>
      <c r="Q693" s="8"/>
      <c r="R693" s="8"/>
      <c r="S693" s="8"/>
      <c r="T693" s="8"/>
    </row>
    <row r="694" spans="2:20" ht="15" customHeight="1" x14ac:dyDescent="0.45">
      <c r="B694" s="4" t="s">
        <v>7158</v>
      </c>
      <c r="C694" s="44" t="s">
        <v>5693</v>
      </c>
      <c r="D694" s="8"/>
      <c r="E694" s="8"/>
      <c r="F694" s="8" t="str" cm="1">
        <f t="array" ref="F694">_xlfn.IFNA(_xlfn.IFS(J694=$U$4,"JA",J694=$U$5,"NEE",J694=$U$6,"JA",J694=$U$8,"ZIE CX"),"")</f>
        <v>JA</v>
      </c>
      <c r="G694" s="8" t="s">
        <v>5763</v>
      </c>
      <c r="H694" s="9"/>
      <c r="I694" s="10"/>
      <c r="J694" s="9"/>
      <c r="K694" s="9"/>
      <c r="L694" s="8"/>
      <c r="M694" s="11"/>
      <c r="N694" s="11"/>
      <c r="O694" s="13"/>
      <c r="P694" s="8"/>
      <c r="Q694" s="8"/>
      <c r="R694" s="8"/>
      <c r="S694" s="8"/>
      <c r="T694" s="8"/>
    </row>
    <row r="695" spans="2:20" ht="15" customHeight="1" x14ac:dyDescent="0.45">
      <c r="B695" s="4" t="s">
        <v>7159</v>
      </c>
      <c r="C695" s="44" t="s">
        <v>5693</v>
      </c>
      <c r="D695" s="8"/>
      <c r="E695" s="8"/>
      <c r="F695" s="8" t="str" cm="1">
        <f t="array" ref="F695">_xlfn.IFNA(_xlfn.IFS(J695=$U$4,"JA",J695=$U$5,"NEE",J695=$U$6,"JA",J695=$U$8,"ZIE CX"),"")</f>
        <v>JA</v>
      </c>
      <c r="G695" s="8" t="s">
        <v>5763</v>
      </c>
      <c r="H695" s="9"/>
      <c r="I695" s="10"/>
      <c r="J695" s="9"/>
      <c r="K695" s="9"/>
      <c r="L695" s="8"/>
      <c r="M695" s="11"/>
      <c r="N695" s="11"/>
      <c r="O695" s="13"/>
      <c r="P695" s="8"/>
      <c r="Q695" s="8"/>
      <c r="R695" s="8"/>
      <c r="S695" s="8"/>
      <c r="T695" s="8"/>
    </row>
    <row r="696" spans="2:20" ht="15" customHeight="1" x14ac:dyDescent="0.45">
      <c r="B696" s="4" t="s">
        <v>7160</v>
      </c>
      <c r="C696" s="44" t="s">
        <v>5693</v>
      </c>
      <c r="D696" s="8"/>
      <c r="E696" s="8"/>
      <c r="F696" s="8" t="str" cm="1">
        <f t="array" ref="F696">_xlfn.IFNA(_xlfn.IFS(J696=$U$4,"JA",J696=$U$5,"NEE",J696=$U$6,"JA",J696=$U$8,"ZIE CX"),"")</f>
        <v>JA</v>
      </c>
      <c r="G696" s="8" t="s">
        <v>5763</v>
      </c>
      <c r="H696" s="9"/>
      <c r="I696" s="10"/>
      <c r="J696" s="9"/>
      <c r="K696" s="9"/>
      <c r="L696" s="8"/>
      <c r="M696" s="11"/>
      <c r="N696" s="11"/>
      <c r="O696" s="13"/>
      <c r="P696" s="8"/>
      <c r="Q696" s="8"/>
      <c r="R696" s="8"/>
      <c r="S696" s="8"/>
      <c r="T696" s="8"/>
    </row>
    <row r="697" spans="2:20" ht="15" customHeight="1" x14ac:dyDescent="0.45">
      <c r="B697" s="7" t="s">
        <v>4171</v>
      </c>
      <c r="C697" s="8" t="s">
        <v>5624</v>
      </c>
      <c r="E697" s="8" t="s">
        <v>5606</v>
      </c>
      <c r="F697" s="8" t="str" cm="1">
        <f t="array" ref="F697">_xlfn.IFNA(_xlfn.IFS(J697=$U$4,"JA",J697=$U$5,"NEE",J697=$U$6,"JA",J697=$U$8,"ZIE CX"),"")</f>
        <v>JA</v>
      </c>
      <c r="G697" s="8"/>
      <c r="H697" s="9"/>
      <c r="I697" s="10"/>
      <c r="J697" s="9"/>
      <c r="K697" s="9" t="s">
        <v>5612</v>
      </c>
      <c r="L697" s="8"/>
      <c r="M697" s="11"/>
      <c r="N697" s="8"/>
      <c r="O697" s="15"/>
      <c r="P697" s="8"/>
      <c r="Q697" s="8"/>
      <c r="R697" s="8"/>
      <c r="S697" s="8"/>
      <c r="T697" s="8"/>
    </row>
    <row r="698" spans="2:20" ht="15" customHeight="1" x14ac:dyDescent="0.45">
      <c r="B698" s="4" t="s">
        <v>7161</v>
      </c>
      <c r="C698" s="44" t="s">
        <v>5693</v>
      </c>
      <c r="D698" s="8"/>
      <c r="E698" s="8"/>
      <c r="F698" s="8" t="str" cm="1">
        <f t="array" ref="F698">_xlfn.IFNA(_xlfn.IFS(J698=$U$4,"JA",J698=$U$5,"NEE",J698=$U$6,"JA",J698=$U$8,"ZIE CX"),"")</f>
        <v>JA</v>
      </c>
      <c r="G698" s="8" t="s">
        <v>5763</v>
      </c>
      <c r="H698" s="9"/>
      <c r="I698" s="10"/>
      <c r="J698" s="9"/>
      <c r="K698" s="9"/>
      <c r="L698" s="8"/>
      <c r="M698" s="11"/>
      <c r="N698" s="11"/>
      <c r="O698" s="13"/>
      <c r="P698" s="8"/>
      <c r="Q698" s="8"/>
      <c r="R698" s="8"/>
      <c r="S698" s="8"/>
      <c r="T698" s="8"/>
    </row>
    <row r="699" spans="2:20" ht="15" customHeight="1" x14ac:dyDescent="0.45">
      <c r="B699" s="4" t="s">
        <v>7162</v>
      </c>
      <c r="C699" s="44" t="s">
        <v>5693</v>
      </c>
      <c r="D699" s="8"/>
      <c r="E699" s="8"/>
      <c r="F699" s="8" t="str" cm="1">
        <f t="array" ref="F699">_xlfn.IFNA(_xlfn.IFS(J699=$U$4,"JA",J699=$U$5,"NEE",J699=$U$6,"JA",J699=$U$8,"ZIE CX"),"")</f>
        <v>JA</v>
      </c>
      <c r="G699" s="8" t="s">
        <v>5763</v>
      </c>
      <c r="H699" s="9"/>
      <c r="I699" s="10"/>
      <c r="J699" s="9"/>
      <c r="K699" s="9"/>
      <c r="L699" s="8"/>
      <c r="M699" s="11"/>
      <c r="N699" s="11"/>
      <c r="O699" s="13"/>
      <c r="P699" s="8"/>
      <c r="Q699" s="8"/>
      <c r="R699" s="8"/>
      <c r="S699" s="8"/>
      <c r="T699" s="8"/>
    </row>
    <row r="700" spans="2:20" ht="15" customHeight="1" x14ac:dyDescent="0.45">
      <c r="B700" s="4" t="s">
        <v>7163</v>
      </c>
      <c r="C700" s="44" t="s">
        <v>5693</v>
      </c>
      <c r="D700" s="8"/>
      <c r="E700" s="8"/>
      <c r="F700" s="8" t="str" cm="1">
        <f t="array" ref="F700">_xlfn.IFNA(_xlfn.IFS(J700=$U$4,"JA",J700=$U$5,"NEE",J700=$U$6,"JA",J700=$U$8,"ZIE CX"),"")</f>
        <v>JA</v>
      </c>
      <c r="G700" s="8" t="s">
        <v>5763</v>
      </c>
      <c r="H700" s="9"/>
      <c r="I700" s="10"/>
      <c r="J700" s="9"/>
      <c r="K700" s="9"/>
      <c r="L700" s="8"/>
      <c r="M700" s="11"/>
      <c r="N700" s="11"/>
      <c r="O700" s="13"/>
      <c r="P700" s="8"/>
      <c r="Q700" s="8"/>
      <c r="R700" s="8"/>
      <c r="S700" s="8"/>
      <c r="T700" s="8"/>
    </row>
    <row r="701" spans="2:20" ht="15" customHeight="1" x14ac:dyDescent="0.45">
      <c r="B701" s="4" t="s">
        <v>7164</v>
      </c>
      <c r="C701" s="44" t="s">
        <v>5693</v>
      </c>
      <c r="D701" s="8"/>
      <c r="E701" s="8"/>
      <c r="F701" s="8" t="str" cm="1">
        <f t="array" ref="F701">_xlfn.IFNA(_xlfn.IFS(J701=$U$4,"JA",J701=$U$5,"NEE",J701=$U$6,"JA",J701=$U$8,"ZIE CX"),"")</f>
        <v>JA</v>
      </c>
      <c r="G701" s="8" t="s">
        <v>5763</v>
      </c>
      <c r="H701" s="9"/>
      <c r="I701" s="10"/>
      <c r="J701" s="9"/>
      <c r="K701" s="9"/>
      <c r="L701" s="8"/>
      <c r="M701" s="11"/>
      <c r="N701" s="11"/>
      <c r="O701" s="13"/>
      <c r="P701" s="8"/>
      <c r="Q701" s="8"/>
      <c r="R701" s="8"/>
      <c r="S701" s="8"/>
      <c r="T701" s="8"/>
    </row>
    <row r="702" spans="2:20" ht="15" customHeight="1" x14ac:dyDescent="0.45">
      <c r="B702" s="4" t="s">
        <v>7165</v>
      </c>
      <c r="C702" s="44" t="s">
        <v>5693</v>
      </c>
      <c r="D702" s="8"/>
      <c r="E702" s="8"/>
      <c r="F702" s="8" t="str" cm="1">
        <f t="array" ref="F702">_xlfn.IFNA(_xlfn.IFS(J702=$U$4,"JA",J702=$U$5,"NEE",J702=$U$6,"JA",J702=$U$8,"ZIE CX"),"")</f>
        <v>JA</v>
      </c>
      <c r="G702" s="8" t="s">
        <v>5763</v>
      </c>
      <c r="H702" s="9"/>
      <c r="I702" s="10"/>
      <c r="J702" s="9"/>
      <c r="K702" s="9"/>
      <c r="L702" s="8"/>
      <c r="M702" s="11"/>
      <c r="N702" s="11"/>
      <c r="O702" s="13"/>
      <c r="P702" s="8"/>
      <c r="Q702" s="8"/>
      <c r="R702" s="8"/>
      <c r="S702" s="8"/>
      <c r="T702" s="8"/>
    </row>
    <row r="703" spans="2:20" ht="15" customHeight="1" x14ac:dyDescent="0.45">
      <c r="B703" s="4" t="s">
        <v>7166</v>
      </c>
      <c r="C703" s="44" t="s">
        <v>5693</v>
      </c>
      <c r="D703" s="8"/>
      <c r="E703" s="8"/>
      <c r="F703" s="8" t="str" cm="1">
        <f t="array" ref="F703">_xlfn.IFNA(_xlfn.IFS(J703=$U$4,"JA",J703=$U$5,"NEE",J703=$U$6,"JA",J703=$U$8,"ZIE CX"),"")</f>
        <v>JA</v>
      </c>
      <c r="G703" s="8" t="s">
        <v>5763</v>
      </c>
      <c r="H703" s="9"/>
      <c r="I703" s="10"/>
      <c r="J703" s="9"/>
      <c r="K703" s="9"/>
      <c r="L703" s="8"/>
      <c r="M703" s="11"/>
      <c r="N703" s="11"/>
      <c r="O703" s="13"/>
      <c r="P703" s="8"/>
      <c r="Q703" s="8"/>
      <c r="R703" s="8"/>
      <c r="S703" s="8"/>
      <c r="T703" s="8"/>
    </row>
    <row r="704" spans="2:20" ht="15" customHeight="1" x14ac:dyDescent="0.45">
      <c r="B704" s="4" t="s">
        <v>7167</v>
      </c>
      <c r="C704" s="44" t="s">
        <v>5693</v>
      </c>
      <c r="D704" s="8"/>
      <c r="E704" s="8"/>
      <c r="F704" s="8" t="str" cm="1">
        <f t="array" ref="F704">_xlfn.IFNA(_xlfn.IFS(J704=$U$4,"JA",J704=$U$5,"NEE",J704=$U$6,"JA",J704=$U$8,"ZIE CX"),"")</f>
        <v>JA</v>
      </c>
      <c r="G704" s="8" t="s">
        <v>5763</v>
      </c>
      <c r="H704" s="9"/>
      <c r="I704" s="10"/>
      <c r="J704" s="9"/>
      <c r="K704" s="9"/>
      <c r="L704" s="8"/>
      <c r="M704" s="11"/>
      <c r="N704" s="11"/>
      <c r="O704" s="13"/>
      <c r="P704" s="8"/>
      <c r="Q704" s="8"/>
      <c r="R704" s="8"/>
      <c r="S704" s="8"/>
      <c r="T704" s="8"/>
    </row>
    <row r="705" spans="2:20" ht="15" customHeight="1" x14ac:dyDescent="0.45">
      <c r="B705" s="4" t="s">
        <v>7168</v>
      </c>
      <c r="C705" s="44" t="s">
        <v>5693</v>
      </c>
      <c r="D705" s="8"/>
      <c r="E705" s="8"/>
      <c r="F705" s="8" t="str" cm="1">
        <f t="array" ref="F705">_xlfn.IFNA(_xlfn.IFS(J705=$U$4,"JA",J705=$U$5,"NEE",J705=$U$6,"JA",J705=$U$8,"ZIE CX"),"")</f>
        <v>JA</v>
      </c>
      <c r="G705" s="8" t="s">
        <v>5763</v>
      </c>
      <c r="H705" s="9"/>
      <c r="I705" s="10"/>
      <c r="J705" s="9"/>
      <c r="K705" s="9"/>
      <c r="L705" s="8"/>
      <c r="M705" s="11"/>
      <c r="N705" s="11"/>
      <c r="O705" s="13"/>
      <c r="P705" s="8"/>
      <c r="Q705" s="8"/>
      <c r="R705" s="8"/>
      <c r="S705" s="8"/>
      <c r="T705" s="8"/>
    </row>
    <row r="706" spans="2:20" ht="15" customHeight="1" x14ac:dyDescent="0.45">
      <c r="B706" s="4" t="s">
        <v>369</v>
      </c>
      <c r="C706" s="44" t="s">
        <v>5693</v>
      </c>
      <c r="D706" s="8"/>
      <c r="E706" s="8"/>
      <c r="F706" s="8" t="str" cm="1">
        <f t="array" ref="F706">_xlfn.IFNA(_xlfn.IFS(J706=$U$4,"JA",J706=$U$5,"NEE",J706=$U$6,"JA",J706=$U$8,"ZIE CX"),"")</f>
        <v>JA</v>
      </c>
      <c r="G706" s="8" t="s">
        <v>5763</v>
      </c>
      <c r="H706" s="9"/>
      <c r="I706" s="10"/>
      <c r="J706" s="9"/>
      <c r="K706" s="9"/>
      <c r="L706" s="8"/>
      <c r="M706" s="11"/>
      <c r="N706" s="11"/>
      <c r="O706" s="13"/>
      <c r="P706" s="8"/>
      <c r="Q706" s="8"/>
      <c r="R706" s="8"/>
      <c r="S706" s="8"/>
      <c r="T706" s="8"/>
    </row>
    <row r="707" spans="2:20" ht="15" customHeight="1" x14ac:dyDescent="0.45">
      <c r="B707" s="4" t="s">
        <v>7169</v>
      </c>
      <c r="C707" s="44" t="s">
        <v>5693</v>
      </c>
      <c r="D707" s="8"/>
      <c r="E707" s="8"/>
      <c r="F707" s="8" t="str" cm="1">
        <f t="array" ref="F707">_xlfn.IFNA(_xlfn.IFS(J707=$U$4,"JA",J707=$U$5,"NEE",J707=$U$6,"JA",J707=$U$8,"ZIE CX"),"")</f>
        <v>JA</v>
      </c>
      <c r="G707" s="8" t="s">
        <v>5763</v>
      </c>
      <c r="H707" s="9"/>
      <c r="I707" s="10"/>
      <c r="J707" s="9"/>
      <c r="K707" s="9"/>
      <c r="L707" s="8"/>
      <c r="M707" s="11"/>
      <c r="N707" s="11"/>
      <c r="O707" s="13"/>
      <c r="P707" s="8"/>
      <c r="Q707" s="8"/>
      <c r="R707" s="8"/>
      <c r="S707" s="8"/>
      <c r="T707" s="8"/>
    </row>
    <row r="708" spans="2:20" ht="15" customHeight="1" x14ac:dyDescent="0.45">
      <c r="B708" s="4" t="s">
        <v>7170</v>
      </c>
      <c r="C708" s="44" t="s">
        <v>5693</v>
      </c>
      <c r="D708" s="8"/>
      <c r="E708" s="8"/>
      <c r="F708" s="8" t="str" cm="1">
        <f t="array" ref="F708">_xlfn.IFNA(_xlfn.IFS(J708=$U$4,"JA",J708=$U$5,"NEE",J708=$U$6,"JA",J708=$U$8,"ZIE CX"),"")</f>
        <v>JA</v>
      </c>
      <c r="G708" s="8" t="s">
        <v>5763</v>
      </c>
      <c r="H708" s="9"/>
      <c r="I708" s="10"/>
      <c r="J708" s="9"/>
      <c r="K708" s="9"/>
      <c r="L708" s="8"/>
      <c r="M708" s="11"/>
      <c r="N708" s="11"/>
      <c r="O708" s="13"/>
      <c r="P708" s="8"/>
      <c r="Q708" s="8"/>
      <c r="R708" s="8"/>
      <c r="S708" s="8"/>
      <c r="T708" s="8"/>
    </row>
    <row r="709" spans="2:20" ht="15" customHeight="1" x14ac:dyDescent="0.45">
      <c r="B709" s="4" t="s">
        <v>7171</v>
      </c>
      <c r="C709" s="44" t="s">
        <v>5693</v>
      </c>
      <c r="D709" s="8"/>
      <c r="E709" s="8"/>
      <c r="F709" s="8" t="str" cm="1">
        <f t="array" ref="F709">_xlfn.IFNA(_xlfn.IFS(J709=$U$4,"JA",J709=$U$5,"NEE",J709=$U$6,"JA",J709=$U$8,"ZIE CX"),"")</f>
        <v>JA</v>
      </c>
      <c r="G709" s="8" t="s">
        <v>5763</v>
      </c>
      <c r="H709" s="9"/>
      <c r="I709" s="10"/>
      <c r="J709" s="9"/>
      <c r="K709" s="9"/>
      <c r="L709" s="8"/>
      <c r="M709" s="11"/>
      <c r="N709" s="11"/>
      <c r="O709" s="13"/>
      <c r="P709" s="8"/>
      <c r="Q709" s="8"/>
      <c r="R709" s="8"/>
      <c r="S709" s="8"/>
      <c r="T709" s="8"/>
    </row>
    <row r="710" spans="2:20" ht="15" customHeight="1" x14ac:dyDescent="0.45">
      <c r="B710" s="4" t="s">
        <v>7172</v>
      </c>
      <c r="C710" s="44" t="s">
        <v>5693</v>
      </c>
      <c r="D710" s="8"/>
      <c r="E710" s="8"/>
      <c r="F710" s="8" t="str" cm="1">
        <f t="array" ref="F710">_xlfn.IFNA(_xlfn.IFS(J710=$U$4,"JA",J710=$U$5,"NEE",J710=$U$6,"JA",J710=$U$8,"ZIE CX"),"")</f>
        <v>JA</v>
      </c>
      <c r="G710" s="8" t="s">
        <v>5763</v>
      </c>
      <c r="H710" s="9"/>
      <c r="I710" s="10"/>
      <c r="J710" s="9"/>
      <c r="K710" s="9"/>
      <c r="L710" s="8"/>
      <c r="M710" s="11"/>
      <c r="N710" s="11"/>
      <c r="O710" s="13"/>
      <c r="P710" s="8"/>
      <c r="Q710" s="8"/>
      <c r="R710" s="8"/>
      <c r="S710" s="8"/>
      <c r="T710" s="8"/>
    </row>
    <row r="711" spans="2:20" ht="15" customHeight="1" x14ac:dyDescent="0.45">
      <c r="B711" s="4" t="s">
        <v>7173</v>
      </c>
      <c r="C711" s="44" t="s">
        <v>5693</v>
      </c>
      <c r="D711" s="8"/>
      <c r="E711" s="8"/>
      <c r="F711" s="8" t="str" cm="1">
        <f t="array" ref="F711">_xlfn.IFNA(_xlfn.IFS(J711=$U$4,"JA",J711=$U$5,"NEE",J711=$U$6,"JA",J711=$U$8,"ZIE CX"),"")</f>
        <v>JA</v>
      </c>
      <c r="G711" s="8" t="s">
        <v>5763</v>
      </c>
      <c r="H711" s="9"/>
      <c r="I711" s="10"/>
      <c r="J711" s="9"/>
      <c r="K711" s="9"/>
      <c r="L711" s="8"/>
      <c r="M711" s="11"/>
      <c r="N711" s="11"/>
      <c r="O711" s="13"/>
      <c r="P711" s="8"/>
      <c r="Q711" s="8"/>
      <c r="R711" s="8"/>
      <c r="S711" s="8"/>
      <c r="T711" s="8"/>
    </row>
    <row r="712" spans="2:20" ht="15" customHeight="1" x14ac:dyDescent="0.45">
      <c r="B712" s="4" t="s">
        <v>7174</v>
      </c>
      <c r="C712" s="44" t="s">
        <v>5693</v>
      </c>
      <c r="D712" s="8"/>
      <c r="E712" s="8"/>
      <c r="F712" s="8" t="str" cm="1">
        <f t="array" ref="F712">_xlfn.IFNA(_xlfn.IFS(J712=$U$4,"JA",J712=$U$5,"NEE",J712=$U$6,"JA",J712=$U$8,"ZIE CX"),"")</f>
        <v>JA</v>
      </c>
      <c r="G712" s="8" t="s">
        <v>5763</v>
      </c>
      <c r="H712" s="9"/>
      <c r="I712" s="10"/>
      <c r="J712" s="9"/>
      <c r="K712" s="9"/>
      <c r="L712" s="8"/>
      <c r="M712" s="11"/>
      <c r="N712" s="11"/>
      <c r="O712" s="13"/>
      <c r="P712" s="8"/>
      <c r="Q712" s="8"/>
      <c r="R712" s="8"/>
      <c r="S712" s="8"/>
      <c r="T712" s="8"/>
    </row>
    <row r="713" spans="2:20" ht="15" customHeight="1" x14ac:dyDescent="0.45">
      <c r="B713" s="4" t="s">
        <v>772</v>
      </c>
      <c r="C713" s="44" t="s">
        <v>5693</v>
      </c>
      <c r="D713" s="8"/>
      <c r="E713" s="8"/>
      <c r="F713" s="8" t="str" cm="1">
        <f t="array" ref="F713">_xlfn.IFNA(_xlfn.IFS(J713=$U$4,"JA",J713=$U$5,"NEE",J713=$U$6,"JA",J713=$U$8,"ZIE CX"),"")</f>
        <v>JA</v>
      </c>
      <c r="G713" s="8" t="s">
        <v>5763</v>
      </c>
      <c r="H713" s="9"/>
      <c r="I713" s="10"/>
      <c r="J713" s="9"/>
      <c r="K713" s="9"/>
      <c r="L713" s="8"/>
      <c r="M713" s="11"/>
      <c r="N713" s="11"/>
      <c r="O713" s="13"/>
      <c r="P713" s="8"/>
      <c r="Q713" s="8"/>
      <c r="R713" s="8"/>
      <c r="S713" s="8"/>
      <c r="T713" s="8"/>
    </row>
    <row r="714" spans="2:20" ht="15" customHeight="1" x14ac:dyDescent="0.45">
      <c r="B714" s="4" t="s">
        <v>7175</v>
      </c>
      <c r="C714" s="44" t="s">
        <v>5693</v>
      </c>
      <c r="D714" s="8"/>
      <c r="E714" s="8"/>
      <c r="F714" s="8" t="str" cm="1">
        <f t="array" ref="F714">_xlfn.IFNA(_xlfn.IFS(J714=$U$4,"JA",J714=$U$5,"NEE",J714=$U$6,"JA",J714=$U$8,"ZIE CX"),"")</f>
        <v>JA</v>
      </c>
      <c r="G714" s="8" t="s">
        <v>5763</v>
      </c>
      <c r="H714" s="9"/>
      <c r="I714" s="10"/>
      <c r="J714" s="9"/>
      <c r="K714" s="9"/>
      <c r="L714" s="8"/>
      <c r="M714" s="11"/>
      <c r="N714" s="11"/>
      <c r="O714" s="13"/>
      <c r="P714" s="8"/>
      <c r="Q714" s="8"/>
      <c r="R714" s="8"/>
      <c r="S714" s="8"/>
      <c r="T714" s="8"/>
    </row>
    <row r="715" spans="2:20" ht="15" customHeight="1" x14ac:dyDescent="0.45">
      <c r="B715" s="4" t="s">
        <v>7176</v>
      </c>
      <c r="C715" s="44" t="s">
        <v>5693</v>
      </c>
      <c r="D715" s="8"/>
      <c r="E715" s="8"/>
      <c r="F715" s="8" t="str" cm="1">
        <f t="array" ref="F715">_xlfn.IFNA(_xlfn.IFS(J715=$U$4,"JA",J715=$U$5,"NEE",J715=$U$6,"JA",J715=$U$8,"ZIE CX"),"")</f>
        <v>JA</v>
      </c>
      <c r="G715" s="8" t="s">
        <v>5763</v>
      </c>
      <c r="H715" s="9"/>
      <c r="I715" s="10"/>
      <c r="J715" s="9"/>
      <c r="K715" s="9"/>
      <c r="L715" s="8"/>
      <c r="M715" s="11"/>
      <c r="N715" s="11"/>
      <c r="O715" s="13"/>
      <c r="P715" s="8"/>
      <c r="Q715" s="8"/>
      <c r="R715" s="8"/>
      <c r="S715" s="8"/>
      <c r="T715" s="8"/>
    </row>
    <row r="716" spans="2:20" ht="15" customHeight="1" x14ac:dyDescent="0.45">
      <c r="B716" s="4" t="s">
        <v>7177</v>
      </c>
      <c r="C716" s="44" t="s">
        <v>5693</v>
      </c>
      <c r="D716" s="8"/>
      <c r="E716" s="8"/>
      <c r="F716" s="8" t="str" cm="1">
        <f t="array" ref="F716">_xlfn.IFNA(_xlfn.IFS(J716=$U$4,"JA",J716=$U$5,"NEE",J716=$U$6,"JA",J716=$U$8,"ZIE CX"),"")</f>
        <v>JA</v>
      </c>
      <c r="G716" s="8" t="s">
        <v>5763</v>
      </c>
      <c r="H716" s="9"/>
      <c r="I716" s="10"/>
      <c r="J716" s="9"/>
      <c r="K716" s="9"/>
      <c r="L716" s="8"/>
      <c r="M716" s="11"/>
      <c r="N716" s="11"/>
      <c r="O716" s="13"/>
      <c r="P716" s="8"/>
      <c r="Q716" s="8"/>
      <c r="R716" s="8"/>
      <c r="S716" s="8"/>
      <c r="T716" s="8"/>
    </row>
    <row r="717" spans="2:20" ht="15" customHeight="1" x14ac:dyDescent="0.45">
      <c r="B717" s="4" t="s">
        <v>7178</v>
      </c>
      <c r="C717" s="44" t="s">
        <v>5811</v>
      </c>
      <c r="D717" s="8"/>
      <c r="E717" s="8" t="s">
        <v>5618</v>
      </c>
      <c r="F717" s="8" t="str" cm="1">
        <f t="array" ref="F717">_xlfn.IFNA(_xlfn.IFS(J717=$U$4,"JA",J717=$U$5,"NEE",J717=$U$6,"JA",J717=$U$8,"ZIE CX"),"")</f>
        <v/>
      </c>
      <c r="G717" s="8" t="s">
        <v>5607</v>
      </c>
      <c r="H717" s="9">
        <v>45506</v>
      </c>
      <c r="I717" s="10">
        <f>Tabel2[[#This Row],[Datum laatst gecontacteerd]]+90</f>
        <v>45596</v>
      </c>
      <c r="J717" s="9" t="s">
        <v>5649</v>
      </c>
      <c r="K717" s="9" t="s">
        <v>5612</v>
      </c>
      <c r="L717" s="8" t="s">
        <v>7179</v>
      </c>
      <c r="M717" s="11"/>
      <c r="N717" s="46" t="s">
        <v>7180</v>
      </c>
      <c r="O717" s="13" t="s">
        <v>7181</v>
      </c>
      <c r="P717" s="8"/>
      <c r="Q717" s="8"/>
      <c r="R717" s="8"/>
      <c r="S717" s="8"/>
      <c r="T717" s="8"/>
    </row>
    <row r="718" spans="2:20" ht="15" customHeight="1" x14ac:dyDescent="0.45">
      <c r="B718" s="4" t="s">
        <v>585</v>
      </c>
      <c r="C718" s="44" t="s">
        <v>5693</v>
      </c>
      <c r="D718" s="8"/>
      <c r="E718" s="8"/>
      <c r="F718" s="8" t="str" cm="1">
        <f t="array" ref="F718">_xlfn.IFNA(_xlfn.IFS(J718=$U$4,"JA",J718=$U$5,"NEE",J718=$U$6,"JA",J718=$U$8,"ZIE CX"),"")</f>
        <v>JA</v>
      </c>
      <c r="G718" s="8" t="s">
        <v>5763</v>
      </c>
      <c r="H718" s="9"/>
      <c r="I718" s="10"/>
      <c r="J718" s="9"/>
      <c r="K718" s="9"/>
      <c r="L718" s="8"/>
      <c r="M718" s="11"/>
      <c r="N718" s="11"/>
      <c r="O718" s="13"/>
      <c r="P718" s="8"/>
      <c r="Q718" s="8"/>
      <c r="R718" s="8"/>
      <c r="S718" s="8"/>
      <c r="T718" s="8"/>
    </row>
    <row r="719" spans="2:20" ht="15" customHeight="1" x14ac:dyDescent="0.45">
      <c r="B719" s="4" t="s">
        <v>7182</v>
      </c>
      <c r="C719" s="44" t="s">
        <v>5693</v>
      </c>
      <c r="D719" s="8"/>
      <c r="E719" s="8"/>
      <c r="F719" s="8" t="str" cm="1">
        <f t="array" ref="F719">_xlfn.IFNA(_xlfn.IFS(J719=$U$4,"JA",J719=$U$5,"NEE",J719=$U$6,"JA",J719=$U$8,"ZIE CX"),"")</f>
        <v>JA</v>
      </c>
      <c r="G719" s="8" t="s">
        <v>5763</v>
      </c>
      <c r="H719" s="9"/>
      <c r="I719" s="10"/>
      <c r="J719" s="9"/>
      <c r="K719" s="9"/>
      <c r="L719" s="8"/>
      <c r="M719" s="11"/>
      <c r="N719" s="11"/>
      <c r="O719" s="13"/>
      <c r="P719" s="8"/>
      <c r="Q719" s="8"/>
      <c r="R719" s="8"/>
      <c r="S719" s="8"/>
      <c r="T719" s="8"/>
    </row>
    <row r="720" spans="2:20" ht="15" customHeight="1" x14ac:dyDescent="0.45">
      <c r="B720" s="4" t="s">
        <v>7183</v>
      </c>
      <c r="C720" s="44" t="s">
        <v>5693</v>
      </c>
      <c r="D720" s="8"/>
      <c r="E720" s="8"/>
      <c r="F720" s="8" t="str" cm="1">
        <f t="array" ref="F720">_xlfn.IFNA(_xlfn.IFS(J720=$U$4,"JA",J720=$U$5,"NEE",J720=$U$6,"JA",J720=$U$8,"ZIE CX"),"")</f>
        <v>JA</v>
      </c>
      <c r="G720" s="8" t="s">
        <v>5763</v>
      </c>
      <c r="H720" s="9"/>
      <c r="I720" s="10"/>
      <c r="J720" s="9"/>
      <c r="K720" s="9"/>
      <c r="L720" s="8"/>
      <c r="M720" s="11"/>
      <c r="N720" s="11"/>
      <c r="O720" s="13"/>
      <c r="P720" s="8"/>
      <c r="Q720" s="8"/>
      <c r="R720" s="8"/>
      <c r="S720" s="8"/>
      <c r="T720" s="8"/>
    </row>
    <row r="721" spans="2:20" ht="15" customHeight="1" x14ac:dyDescent="0.45">
      <c r="B721" s="4" t="s">
        <v>7184</v>
      </c>
      <c r="C721" s="44" t="s">
        <v>5693</v>
      </c>
      <c r="D721" s="8"/>
      <c r="E721" s="8"/>
      <c r="F721" s="8" t="str" cm="1">
        <f t="array" ref="F721">_xlfn.IFNA(_xlfn.IFS(J721=$U$4,"JA",J721=$U$5,"NEE",J721=$U$6,"JA",J721=$U$8,"ZIE CX"),"")</f>
        <v>JA</v>
      </c>
      <c r="G721" s="8" t="s">
        <v>5763</v>
      </c>
      <c r="H721" s="9"/>
      <c r="I721" s="10"/>
      <c r="J721" s="9"/>
      <c r="K721" s="9"/>
      <c r="L721" s="8"/>
      <c r="M721" s="11"/>
      <c r="N721" s="11"/>
      <c r="O721" s="13"/>
      <c r="P721" s="8"/>
      <c r="Q721" s="8"/>
      <c r="R721" s="8"/>
      <c r="S721" s="8"/>
      <c r="T721" s="8"/>
    </row>
    <row r="722" spans="2:20" ht="15" customHeight="1" x14ac:dyDescent="0.45">
      <c r="B722" s="4" t="s">
        <v>7185</v>
      </c>
      <c r="C722" s="44" t="s">
        <v>5693</v>
      </c>
      <c r="D722" s="8"/>
      <c r="E722" s="8"/>
      <c r="F722" s="8" t="str" cm="1">
        <f t="array" ref="F722">_xlfn.IFNA(_xlfn.IFS(J722=$U$4,"JA",J722=$U$5,"NEE",J722=$U$6,"JA",J722=$U$8,"ZIE CX"),"")</f>
        <v>JA</v>
      </c>
      <c r="G722" s="8" t="s">
        <v>5763</v>
      </c>
      <c r="H722" s="9"/>
      <c r="I722" s="10"/>
      <c r="J722" s="9"/>
      <c r="K722" s="9"/>
      <c r="L722" s="8"/>
      <c r="M722" s="11"/>
      <c r="N722" s="11"/>
      <c r="O722" s="13"/>
      <c r="P722" s="8"/>
      <c r="Q722" s="8"/>
      <c r="R722" s="8"/>
      <c r="S722" s="8"/>
      <c r="T722" s="8"/>
    </row>
    <row r="723" spans="2:20" ht="15" customHeight="1" x14ac:dyDescent="0.45">
      <c r="B723" s="4" t="s">
        <v>7186</v>
      </c>
      <c r="C723" s="44" t="s">
        <v>5693</v>
      </c>
      <c r="D723" s="8"/>
      <c r="E723" s="8"/>
      <c r="F723" s="8" t="str" cm="1">
        <f t="array" ref="F723">_xlfn.IFNA(_xlfn.IFS(J723=$U$4,"JA",J723=$U$5,"NEE",J723=$U$6,"JA",J723=$U$8,"ZIE CX"),"")</f>
        <v>JA</v>
      </c>
      <c r="G723" s="8" t="s">
        <v>5763</v>
      </c>
      <c r="H723" s="9"/>
      <c r="I723" s="10"/>
      <c r="J723" s="9"/>
      <c r="K723" s="9"/>
      <c r="L723" s="8"/>
      <c r="M723" s="11"/>
      <c r="N723" s="11"/>
      <c r="O723" s="13"/>
      <c r="P723" s="8"/>
      <c r="Q723" s="8"/>
      <c r="R723" s="8"/>
      <c r="S723" s="8"/>
      <c r="T723" s="8"/>
    </row>
    <row r="724" spans="2:20" ht="15" customHeight="1" x14ac:dyDescent="0.45">
      <c r="B724" s="4" t="s">
        <v>414</v>
      </c>
      <c r="C724" s="44" t="s">
        <v>5693</v>
      </c>
      <c r="D724" s="8"/>
      <c r="E724" s="8"/>
      <c r="F724" s="8" t="str" cm="1">
        <f t="array" ref="F724">_xlfn.IFNA(_xlfn.IFS(J724=$U$4,"JA",J724=$U$5,"NEE",J724=$U$6,"JA",J724=$U$8,"ZIE CX"),"")</f>
        <v>JA</v>
      </c>
      <c r="G724" s="8" t="s">
        <v>5763</v>
      </c>
      <c r="H724" s="9"/>
      <c r="I724" s="10"/>
      <c r="J724" s="9"/>
      <c r="K724" s="9"/>
      <c r="L724" s="8"/>
      <c r="M724" s="11"/>
      <c r="N724" s="11"/>
      <c r="O724" s="13"/>
      <c r="P724" s="8"/>
      <c r="Q724" s="8"/>
      <c r="R724" s="8"/>
      <c r="S724" s="8"/>
      <c r="T724" s="8"/>
    </row>
    <row r="725" spans="2:20" ht="15" customHeight="1" x14ac:dyDescent="0.45">
      <c r="B725" s="4" t="s">
        <v>5267</v>
      </c>
      <c r="C725" s="44" t="s">
        <v>5693</v>
      </c>
      <c r="D725" s="8"/>
      <c r="E725" s="8" t="s">
        <v>5632</v>
      </c>
      <c r="F725" s="8" t="s">
        <v>5632</v>
      </c>
      <c r="G725" s="8" t="s">
        <v>5763</v>
      </c>
      <c r="H725" s="9">
        <v>45443</v>
      </c>
      <c r="I725" s="10">
        <v>45450</v>
      </c>
      <c r="J725" s="9" t="s">
        <v>5638</v>
      </c>
      <c r="K725" s="9" t="s">
        <v>5623</v>
      </c>
      <c r="L725" s="8" t="s">
        <v>7187</v>
      </c>
      <c r="M725" s="11" t="s">
        <v>7188</v>
      </c>
      <c r="N725" s="22" t="s">
        <v>7189</v>
      </c>
      <c r="O725" s="13" t="s">
        <v>7190</v>
      </c>
      <c r="P725" s="8"/>
      <c r="Q725" s="8"/>
      <c r="R725" s="8"/>
      <c r="S725" s="8"/>
      <c r="T725" s="8"/>
    </row>
    <row r="726" spans="2:20" ht="15" customHeight="1" x14ac:dyDescent="0.45">
      <c r="B726" s="4" t="s">
        <v>7191</v>
      </c>
      <c r="C726" s="44" t="s">
        <v>5693</v>
      </c>
      <c r="D726" s="8"/>
      <c r="E726" s="8"/>
      <c r="F726" s="8" t="str" cm="1">
        <f t="array" ref="F726">_xlfn.IFNA(_xlfn.IFS(J726=$U$4,"JA",J726=$U$5,"NEE",J726=$U$6,"JA",J726=$U$8,"ZIE CX"),"")</f>
        <v>JA</v>
      </c>
      <c r="G726" s="8" t="s">
        <v>5763</v>
      </c>
      <c r="H726" s="9"/>
      <c r="I726" s="10"/>
      <c r="J726" s="9"/>
      <c r="K726" s="9"/>
      <c r="L726" s="8"/>
      <c r="M726" s="11"/>
      <c r="N726" s="11"/>
      <c r="O726" s="13"/>
      <c r="P726" s="8"/>
      <c r="Q726" s="8"/>
      <c r="R726" s="8"/>
      <c r="S726" s="8"/>
      <c r="T726" s="8"/>
    </row>
    <row r="727" spans="2:20" ht="15" customHeight="1" x14ac:dyDescent="0.45">
      <c r="B727" s="4" t="s">
        <v>7192</v>
      </c>
      <c r="C727" s="44" t="s">
        <v>5693</v>
      </c>
      <c r="D727" s="8"/>
      <c r="E727" s="8"/>
      <c r="F727" s="8" t="str" cm="1">
        <f t="array" ref="F727">_xlfn.IFNA(_xlfn.IFS(J727=$U$4,"JA",J727=$U$5,"NEE",J727=$U$6,"JA",J727=$U$8,"ZIE CX"),"")</f>
        <v>JA</v>
      </c>
      <c r="G727" s="8" t="s">
        <v>5763</v>
      </c>
      <c r="H727" s="9"/>
      <c r="I727" s="10"/>
      <c r="J727" s="9"/>
      <c r="K727" s="9"/>
      <c r="L727" s="8"/>
      <c r="M727" s="11"/>
      <c r="N727" s="11"/>
      <c r="O727" s="13"/>
      <c r="P727" s="8"/>
      <c r="Q727" s="8"/>
      <c r="R727" s="8"/>
      <c r="S727" s="8"/>
      <c r="T727" s="8"/>
    </row>
    <row r="728" spans="2:20" ht="15" customHeight="1" x14ac:dyDescent="0.45">
      <c r="B728" s="4" t="s">
        <v>7193</v>
      </c>
      <c r="C728" s="44" t="s">
        <v>5693</v>
      </c>
      <c r="D728" s="8"/>
      <c r="E728" s="8"/>
      <c r="F728" s="8" t="str" cm="1">
        <f t="array" ref="F728">_xlfn.IFNA(_xlfn.IFS(J728=$U$4,"JA",J728=$U$5,"NEE",J728=$U$6,"JA",J728=$U$8,"ZIE CX"),"")</f>
        <v>JA</v>
      </c>
      <c r="G728" s="8" t="s">
        <v>5763</v>
      </c>
      <c r="H728" s="9"/>
      <c r="I728" s="10"/>
      <c r="J728" s="9"/>
      <c r="K728" s="9"/>
      <c r="L728" s="8"/>
      <c r="M728" s="11"/>
      <c r="N728" s="11"/>
      <c r="O728" s="13"/>
      <c r="P728" s="8"/>
      <c r="Q728" s="8"/>
      <c r="R728" s="8"/>
      <c r="S728" s="8"/>
      <c r="T728" s="8"/>
    </row>
    <row r="729" spans="2:20" ht="15" customHeight="1" x14ac:dyDescent="0.45">
      <c r="B729" s="7" t="s">
        <v>4917</v>
      </c>
      <c r="C729" s="8" t="s">
        <v>5624</v>
      </c>
      <c r="E729" s="8" t="s">
        <v>5606</v>
      </c>
      <c r="F729" s="8" t="str" cm="1">
        <f t="array" ref="F729">_xlfn.IFNA(_xlfn.IFS(J729=$U$4,"JA",J729=$U$5,"NEE",J729=$U$6,"JA",J729=$U$8,"ZIE CX"),"")</f>
        <v>JA</v>
      </c>
      <c r="G729" s="8"/>
      <c r="H729" s="9"/>
      <c r="I729" s="10"/>
      <c r="J729" s="9"/>
      <c r="K729" s="9" t="s">
        <v>5612</v>
      </c>
      <c r="L729" s="8"/>
      <c r="M729" s="11"/>
      <c r="N729" s="8"/>
      <c r="O729" s="15"/>
      <c r="P729" s="8"/>
      <c r="Q729" s="8"/>
      <c r="R729" s="8"/>
      <c r="S729" s="8"/>
      <c r="T729" s="8"/>
    </row>
    <row r="730" spans="2:20" ht="15" customHeight="1" x14ac:dyDescent="0.45">
      <c r="B730" s="4" t="s">
        <v>7194</v>
      </c>
      <c r="C730" s="44" t="s">
        <v>5693</v>
      </c>
      <c r="D730" s="8"/>
      <c r="E730" s="8"/>
      <c r="F730" s="8" t="str" cm="1">
        <f t="array" ref="F730">_xlfn.IFNA(_xlfn.IFS(J730=$U$4,"JA",J730=$U$5,"NEE",J730=$U$6,"JA",J730=$U$8,"ZIE CX"),"")</f>
        <v>JA</v>
      </c>
      <c r="G730" s="8" t="s">
        <v>5763</v>
      </c>
      <c r="H730" s="9"/>
      <c r="I730" s="10"/>
      <c r="J730" s="9"/>
      <c r="K730" s="9"/>
      <c r="L730" s="8"/>
      <c r="M730" s="11"/>
      <c r="N730" s="11"/>
      <c r="O730" s="13"/>
      <c r="P730" s="8"/>
      <c r="Q730" s="8"/>
      <c r="R730" s="8"/>
      <c r="S730" s="8"/>
      <c r="T730" s="8"/>
    </row>
    <row r="731" spans="2:20" ht="15" customHeight="1" x14ac:dyDescent="0.45">
      <c r="B731" s="4" t="s">
        <v>7195</v>
      </c>
      <c r="C731" s="44" t="s">
        <v>5693</v>
      </c>
      <c r="D731" s="8"/>
      <c r="E731" s="8"/>
      <c r="F731" s="8" t="str" cm="1">
        <f t="array" ref="F731">_xlfn.IFNA(_xlfn.IFS(J731=$U$4,"JA",J731=$U$5,"NEE",J731=$U$6,"JA",J731=$U$8,"ZIE CX"),"")</f>
        <v>JA</v>
      </c>
      <c r="G731" s="8" t="s">
        <v>5763</v>
      </c>
      <c r="H731" s="9"/>
      <c r="I731" s="10"/>
      <c r="J731" s="9"/>
      <c r="K731" s="9"/>
      <c r="L731" s="8"/>
      <c r="M731" s="11"/>
      <c r="N731" s="11"/>
      <c r="O731" s="13"/>
      <c r="P731" s="8"/>
      <c r="Q731" s="8"/>
      <c r="R731" s="8"/>
      <c r="S731" s="8"/>
      <c r="T731" s="8"/>
    </row>
    <row r="732" spans="2:20" ht="15" customHeight="1" x14ac:dyDescent="0.45">
      <c r="B732" s="4" t="s">
        <v>7196</v>
      </c>
      <c r="C732" s="44" t="s">
        <v>5693</v>
      </c>
      <c r="D732" s="8"/>
      <c r="E732" s="8"/>
      <c r="F732" s="8" t="str" cm="1">
        <f t="array" ref="F732">_xlfn.IFNA(_xlfn.IFS(J732=$U$4,"JA",J732=$U$5,"NEE",J732=$U$6,"JA",J732=$U$8,"ZIE CX"),"")</f>
        <v>JA</v>
      </c>
      <c r="G732" s="8" t="s">
        <v>5763</v>
      </c>
      <c r="H732" s="9"/>
      <c r="I732" s="10"/>
      <c r="J732" s="9"/>
      <c r="K732" s="9"/>
      <c r="L732" s="8"/>
      <c r="M732" s="11"/>
      <c r="N732" s="11"/>
      <c r="O732" s="13"/>
      <c r="P732" s="8"/>
      <c r="Q732" s="8"/>
      <c r="R732" s="8"/>
      <c r="S732" s="8"/>
      <c r="T732" s="8"/>
    </row>
    <row r="733" spans="2:20" ht="15" customHeight="1" x14ac:dyDescent="0.45">
      <c r="B733" s="4" t="s">
        <v>7197</v>
      </c>
      <c r="C733" s="44" t="s">
        <v>5693</v>
      </c>
      <c r="D733" s="8"/>
      <c r="E733" s="8"/>
      <c r="F733" s="8" t="str" cm="1">
        <f t="array" ref="F733">_xlfn.IFNA(_xlfn.IFS(J733=$U$4,"JA",J733=$U$5,"NEE",J733=$U$6,"JA",J733=$U$8,"ZIE CX"),"")</f>
        <v>JA</v>
      </c>
      <c r="G733" s="8" t="s">
        <v>5763</v>
      </c>
      <c r="H733" s="9"/>
      <c r="I733" s="10"/>
      <c r="J733" s="9"/>
      <c r="K733" s="9"/>
      <c r="L733" s="8"/>
      <c r="M733" s="11"/>
      <c r="N733" s="11"/>
      <c r="O733" s="13"/>
      <c r="P733" s="8"/>
      <c r="Q733" s="8"/>
      <c r="R733" s="8"/>
      <c r="S733" s="8"/>
      <c r="T733" s="8"/>
    </row>
    <row r="734" spans="2:20" ht="15" customHeight="1" x14ac:dyDescent="0.45">
      <c r="B734" s="4" t="s">
        <v>7198</v>
      </c>
      <c r="C734" s="44" t="s">
        <v>5693</v>
      </c>
      <c r="D734" s="8"/>
      <c r="E734" s="8"/>
      <c r="F734" s="8" t="str" cm="1">
        <f t="array" ref="F734">_xlfn.IFNA(_xlfn.IFS(J734=$U$4,"JA",J734=$U$5,"NEE",J734=$U$6,"JA",J734=$U$8,"ZIE CX"),"")</f>
        <v>JA</v>
      </c>
      <c r="G734" s="8" t="s">
        <v>5763</v>
      </c>
      <c r="H734" s="9"/>
      <c r="I734" s="10"/>
      <c r="J734" s="9"/>
      <c r="K734" s="9"/>
      <c r="L734" s="8"/>
      <c r="M734" s="11"/>
      <c r="N734" s="11"/>
      <c r="O734" s="13"/>
      <c r="P734" s="8"/>
      <c r="Q734" s="8"/>
      <c r="R734" s="8"/>
      <c r="S734" s="8"/>
      <c r="T734" s="8"/>
    </row>
    <row r="735" spans="2:20" ht="15" customHeight="1" x14ac:dyDescent="0.45">
      <c r="B735" s="4" t="s">
        <v>7199</v>
      </c>
      <c r="C735" s="44" t="s">
        <v>5693</v>
      </c>
      <c r="D735" s="8"/>
      <c r="E735" s="8"/>
      <c r="F735" s="8" t="str" cm="1">
        <f t="array" ref="F735">_xlfn.IFNA(_xlfn.IFS(J735=$U$4,"JA",J735=$U$5,"NEE",J735=$U$6,"JA",J735=$U$8,"ZIE CX"),"")</f>
        <v>JA</v>
      </c>
      <c r="G735" s="8" t="s">
        <v>5763</v>
      </c>
      <c r="H735" s="9"/>
      <c r="I735" s="10"/>
      <c r="J735" s="9"/>
      <c r="K735" s="9"/>
      <c r="L735" s="8"/>
      <c r="M735" s="11"/>
      <c r="N735" s="11"/>
      <c r="O735" s="13"/>
      <c r="P735" s="8"/>
      <c r="Q735" s="8"/>
      <c r="R735" s="8"/>
      <c r="S735" s="8"/>
      <c r="T735" s="8"/>
    </row>
    <row r="736" spans="2:20" ht="15" customHeight="1" x14ac:dyDescent="0.45">
      <c r="B736" s="4" t="s">
        <v>7200</v>
      </c>
      <c r="C736" s="44" t="s">
        <v>5693</v>
      </c>
      <c r="D736" s="8"/>
      <c r="E736" s="8"/>
      <c r="F736" s="8" t="str" cm="1">
        <f t="array" ref="F736">_xlfn.IFNA(_xlfn.IFS(J736=$U$4,"JA",J736=$U$5,"NEE",J736=$U$6,"JA",J736=$U$8,"ZIE CX"),"")</f>
        <v>JA</v>
      </c>
      <c r="G736" s="8" t="s">
        <v>5763</v>
      </c>
      <c r="H736" s="9"/>
      <c r="I736" s="10"/>
      <c r="J736" s="9"/>
      <c r="K736" s="9"/>
      <c r="L736" s="8"/>
      <c r="M736" s="11"/>
      <c r="N736" s="11"/>
      <c r="O736" s="13"/>
      <c r="P736" s="8"/>
      <c r="Q736" s="8"/>
      <c r="R736" s="8"/>
      <c r="S736" s="8"/>
      <c r="T736" s="8"/>
    </row>
    <row r="737" spans="2:20" ht="15" customHeight="1" x14ac:dyDescent="0.45">
      <c r="B737" s="4" t="s">
        <v>7201</v>
      </c>
      <c r="C737" s="44" t="s">
        <v>5693</v>
      </c>
      <c r="D737" s="8"/>
      <c r="E737" s="8"/>
      <c r="F737" s="8" t="str" cm="1">
        <f t="array" ref="F737">_xlfn.IFNA(_xlfn.IFS(J737=$U$4,"JA",J737=$U$5,"NEE",J737=$U$6,"JA",J737=$U$8,"ZIE CX"),"")</f>
        <v>JA</v>
      </c>
      <c r="G737" s="8" t="s">
        <v>5763</v>
      </c>
      <c r="H737" s="9"/>
      <c r="I737" s="10"/>
      <c r="J737" s="9"/>
      <c r="K737" s="9"/>
      <c r="L737" s="8"/>
      <c r="M737" s="11"/>
      <c r="N737" s="11"/>
      <c r="O737" s="13"/>
      <c r="P737" s="8"/>
      <c r="Q737" s="8"/>
      <c r="R737" s="8"/>
      <c r="S737" s="8"/>
      <c r="T737" s="8"/>
    </row>
    <row r="738" spans="2:20" ht="15" customHeight="1" x14ac:dyDescent="0.45">
      <c r="B738" s="4" t="s">
        <v>7202</v>
      </c>
      <c r="C738" s="44" t="s">
        <v>5693</v>
      </c>
      <c r="D738" s="8"/>
      <c r="E738" s="8"/>
      <c r="F738" s="8" t="str" cm="1">
        <f t="array" ref="F738">_xlfn.IFNA(_xlfn.IFS(J738=$U$4,"JA",J738=$U$5,"NEE",J738=$U$6,"JA",J738=$U$8,"ZIE CX"),"")</f>
        <v>JA</v>
      </c>
      <c r="G738" s="8" t="s">
        <v>5763</v>
      </c>
      <c r="H738" s="9"/>
      <c r="I738" s="10"/>
      <c r="J738" s="9"/>
      <c r="K738" s="9"/>
      <c r="L738" s="8"/>
      <c r="M738" s="11"/>
      <c r="N738" s="11"/>
      <c r="O738" s="13"/>
      <c r="P738" s="8"/>
      <c r="Q738" s="8"/>
      <c r="R738" s="8"/>
      <c r="S738" s="8"/>
      <c r="T738" s="8"/>
    </row>
    <row r="739" spans="2:20" ht="15" customHeight="1" x14ac:dyDescent="0.45">
      <c r="B739" s="4" t="s">
        <v>7203</v>
      </c>
      <c r="C739" s="44" t="s">
        <v>5693</v>
      </c>
      <c r="D739" s="8"/>
      <c r="E739" s="8"/>
      <c r="F739" s="8" t="str" cm="1">
        <f t="array" ref="F739">_xlfn.IFNA(_xlfn.IFS(J739=$U$4,"JA",J739=$U$5,"NEE",J739=$U$6,"JA",J739=$U$8,"ZIE CX"),"")</f>
        <v>JA</v>
      </c>
      <c r="G739" s="8" t="s">
        <v>5763</v>
      </c>
      <c r="H739" s="9"/>
      <c r="I739" s="10"/>
      <c r="J739" s="9"/>
      <c r="K739" s="9"/>
      <c r="L739" s="8"/>
      <c r="M739" s="11"/>
      <c r="N739" s="11"/>
      <c r="O739" s="13"/>
      <c r="P739" s="8"/>
      <c r="Q739" s="8"/>
      <c r="R739" s="8"/>
      <c r="S739" s="8"/>
      <c r="T739" s="8"/>
    </row>
    <row r="740" spans="2:20" ht="15" customHeight="1" x14ac:dyDescent="0.45">
      <c r="B740" s="4" t="s">
        <v>7204</v>
      </c>
      <c r="C740" s="44" t="s">
        <v>5693</v>
      </c>
      <c r="D740" s="8"/>
      <c r="E740" s="8"/>
      <c r="F740" s="8" t="str" cm="1">
        <f t="array" ref="F740">_xlfn.IFNA(_xlfn.IFS(J740=$U$4,"JA",J740=$U$5,"NEE",J740=$U$6,"JA",J740=$U$8,"ZIE CX"),"")</f>
        <v>JA</v>
      </c>
      <c r="G740" s="8" t="s">
        <v>5763</v>
      </c>
      <c r="H740" s="9"/>
      <c r="I740" s="10"/>
      <c r="J740" s="9"/>
      <c r="K740" s="9"/>
      <c r="L740" s="8"/>
      <c r="M740" s="11"/>
      <c r="N740" s="11"/>
      <c r="O740" s="13"/>
      <c r="P740" s="8"/>
      <c r="Q740" s="8"/>
      <c r="R740" s="8"/>
      <c r="S740" s="8"/>
      <c r="T740" s="8"/>
    </row>
    <row r="741" spans="2:20" ht="15" customHeight="1" x14ac:dyDescent="0.45">
      <c r="B741" s="4" t="s">
        <v>7205</v>
      </c>
      <c r="C741" s="44" t="s">
        <v>5693</v>
      </c>
      <c r="D741" s="8"/>
      <c r="E741" s="8"/>
      <c r="F741" s="8" t="str" cm="1">
        <f t="array" ref="F741">_xlfn.IFNA(_xlfn.IFS(J741=$U$4,"JA",J741=$U$5,"NEE",J741=$U$6,"JA",J741=$U$8,"ZIE CX"),"")</f>
        <v>JA</v>
      </c>
      <c r="G741" s="8" t="s">
        <v>5763</v>
      </c>
      <c r="H741" s="9"/>
      <c r="I741" s="10"/>
      <c r="J741" s="9"/>
      <c r="K741" s="9"/>
      <c r="L741" s="8"/>
      <c r="M741" s="11"/>
      <c r="N741" s="11"/>
      <c r="O741" s="13"/>
      <c r="P741" s="8"/>
      <c r="Q741" s="8"/>
      <c r="R741" s="8"/>
      <c r="S741" s="8"/>
      <c r="T741" s="8"/>
    </row>
    <row r="742" spans="2:20" ht="15" customHeight="1" x14ac:dyDescent="0.45">
      <c r="B742" s="4" t="s">
        <v>7206</v>
      </c>
      <c r="C742" s="44" t="s">
        <v>5693</v>
      </c>
      <c r="D742" s="8"/>
      <c r="E742" s="8"/>
      <c r="F742" s="8" t="str" cm="1">
        <f t="array" ref="F742">_xlfn.IFNA(_xlfn.IFS(J742=$U$4,"JA",J742=$U$5,"NEE",J742=$U$6,"JA",J742=$U$8,"ZIE CX"),"")</f>
        <v>JA</v>
      </c>
      <c r="G742" s="8" t="s">
        <v>5763</v>
      </c>
      <c r="H742" s="9"/>
      <c r="I742" s="10"/>
      <c r="J742" s="9"/>
      <c r="K742" s="9"/>
      <c r="L742" s="8"/>
      <c r="M742" s="11"/>
      <c r="N742" s="11"/>
      <c r="O742" s="13"/>
      <c r="P742" s="8"/>
      <c r="Q742" s="8"/>
      <c r="R742" s="8"/>
      <c r="S742" s="8"/>
      <c r="T742" s="8"/>
    </row>
    <row r="743" spans="2:20" ht="15" customHeight="1" x14ac:dyDescent="0.45">
      <c r="B743" s="4" t="s">
        <v>7207</v>
      </c>
      <c r="C743" s="44" t="s">
        <v>5693</v>
      </c>
      <c r="D743" s="8"/>
      <c r="E743" s="8"/>
      <c r="F743" s="8" t="str" cm="1">
        <f t="array" ref="F743">_xlfn.IFNA(_xlfn.IFS(J743=$U$4,"JA",J743=$U$5,"NEE",J743=$U$6,"JA",J743=$U$8,"ZIE CX"),"")</f>
        <v>JA</v>
      </c>
      <c r="G743" s="8" t="s">
        <v>5763</v>
      </c>
      <c r="H743" s="9"/>
      <c r="I743" s="10"/>
      <c r="J743" s="9"/>
      <c r="K743" s="9"/>
      <c r="L743" s="8"/>
      <c r="M743" s="11"/>
      <c r="N743" s="11"/>
      <c r="O743" s="13"/>
      <c r="P743" s="8"/>
      <c r="Q743" s="8"/>
      <c r="R743" s="8"/>
      <c r="S743" s="8"/>
      <c r="T743" s="8"/>
    </row>
    <row r="744" spans="2:20" ht="15" customHeight="1" x14ac:dyDescent="0.45">
      <c r="B744" s="4" t="s">
        <v>305</v>
      </c>
      <c r="C744" s="44" t="s">
        <v>5693</v>
      </c>
      <c r="D744" s="8"/>
      <c r="E744" s="8"/>
      <c r="F744" s="8" t="str" cm="1">
        <f t="array" ref="F744">_xlfn.IFNA(_xlfn.IFS(J744=$U$4,"JA",J744=$U$5,"NEE",J744=$U$6,"JA",J744=$U$8,"ZIE CX"),"")</f>
        <v>JA</v>
      </c>
      <c r="G744" s="8" t="s">
        <v>5763</v>
      </c>
      <c r="H744" s="9"/>
      <c r="I744" s="10"/>
      <c r="J744" s="9"/>
      <c r="K744" s="9"/>
      <c r="L744" s="8"/>
      <c r="M744" s="11"/>
      <c r="N744" s="11"/>
      <c r="O744" s="13"/>
      <c r="P744" s="8"/>
      <c r="Q744" s="8"/>
      <c r="R744" s="8"/>
      <c r="S744" s="8"/>
      <c r="T744" s="8"/>
    </row>
    <row r="745" spans="2:20" ht="15" customHeight="1" x14ac:dyDescent="0.45">
      <c r="B745" s="4" t="s">
        <v>7208</v>
      </c>
      <c r="C745" s="44" t="s">
        <v>5693</v>
      </c>
      <c r="D745" s="8"/>
      <c r="E745" s="8"/>
      <c r="F745" s="8" t="str" cm="1">
        <f t="array" ref="F745">_xlfn.IFNA(_xlfn.IFS(J745=$U$4,"JA",J745=$U$5,"NEE",J745=$U$6,"JA",J745=$U$8,"ZIE CX"),"")</f>
        <v>JA</v>
      </c>
      <c r="G745" s="8" t="s">
        <v>5763</v>
      </c>
      <c r="H745" s="9"/>
      <c r="I745" s="10"/>
      <c r="J745" s="9"/>
      <c r="K745" s="9"/>
      <c r="L745" s="8"/>
      <c r="M745" s="11"/>
      <c r="N745" s="11"/>
      <c r="O745" s="13"/>
      <c r="P745" s="8"/>
      <c r="Q745" s="8"/>
      <c r="R745" s="8"/>
      <c r="S745" s="8"/>
      <c r="T745" s="8"/>
    </row>
    <row r="746" spans="2:20" ht="15" customHeight="1" x14ac:dyDescent="0.45">
      <c r="B746" s="4" t="s">
        <v>7209</v>
      </c>
      <c r="C746" s="44" t="s">
        <v>5693</v>
      </c>
      <c r="D746" s="8"/>
      <c r="E746" s="8"/>
      <c r="F746" s="8" t="str" cm="1">
        <f t="array" ref="F746">_xlfn.IFNA(_xlfn.IFS(J746=$U$4,"JA",J746=$U$5,"NEE",J746=$U$6,"JA",J746=$U$8,"ZIE CX"),"")</f>
        <v>JA</v>
      </c>
      <c r="G746" s="8" t="s">
        <v>5763</v>
      </c>
      <c r="H746" s="9"/>
      <c r="I746" s="10"/>
      <c r="J746" s="9"/>
      <c r="K746" s="9"/>
      <c r="L746" s="8"/>
      <c r="M746" s="11"/>
      <c r="N746" s="11"/>
      <c r="O746" s="13"/>
      <c r="P746" s="8"/>
      <c r="Q746" s="8"/>
      <c r="R746" s="8"/>
      <c r="S746" s="8"/>
      <c r="T746" s="8"/>
    </row>
    <row r="747" spans="2:20" ht="15" customHeight="1" x14ac:dyDescent="0.45">
      <c r="B747" s="4" t="s">
        <v>7210</v>
      </c>
      <c r="C747" s="44" t="s">
        <v>5693</v>
      </c>
      <c r="D747" s="8"/>
      <c r="E747" s="8"/>
      <c r="F747" s="8" t="str" cm="1">
        <f t="array" ref="F747">_xlfn.IFNA(_xlfn.IFS(J747=$U$4,"JA",J747=$U$5,"NEE",J747=$U$6,"JA",J747=$U$8,"ZIE CX"),"")</f>
        <v>JA</v>
      </c>
      <c r="G747" s="8" t="s">
        <v>5763</v>
      </c>
      <c r="H747" s="9"/>
      <c r="I747" s="10"/>
      <c r="J747" s="9"/>
      <c r="K747" s="9"/>
      <c r="L747" s="8"/>
      <c r="M747" s="11"/>
      <c r="N747" s="11"/>
      <c r="O747" s="13"/>
      <c r="P747" s="8"/>
      <c r="Q747" s="8"/>
      <c r="R747" s="8"/>
      <c r="S747" s="8"/>
      <c r="T747" s="8"/>
    </row>
    <row r="748" spans="2:20" ht="15" customHeight="1" x14ac:dyDescent="0.45">
      <c r="B748" s="4" t="s">
        <v>7211</v>
      </c>
      <c r="C748" s="44" t="s">
        <v>5693</v>
      </c>
      <c r="D748" s="8"/>
      <c r="E748" s="8"/>
      <c r="F748" s="8" t="str" cm="1">
        <f t="array" ref="F748">_xlfn.IFNA(_xlfn.IFS(J748=$U$4,"JA",J748=$U$5,"NEE",J748=$U$6,"JA",J748=$U$8,"ZIE CX"),"")</f>
        <v>JA</v>
      </c>
      <c r="G748" s="8" t="s">
        <v>5763</v>
      </c>
      <c r="H748" s="9"/>
      <c r="I748" s="10"/>
      <c r="J748" s="9"/>
      <c r="K748" s="9"/>
      <c r="L748" s="8"/>
      <c r="M748" s="11"/>
      <c r="N748" s="11"/>
      <c r="O748" s="13"/>
      <c r="P748" s="8"/>
      <c r="Q748" s="8"/>
      <c r="R748" s="8"/>
      <c r="S748" s="8"/>
      <c r="T748" s="8"/>
    </row>
    <row r="749" spans="2:20" ht="15" customHeight="1" x14ac:dyDescent="0.45">
      <c r="B749" s="4" t="s">
        <v>7212</v>
      </c>
      <c r="C749" s="44" t="s">
        <v>5693</v>
      </c>
      <c r="D749" s="8"/>
      <c r="E749" s="8"/>
      <c r="F749" s="8" t="str" cm="1">
        <f t="array" ref="F749">_xlfn.IFNA(_xlfn.IFS(J749=$U$4,"JA",J749=$U$5,"NEE",J749=$U$6,"JA",J749=$U$8,"ZIE CX"),"")</f>
        <v>JA</v>
      </c>
      <c r="G749" s="8" t="s">
        <v>5763</v>
      </c>
      <c r="H749" s="9"/>
      <c r="I749" s="10"/>
      <c r="J749" s="9"/>
      <c r="K749" s="9"/>
      <c r="L749" s="8"/>
      <c r="M749" s="11"/>
      <c r="N749" s="11"/>
      <c r="O749" s="13"/>
      <c r="P749" s="8"/>
      <c r="Q749" s="8"/>
      <c r="R749" s="8"/>
      <c r="S749" s="8"/>
      <c r="T749" s="8"/>
    </row>
    <row r="750" spans="2:20" ht="15" customHeight="1" x14ac:dyDescent="0.45">
      <c r="B750" s="4" t="s">
        <v>7213</v>
      </c>
      <c r="C750" s="44" t="s">
        <v>5693</v>
      </c>
      <c r="D750" s="8"/>
      <c r="E750" s="8"/>
      <c r="F750" s="8" t="str" cm="1">
        <f t="array" ref="F750">_xlfn.IFNA(_xlfn.IFS(J750=$U$4,"JA",J750=$U$5,"NEE",J750=$U$6,"JA",J750=$U$8,"ZIE CX"),"")</f>
        <v>JA</v>
      </c>
      <c r="G750" s="8" t="s">
        <v>5763</v>
      </c>
      <c r="H750" s="9"/>
      <c r="I750" s="10"/>
      <c r="J750" s="9"/>
      <c r="K750" s="9"/>
      <c r="L750" s="8"/>
      <c r="M750" s="11"/>
      <c r="N750" s="11"/>
      <c r="O750" s="13"/>
      <c r="P750" s="8"/>
      <c r="Q750" s="8"/>
      <c r="R750" s="8"/>
      <c r="S750" s="8"/>
      <c r="T750" s="8"/>
    </row>
    <row r="751" spans="2:20" ht="15" customHeight="1" x14ac:dyDescent="0.45">
      <c r="B751" s="4" t="s">
        <v>7214</v>
      </c>
      <c r="C751" s="44" t="s">
        <v>5693</v>
      </c>
      <c r="D751" s="8"/>
      <c r="E751" s="8"/>
      <c r="F751" s="8" t="str" cm="1">
        <f t="array" ref="F751">_xlfn.IFNA(_xlfn.IFS(J751=$U$4,"JA",J751=$U$5,"NEE",J751=$U$6,"JA",J751=$U$8,"ZIE CX"),"")</f>
        <v>JA</v>
      </c>
      <c r="G751" s="8" t="s">
        <v>5763</v>
      </c>
      <c r="H751" s="9"/>
      <c r="I751" s="10"/>
      <c r="J751" s="9"/>
      <c r="K751" s="9"/>
      <c r="L751" s="8"/>
      <c r="M751" s="11"/>
      <c r="N751" s="11"/>
      <c r="O751" s="13"/>
      <c r="P751" s="8"/>
      <c r="Q751" s="8"/>
      <c r="R751" s="8"/>
      <c r="S751" s="8"/>
      <c r="T751" s="8"/>
    </row>
    <row r="752" spans="2:20" ht="15" customHeight="1" x14ac:dyDescent="0.45">
      <c r="B752" s="4" t="s">
        <v>7215</v>
      </c>
      <c r="C752" s="44" t="s">
        <v>5693</v>
      </c>
      <c r="D752" s="8"/>
      <c r="E752" s="8"/>
      <c r="F752" s="8" t="str" cm="1">
        <f t="array" ref="F752">_xlfn.IFNA(_xlfn.IFS(J752=$U$4,"JA",J752=$U$5,"NEE",J752=$U$6,"JA",J752=$U$8,"ZIE CX"),"")</f>
        <v>JA</v>
      </c>
      <c r="G752" s="8" t="s">
        <v>5763</v>
      </c>
      <c r="H752" s="9"/>
      <c r="I752" s="10"/>
      <c r="J752" s="9"/>
      <c r="K752" s="9"/>
      <c r="L752" s="8"/>
      <c r="M752" s="11"/>
      <c r="N752" s="11"/>
      <c r="O752" s="13"/>
      <c r="P752" s="8"/>
      <c r="Q752" s="8"/>
      <c r="R752" s="8"/>
      <c r="S752" s="8"/>
      <c r="T752" s="8"/>
    </row>
    <row r="753" spans="2:20" ht="15" customHeight="1" x14ac:dyDescent="0.45">
      <c r="B753" s="4" t="s">
        <v>7216</v>
      </c>
      <c r="C753" s="44" t="s">
        <v>5693</v>
      </c>
      <c r="D753" s="8"/>
      <c r="E753" s="8"/>
      <c r="F753" s="8" t="str" cm="1">
        <f t="array" ref="F753">_xlfn.IFNA(_xlfn.IFS(J753=$U$4,"JA",J753=$U$5,"NEE",J753=$U$6,"JA",J753=$U$8,"ZIE CX"),"")</f>
        <v>JA</v>
      </c>
      <c r="G753" s="8" t="s">
        <v>5763</v>
      </c>
      <c r="H753" s="9"/>
      <c r="I753" s="10"/>
      <c r="J753" s="9"/>
      <c r="K753" s="9"/>
      <c r="L753" s="8"/>
      <c r="M753" s="11"/>
      <c r="N753" s="11"/>
      <c r="O753" s="13"/>
      <c r="P753" s="8"/>
      <c r="Q753" s="8"/>
      <c r="R753" s="8"/>
      <c r="S753" s="8"/>
      <c r="T753" s="8"/>
    </row>
    <row r="754" spans="2:20" ht="15" customHeight="1" x14ac:dyDescent="0.45">
      <c r="B754" s="4" t="s">
        <v>7217</v>
      </c>
      <c r="C754" s="44" t="s">
        <v>5693</v>
      </c>
      <c r="D754" s="8"/>
      <c r="E754" s="8"/>
      <c r="F754" s="8" t="str" cm="1">
        <f t="array" ref="F754">_xlfn.IFNA(_xlfn.IFS(J754=$U$4,"JA",J754=$U$5,"NEE",J754=$U$6,"JA",J754=$U$8,"ZIE CX"),"")</f>
        <v>JA</v>
      </c>
      <c r="G754" s="8" t="s">
        <v>5763</v>
      </c>
      <c r="H754" s="9"/>
      <c r="I754" s="10"/>
      <c r="J754" s="9"/>
      <c r="K754" s="9"/>
      <c r="L754" s="8"/>
      <c r="M754" s="11"/>
      <c r="N754" s="11"/>
      <c r="O754" s="13"/>
      <c r="P754" s="8"/>
      <c r="Q754" s="8"/>
      <c r="R754" s="8"/>
      <c r="S754" s="8"/>
      <c r="T754" s="8"/>
    </row>
    <row r="755" spans="2:20" ht="15" customHeight="1" x14ac:dyDescent="0.45">
      <c r="B755" s="4" t="s">
        <v>7218</v>
      </c>
      <c r="C755" s="44" t="s">
        <v>5693</v>
      </c>
      <c r="D755" s="8"/>
      <c r="E755" s="8"/>
      <c r="F755" s="8" t="str" cm="1">
        <f t="array" ref="F755">_xlfn.IFNA(_xlfn.IFS(J755=$U$4,"JA",J755=$U$5,"NEE",J755=$U$6,"JA",J755=$U$8,"ZIE CX"),"")</f>
        <v>JA</v>
      </c>
      <c r="G755" s="8" t="s">
        <v>5763</v>
      </c>
      <c r="H755" s="9"/>
      <c r="I755" s="10"/>
      <c r="J755" s="9"/>
      <c r="K755" s="9"/>
      <c r="L755" s="8"/>
      <c r="M755" s="11"/>
      <c r="N755" s="11"/>
      <c r="O755" s="13"/>
      <c r="P755" s="8"/>
      <c r="Q755" s="8"/>
      <c r="R755" s="8"/>
      <c r="S755" s="8"/>
      <c r="T755" s="8"/>
    </row>
    <row r="756" spans="2:20" ht="15" customHeight="1" x14ac:dyDescent="0.45">
      <c r="B756" s="4" t="s">
        <v>7219</v>
      </c>
      <c r="C756" s="44" t="s">
        <v>5693</v>
      </c>
      <c r="D756" s="8"/>
      <c r="E756" s="8"/>
      <c r="F756" s="8" t="str" cm="1">
        <f t="array" ref="F756">_xlfn.IFNA(_xlfn.IFS(J756=$U$4,"JA",J756=$U$5,"NEE",J756=$U$6,"JA",J756=$U$8,"ZIE CX"),"")</f>
        <v>JA</v>
      </c>
      <c r="G756" s="8" t="s">
        <v>5763</v>
      </c>
      <c r="H756" s="9"/>
      <c r="I756" s="10"/>
      <c r="J756" s="9"/>
      <c r="K756" s="9"/>
      <c r="L756" s="8"/>
      <c r="M756" s="11"/>
      <c r="N756" s="11"/>
      <c r="O756" s="13"/>
      <c r="P756" s="8"/>
      <c r="Q756" s="8"/>
      <c r="R756" s="8"/>
      <c r="S756" s="8"/>
      <c r="T756" s="8"/>
    </row>
    <row r="757" spans="2:20" ht="15" customHeight="1" x14ac:dyDescent="0.45">
      <c r="B757" s="4" t="s">
        <v>7220</v>
      </c>
      <c r="C757" s="44" t="s">
        <v>5693</v>
      </c>
      <c r="D757" s="8"/>
      <c r="E757" s="8"/>
      <c r="F757" s="8" t="str" cm="1">
        <f t="array" ref="F757">_xlfn.IFNA(_xlfn.IFS(J757=$U$4,"JA",J757=$U$5,"NEE",J757=$U$6,"JA",J757=$U$8,"ZIE CX"),"")</f>
        <v>JA</v>
      </c>
      <c r="G757" s="8" t="s">
        <v>5763</v>
      </c>
      <c r="H757" s="9"/>
      <c r="I757" s="10"/>
      <c r="J757" s="9"/>
      <c r="K757" s="9"/>
      <c r="L757" s="8"/>
      <c r="M757" s="11"/>
      <c r="N757" s="11"/>
      <c r="O757" s="13"/>
      <c r="P757" s="8"/>
      <c r="Q757" s="8"/>
      <c r="R757" s="8"/>
      <c r="S757" s="8"/>
      <c r="T757" s="8"/>
    </row>
    <row r="758" spans="2:20" ht="15" customHeight="1" x14ac:dyDescent="0.45">
      <c r="B758" s="4" t="s">
        <v>7221</v>
      </c>
      <c r="C758" s="44" t="s">
        <v>5693</v>
      </c>
      <c r="D758" s="8"/>
      <c r="E758" s="8"/>
      <c r="F758" s="8" t="str" cm="1">
        <f t="array" ref="F758">_xlfn.IFNA(_xlfn.IFS(J758=$U$4,"JA",J758=$U$5,"NEE",J758=$U$6,"JA",J758=$U$8,"ZIE CX"),"")</f>
        <v>JA</v>
      </c>
      <c r="G758" s="8" t="s">
        <v>5763</v>
      </c>
      <c r="H758" s="9"/>
      <c r="I758" s="10"/>
      <c r="J758" s="9"/>
      <c r="K758" s="9"/>
      <c r="L758" s="8"/>
      <c r="M758" s="11"/>
      <c r="N758" s="11"/>
      <c r="O758" s="13"/>
      <c r="P758" s="8"/>
      <c r="Q758" s="8"/>
      <c r="R758" s="8"/>
      <c r="S758" s="8"/>
      <c r="T758" s="8"/>
    </row>
    <row r="759" spans="2:20" ht="15" customHeight="1" x14ac:dyDescent="0.45">
      <c r="B759" s="4" t="s">
        <v>522</v>
      </c>
      <c r="C759" s="44" t="s">
        <v>5693</v>
      </c>
      <c r="D759" s="8"/>
      <c r="E759" s="8"/>
      <c r="F759" s="8" t="str" cm="1">
        <f t="array" ref="F759">_xlfn.IFNA(_xlfn.IFS(J759=$U$4,"JA",J759=$U$5,"NEE",J759=$U$6,"JA",J759=$U$8,"ZIE CX"),"")</f>
        <v>JA</v>
      </c>
      <c r="G759" s="8" t="s">
        <v>5763</v>
      </c>
      <c r="H759" s="9"/>
      <c r="I759" s="10"/>
      <c r="J759" s="9"/>
      <c r="K759" s="9"/>
      <c r="L759" s="8"/>
      <c r="M759" s="11"/>
      <c r="N759" s="11"/>
      <c r="O759" s="13"/>
      <c r="P759" s="8"/>
      <c r="Q759" s="8"/>
      <c r="R759" s="8"/>
      <c r="S759" s="8"/>
      <c r="T759" s="8"/>
    </row>
    <row r="760" spans="2:20" ht="15" customHeight="1" x14ac:dyDescent="0.45">
      <c r="B760" s="4" t="s">
        <v>7222</v>
      </c>
      <c r="C760" s="44" t="s">
        <v>5693</v>
      </c>
      <c r="D760" s="8"/>
      <c r="E760" s="8"/>
      <c r="F760" s="8" t="str" cm="1">
        <f t="array" ref="F760">_xlfn.IFNA(_xlfn.IFS(J760=$U$4,"JA",J760=$U$5,"NEE",J760=$U$6,"JA",J760=$U$8,"ZIE CX"),"")</f>
        <v>JA</v>
      </c>
      <c r="G760" s="8" t="s">
        <v>5763</v>
      </c>
      <c r="H760" s="9"/>
      <c r="I760" s="10"/>
      <c r="J760" s="9"/>
      <c r="K760" s="9"/>
      <c r="L760" s="8"/>
      <c r="M760" s="11"/>
      <c r="N760" s="11"/>
      <c r="O760" s="13"/>
      <c r="P760" s="8"/>
      <c r="Q760" s="8"/>
      <c r="R760" s="8"/>
      <c r="S760" s="8"/>
      <c r="T760" s="8"/>
    </row>
    <row r="761" spans="2:20" ht="15" customHeight="1" x14ac:dyDescent="0.45">
      <c r="B761" s="4" t="s">
        <v>7223</v>
      </c>
      <c r="C761" s="44" t="s">
        <v>5693</v>
      </c>
      <c r="D761" s="8"/>
      <c r="E761" s="8"/>
      <c r="F761" s="8" t="str" cm="1">
        <f t="array" ref="F761">_xlfn.IFNA(_xlfn.IFS(J761=$U$4,"JA",J761=$U$5,"NEE",J761=$U$6,"JA",J761=$U$8,"ZIE CX"),"")</f>
        <v>JA</v>
      </c>
      <c r="G761" s="8" t="s">
        <v>5763</v>
      </c>
      <c r="H761" s="9"/>
      <c r="I761" s="10"/>
      <c r="J761" s="9"/>
      <c r="K761" s="9"/>
      <c r="L761" s="8"/>
      <c r="M761" s="11"/>
      <c r="N761" s="11"/>
      <c r="O761" s="13"/>
      <c r="P761" s="8"/>
      <c r="Q761" s="8"/>
      <c r="R761" s="8"/>
      <c r="S761" s="8"/>
      <c r="T761" s="8"/>
    </row>
    <row r="762" spans="2:20" ht="15" customHeight="1" x14ac:dyDescent="0.45">
      <c r="B762" s="7" t="s">
        <v>4131</v>
      </c>
      <c r="C762" s="8" t="s">
        <v>5624</v>
      </c>
      <c r="E762" s="8" t="s">
        <v>5606</v>
      </c>
      <c r="F762" s="8" t="str" cm="1">
        <f t="array" ref="F762">_xlfn.IFNA(_xlfn.IFS(J762=$U$4,"JA",J762=$U$5,"NEE",J762=$U$6,"JA",J762=$U$8,"ZIE CX"),"")</f>
        <v>JA</v>
      </c>
      <c r="G762" s="8" t="s">
        <v>5607</v>
      </c>
      <c r="H762" s="9"/>
      <c r="I762" s="10">
        <v>45440</v>
      </c>
      <c r="J762" s="9"/>
      <c r="K762" s="9" t="s">
        <v>5612</v>
      </c>
      <c r="L762" s="8" t="s">
        <v>7224</v>
      </c>
      <c r="M762" s="46" t="s">
        <v>7225</v>
      </c>
      <c r="N762" s="46" t="s">
        <v>7226</v>
      </c>
      <c r="O762" s="15" t="s">
        <v>7227</v>
      </c>
      <c r="P762" s="8"/>
      <c r="Q762" s="8"/>
      <c r="R762" s="8"/>
      <c r="S762" s="8"/>
      <c r="T762" s="8"/>
    </row>
    <row r="763" spans="2:20" ht="15" customHeight="1" x14ac:dyDescent="0.45">
      <c r="B763" s="4" t="s">
        <v>7228</v>
      </c>
      <c r="C763" s="44" t="s">
        <v>5693</v>
      </c>
      <c r="D763" s="8"/>
      <c r="E763" s="8"/>
      <c r="F763" s="8" t="str" cm="1">
        <f t="array" ref="F763">_xlfn.IFNA(_xlfn.IFS(J763=$U$4,"JA",J763=$U$5,"NEE",J763=$U$6,"JA",J763=$U$8,"ZIE CX"),"")</f>
        <v>JA</v>
      </c>
      <c r="G763" s="8" t="s">
        <v>5763</v>
      </c>
      <c r="H763" s="9"/>
      <c r="I763" s="10"/>
      <c r="J763" s="9"/>
      <c r="K763" s="9"/>
      <c r="L763" s="8"/>
      <c r="M763" s="11"/>
      <c r="N763" s="11"/>
      <c r="O763" s="13"/>
      <c r="P763" s="8"/>
      <c r="Q763" s="8"/>
      <c r="R763" s="8"/>
      <c r="S763" s="8"/>
      <c r="T763" s="8"/>
    </row>
    <row r="764" spans="2:20" ht="15" customHeight="1" x14ac:dyDescent="0.45">
      <c r="B764" s="4" t="s">
        <v>7229</v>
      </c>
      <c r="C764" s="44" t="s">
        <v>5693</v>
      </c>
      <c r="D764" s="8"/>
      <c r="E764" s="8"/>
      <c r="F764" s="8" t="str" cm="1">
        <f t="array" ref="F764">_xlfn.IFNA(_xlfn.IFS(J764=$U$4,"JA",J764=$U$5,"NEE",J764=$U$6,"JA",J764=$U$8,"ZIE CX"),"")</f>
        <v>JA</v>
      </c>
      <c r="G764" s="8" t="s">
        <v>5763</v>
      </c>
      <c r="H764" s="9"/>
      <c r="I764" s="10"/>
      <c r="J764" s="9"/>
      <c r="K764" s="9"/>
      <c r="L764" s="8"/>
      <c r="M764" s="11"/>
      <c r="N764" s="11"/>
      <c r="O764" s="13"/>
      <c r="P764" s="8"/>
      <c r="Q764" s="8"/>
      <c r="R764" s="8"/>
      <c r="S764" s="8"/>
      <c r="T764" s="8"/>
    </row>
    <row r="765" spans="2:20" ht="15" customHeight="1" x14ac:dyDescent="0.45">
      <c r="B765" s="4" t="s">
        <v>7230</v>
      </c>
      <c r="C765" s="44" t="s">
        <v>5693</v>
      </c>
      <c r="D765" s="8"/>
      <c r="E765" s="8"/>
      <c r="F765" s="8" t="str" cm="1">
        <f t="array" ref="F765">_xlfn.IFNA(_xlfn.IFS(J765=$U$4,"JA",J765=$U$5,"NEE",J765=$U$6,"JA",J765=$U$8,"ZIE CX"),"")</f>
        <v>JA</v>
      </c>
      <c r="G765" s="8" t="s">
        <v>5763</v>
      </c>
      <c r="H765" s="9"/>
      <c r="I765" s="10"/>
      <c r="J765" s="9"/>
      <c r="K765" s="9"/>
      <c r="L765" s="8"/>
      <c r="M765" s="11"/>
      <c r="N765" s="11"/>
      <c r="O765" s="13"/>
      <c r="P765" s="8"/>
      <c r="Q765" s="8"/>
      <c r="R765" s="8"/>
      <c r="S765" s="8"/>
      <c r="T765" s="8"/>
    </row>
    <row r="766" spans="2:20" ht="15" customHeight="1" x14ac:dyDescent="0.45">
      <c r="B766" s="4" t="s">
        <v>7231</v>
      </c>
      <c r="C766" s="44" t="s">
        <v>5693</v>
      </c>
      <c r="D766" s="8"/>
      <c r="E766" s="8"/>
      <c r="F766" s="8" t="str" cm="1">
        <f t="array" ref="F766">_xlfn.IFNA(_xlfn.IFS(J766=$U$4,"JA",J766=$U$5,"NEE",J766=$U$6,"JA",J766=$U$8,"ZIE CX"),"")</f>
        <v>JA</v>
      </c>
      <c r="G766" s="8" t="s">
        <v>5763</v>
      </c>
      <c r="H766" s="9"/>
      <c r="I766" s="10"/>
      <c r="J766" s="9"/>
      <c r="K766" s="9"/>
      <c r="L766" s="8"/>
      <c r="M766" s="11"/>
      <c r="N766" s="11"/>
      <c r="O766" s="13"/>
      <c r="P766" s="8"/>
      <c r="Q766" s="8"/>
      <c r="R766" s="8"/>
      <c r="S766" s="8"/>
      <c r="T766" s="8"/>
    </row>
    <row r="767" spans="2:20" ht="15" customHeight="1" x14ac:dyDescent="0.45">
      <c r="B767" s="4" t="s">
        <v>7232</v>
      </c>
      <c r="C767" s="44" t="s">
        <v>5693</v>
      </c>
      <c r="D767" s="8"/>
      <c r="E767" s="8"/>
      <c r="F767" s="8" t="str" cm="1">
        <f t="array" ref="F767">_xlfn.IFNA(_xlfn.IFS(J767=$U$4,"JA",J767=$U$5,"NEE",J767=$U$6,"JA",J767=$U$8,"ZIE CX"),"")</f>
        <v>JA</v>
      </c>
      <c r="G767" s="8" t="s">
        <v>5763</v>
      </c>
      <c r="H767" s="9"/>
      <c r="I767" s="10"/>
      <c r="J767" s="9"/>
      <c r="K767" s="9"/>
      <c r="L767" s="8"/>
      <c r="M767" s="11"/>
      <c r="N767" s="11"/>
      <c r="O767" s="13"/>
      <c r="P767" s="8"/>
      <c r="Q767" s="8"/>
      <c r="R767" s="8"/>
      <c r="S767" s="8"/>
      <c r="T767" s="8"/>
    </row>
    <row r="768" spans="2:20" ht="15" customHeight="1" x14ac:dyDescent="0.45">
      <c r="B768" s="4" t="s">
        <v>7233</v>
      </c>
      <c r="C768" s="44" t="s">
        <v>5693</v>
      </c>
      <c r="D768" s="8"/>
      <c r="E768" s="8"/>
      <c r="F768" s="8" t="str" cm="1">
        <f t="array" ref="F768">_xlfn.IFNA(_xlfn.IFS(J768=$U$4,"JA",J768=$U$5,"NEE",J768=$U$6,"JA",J768=$U$8,"ZIE CX"),"")</f>
        <v>JA</v>
      </c>
      <c r="G768" s="8" t="s">
        <v>5763</v>
      </c>
      <c r="H768" s="9"/>
      <c r="I768" s="10"/>
      <c r="J768" s="9"/>
      <c r="K768" s="9"/>
      <c r="L768" s="8"/>
      <c r="M768" s="11"/>
      <c r="N768" s="11"/>
      <c r="O768" s="13"/>
      <c r="P768" s="8"/>
      <c r="Q768" s="8"/>
      <c r="R768" s="8"/>
      <c r="S768" s="8"/>
      <c r="T768" s="8"/>
    </row>
    <row r="769" spans="2:20" ht="15" customHeight="1" x14ac:dyDescent="0.45">
      <c r="B769" s="7" t="s">
        <v>4619</v>
      </c>
      <c r="C769" s="8" t="s">
        <v>5624</v>
      </c>
      <c r="E769" s="8" t="s">
        <v>5606</v>
      </c>
      <c r="F769" s="8" t="str" cm="1">
        <f t="array" ref="F769">_xlfn.IFNA(_xlfn.IFS(J769=$U$4,"JA",J769=$U$5,"NEE",J769=$U$6,"JA",J769=$U$8,"ZIE CX"),"")</f>
        <v>JA</v>
      </c>
      <c r="G769" s="8"/>
      <c r="H769" s="9"/>
      <c r="I769" s="10"/>
      <c r="J769" s="9"/>
      <c r="K769" s="9" t="s">
        <v>5612</v>
      </c>
      <c r="L769" s="8"/>
      <c r="M769" s="11"/>
      <c r="N769" s="8"/>
      <c r="O769" s="15"/>
      <c r="P769" s="8"/>
      <c r="Q769" s="8"/>
      <c r="R769" s="8"/>
      <c r="S769" s="8"/>
      <c r="T769" s="8"/>
    </row>
    <row r="770" spans="2:20" ht="15" customHeight="1" x14ac:dyDescent="0.45">
      <c r="B770" s="4" t="s">
        <v>7234</v>
      </c>
      <c r="C770" s="44" t="s">
        <v>5693</v>
      </c>
      <c r="D770" s="8"/>
      <c r="E770" s="8"/>
      <c r="F770" s="8" t="str" cm="1">
        <f t="array" ref="F770">_xlfn.IFNA(_xlfn.IFS(J770=$U$4,"JA",J770=$U$5,"NEE",J770=$U$6,"JA",J770=$U$8,"ZIE CX"),"")</f>
        <v>JA</v>
      </c>
      <c r="G770" s="8" t="s">
        <v>5763</v>
      </c>
      <c r="H770" s="9"/>
      <c r="I770" s="10"/>
      <c r="J770" s="9"/>
      <c r="K770" s="9"/>
      <c r="L770" s="8"/>
      <c r="M770" s="11"/>
      <c r="N770" s="11"/>
      <c r="O770" s="13"/>
      <c r="P770" s="8"/>
      <c r="Q770" s="8"/>
      <c r="R770" s="8"/>
      <c r="S770" s="8"/>
      <c r="T770" s="8"/>
    </row>
    <row r="771" spans="2:20" ht="15" customHeight="1" x14ac:dyDescent="0.45">
      <c r="B771" s="7" t="s">
        <v>7235</v>
      </c>
      <c r="C771" s="8" t="s">
        <v>5624</v>
      </c>
      <c r="E771" s="8" t="s">
        <v>5606</v>
      </c>
      <c r="F771" s="8" t="str" cm="1">
        <f t="array" ref="F771">_xlfn.IFNA(_xlfn.IFS(J771=$U$4,"JA",J771=$U$5,"NEE",J771=$U$6,"JA",J771=$U$8,"ZIE CX"),"")</f>
        <v>JA</v>
      </c>
      <c r="G771" s="8"/>
      <c r="H771" s="9"/>
      <c r="I771" s="10"/>
      <c r="J771" s="9"/>
      <c r="K771" s="9" t="s">
        <v>5612</v>
      </c>
      <c r="L771" s="8"/>
      <c r="M771" s="11"/>
      <c r="N771" s="8"/>
      <c r="O771" s="15"/>
      <c r="P771" s="8"/>
      <c r="Q771" s="8"/>
      <c r="R771" s="8"/>
      <c r="S771" s="8"/>
      <c r="T771" s="8"/>
    </row>
    <row r="772" spans="2:20" ht="15" customHeight="1" x14ac:dyDescent="0.45">
      <c r="B772" s="4" t="s">
        <v>7236</v>
      </c>
      <c r="C772" s="44" t="s">
        <v>5693</v>
      </c>
      <c r="D772" s="8"/>
      <c r="E772" s="8"/>
      <c r="F772" s="8" t="str" cm="1">
        <f t="array" ref="F772">_xlfn.IFNA(_xlfn.IFS(J772=$U$4,"JA",J772=$U$5,"NEE",J772=$U$6,"JA",J772=$U$8,"ZIE CX"),"")</f>
        <v>JA</v>
      </c>
      <c r="G772" s="8" t="s">
        <v>5763</v>
      </c>
      <c r="H772" s="9"/>
      <c r="I772" s="10"/>
      <c r="J772" s="9"/>
      <c r="K772" s="9"/>
      <c r="L772" s="8"/>
      <c r="M772" s="11"/>
      <c r="N772" s="11"/>
      <c r="O772" s="13"/>
      <c r="P772" s="8"/>
      <c r="Q772" s="8"/>
      <c r="R772" s="8"/>
      <c r="S772" s="8"/>
      <c r="T772" s="8"/>
    </row>
    <row r="773" spans="2:20" ht="15" customHeight="1" x14ac:dyDescent="0.45">
      <c r="B773" s="4" t="s">
        <v>7237</v>
      </c>
      <c r="C773" s="44" t="s">
        <v>5693</v>
      </c>
      <c r="D773" s="8"/>
      <c r="E773" s="8"/>
      <c r="F773" s="8" t="str" cm="1">
        <f t="array" ref="F773">_xlfn.IFNA(_xlfn.IFS(J773=$U$4,"JA",J773=$U$5,"NEE",J773=$U$6,"JA",J773=$U$8,"ZIE CX"),"")</f>
        <v>JA</v>
      </c>
      <c r="G773" s="8" t="s">
        <v>5763</v>
      </c>
      <c r="H773" s="9"/>
      <c r="I773" s="10"/>
      <c r="J773" s="9"/>
      <c r="K773" s="9"/>
      <c r="L773" s="8"/>
      <c r="M773" s="11"/>
      <c r="N773" s="11"/>
      <c r="O773" s="13"/>
      <c r="P773" s="8"/>
      <c r="Q773" s="8"/>
      <c r="R773" s="8"/>
      <c r="S773" s="8"/>
      <c r="T773" s="8"/>
    </row>
    <row r="774" spans="2:20" ht="15" customHeight="1" x14ac:dyDescent="0.45">
      <c r="B774" s="4" t="s">
        <v>489</v>
      </c>
      <c r="C774" s="44" t="s">
        <v>5693</v>
      </c>
      <c r="D774" s="8"/>
      <c r="E774" s="8"/>
      <c r="F774" s="8" t="str" cm="1">
        <f t="array" ref="F774">_xlfn.IFNA(_xlfn.IFS(J774=$U$4,"JA",J774=$U$5,"NEE",J774=$U$6,"JA",J774=$U$8,"ZIE CX"),"")</f>
        <v>JA</v>
      </c>
      <c r="G774" s="8" t="s">
        <v>5763</v>
      </c>
      <c r="H774" s="9"/>
      <c r="I774" s="10"/>
      <c r="J774" s="9"/>
      <c r="K774" s="9"/>
      <c r="L774" s="8"/>
      <c r="M774" s="11"/>
      <c r="N774" s="11"/>
      <c r="O774" s="13"/>
      <c r="P774" s="8"/>
      <c r="Q774" s="8"/>
      <c r="R774" s="8"/>
      <c r="S774" s="8"/>
      <c r="T774" s="8"/>
    </row>
    <row r="775" spans="2:20" ht="15" customHeight="1" x14ac:dyDescent="0.45">
      <c r="B775" s="4" t="s">
        <v>7238</v>
      </c>
      <c r="C775" s="44" t="s">
        <v>5693</v>
      </c>
      <c r="D775" s="8"/>
      <c r="E775" s="8"/>
      <c r="F775" s="8" t="str" cm="1">
        <f t="array" ref="F775">_xlfn.IFNA(_xlfn.IFS(J775=$U$4,"JA",J775=$U$5,"NEE",J775=$U$6,"JA",J775=$U$8,"ZIE CX"),"")</f>
        <v>JA</v>
      </c>
      <c r="G775" s="8" t="s">
        <v>5763</v>
      </c>
      <c r="H775" s="9"/>
      <c r="I775" s="10"/>
      <c r="J775" s="9"/>
      <c r="K775" s="9"/>
      <c r="L775" s="8"/>
      <c r="M775" s="11"/>
      <c r="N775" s="11"/>
      <c r="O775" s="13"/>
      <c r="P775" s="8"/>
      <c r="Q775" s="8"/>
      <c r="R775" s="8"/>
      <c r="S775" s="8"/>
      <c r="T775" s="8"/>
    </row>
    <row r="776" spans="2:20" ht="15" customHeight="1" x14ac:dyDescent="0.45">
      <c r="B776" s="4" t="s">
        <v>7239</v>
      </c>
      <c r="C776" s="44" t="s">
        <v>5693</v>
      </c>
      <c r="D776" s="8"/>
      <c r="E776" s="8"/>
      <c r="F776" s="8" t="str" cm="1">
        <f t="array" ref="F776">_xlfn.IFNA(_xlfn.IFS(J776=$U$4,"JA",J776=$U$5,"NEE",J776=$U$6,"JA",J776=$U$8,"ZIE CX"),"")</f>
        <v>JA</v>
      </c>
      <c r="G776" s="8" t="s">
        <v>5763</v>
      </c>
      <c r="H776" s="9"/>
      <c r="I776" s="10"/>
      <c r="J776" s="9"/>
      <c r="K776" s="9"/>
      <c r="L776" s="8"/>
      <c r="M776" s="11"/>
      <c r="N776" s="11"/>
      <c r="O776" s="13"/>
      <c r="P776" s="8"/>
      <c r="Q776" s="8"/>
      <c r="R776" s="8"/>
      <c r="S776" s="8"/>
      <c r="T776" s="8"/>
    </row>
    <row r="777" spans="2:20" ht="15" customHeight="1" x14ac:dyDescent="0.45">
      <c r="B777" s="4" t="s">
        <v>7240</v>
      </c>
      <c r="C777" s="44" t="s">
        <v>5693</v>
      </c>
      <c r="D777" s="8"/>
      <c r="E777" s="8"/>
      <c r="F777" s="8" t="str" cm="1">
        <f t="array" ref="F777">_xlfn.IFNA(_xlfn.IFS(J777=$U$4,"JA",J777=$U$5,"NEE",J777=$U$6,"JA",J777=$U$8,"ZIE CX"),"")</f>
        <v>JA</v>
      </c>
      <c r="G777" s="8" t="s">
        <v>5763</v>
      </c>
      <c r="H777" s="9"/>
      <c r="I777" s="10"/>
      <c r="J777" s="9"/>
      <c r="K777" s="9"/>
      <c r="L777" s="8"/>
      <c r="M777" s="11"/>
      <c r="N777" s="11"/>
      <c r="O777" s="13"/>
      <c r="P777" s="8"/>
      <c r="Q777" s="8"/>
      <c r="R777" s="8"/>
      <c r="S777" s="8"/>
      <c r="T777" s="8"/>
    </row>
    <row r="778" spans="2:20" ht="15" customHeight="1" x14ac:dyDescent="0.45">
      <c r="B778" s="4" t="s">
        <v>7241</v>
      </c>
      <c r="C778" s="44" t="s">
        <v>5693</v>
      </c>
      <c r="D778" s="8"/>
      <c r="E778" s="8"/>
      <c r="F778" s="8" t="str" cm="1">
        <f t="array" ref="F778">_xlfn.IFNA(_xlfn.IFS(J778=$U$4,"JA",J778=$U$5,"NEE",J778=$U$6,"JA",J778=$U$8,"ZIE CX"),"")</f>
        <v>JA</v>
      </c>
      <c r="G778" s="8" t="s">
        <v>5763</v>
      </c>
      <c r="H778" s="9"/>
      <c r="I778" s="10"/>
      <c r="J778" s="9"/>
      <c r="K778" s="9"/>
      <c r="L778" s="8"/>
      <c r="M778" s="11"/>
      <c r="N778" s="11"/>
      <c r="O778" s="13"/>
      <c r="P778" s="8"/>
      <c r="Q778" s="8"/>
      <c r="R778" s="8"/>
      <c r="S778" s="8"/>
      <c r="T778" s="8"/>
    </row>
    <row r="779" spans="2:20" ht="15" customHeight="1" x14ac:dyDescent="0.45">
      <c r="B779" s="4" t="s">
        <v>7242</v>
      </c>
      <c r="C779" s="44" t="s">
        <v>5693</v>
      </c>
      <c r="D779" s="8"/>
      <c r="E779" s="8"/>
      <c r="F779" s="8" t="str" cm="1">
        <f t="array" ref="F779">_xlfn.IFNA(_xlfn.IFS(J779=$U$4,"JA",J779=$U$5,"NEE",J779=$U$6,"JA",J779=$U$8,"ZIE CX"),"")</f>
        <v>JA</v>
      </c>
      <c r="G779" s="8" t="s">
        <v>5763</v>
      </c>
      <c r="H779" s="9"/>
      <c r="I779" s="10"/>
      <c r="J779" s="9"/>
      <c r="K779" s="9"/>
      <c r="L779" s="8"/>
      <c r="M779" s="11"/>
      <c r="N779" s="11"/>
      <c r="O779" s="13"/>
      <c r="P779" s="8"/>
      <c r="Q779" s="8"/>
      <c r="R779" s="8"/>
      <c r="S779" s="8"/>
      <c r="T779" s="8"/>
    </row>
    <row r="780" spans="2:20" ht="15" customHeight="1" x14ac:dyDescent="0.45">
      <c r="B780" s="4" t="s">
        <v>7243</v>
      </c>
      <c r="C780" s="44" t="s">
        <v>5693</v>
      </c>
      <c r="D780" s="8"/>
      <c r="E780" s="8"/>
      <c r="F780" s="8" t="str" cm="1">
        <f t="array" ref="F780">_xlfn.IFNA(_xlfn.IFS(J780=$U$4,"JA",J780=$U$5,"NEE",J780=$U$6,"JA",J780=$U$8,"ZIE CX"),"")</f>
        <v>JA</v>
      </c>
      <c r="G780" s="8" t="s">
        <v>5763</v>
      </c>
      <c r="H780" s="9"/>
      <c r="I780" s="10"/>
      <c r="J780" s="9"/>
      <c r="K780" s="9"/>
      <c r="L780" s="8"/>
      <c r="M780" s="11"/>
      <c r="N780" s="11"/>
      <c r="O780" s="13"/>
      <c r="P780" s="8"/>
      <c r="Q780" s="8"/>
      <c r="R780" s="8"/>
      <c r="S780" s="8"/>
      <c r="T780" s="8"/>
    </row>
    <row r="781" spans="2:20" ht="15" customHeight="1" x14ac:dyDescent="0.45">
      <c r="B781" s="4" t="s">
        <v>7244</v>
      </c>
      <c r="C781" s="44" t="s">
        <v>5693</v>
      </c>
      <c r="D781" s="8"/>
      <c r="E781" s="8"/>
      <c r="F781" s="8" t="str" cm="1">
        <f t="array" ref="F781">_xlfn.IFNA(_xlfn.IFS(J781=$U$4,"JA",J781=$U$5,"NEE",J781=$U$6,"JA",J781=$U$8,"ZIE CX"),"")</f>
        <v>JA</v>
      </c>
      <c r="G781" s="8" t="s">
        <v>5763</v>
      </c>
      <c r="H781" s="9"/>
      <c r="I781" s="10"/>
      <c r="J781" s="9"/>
      <c r="K781" s="9"/>
      <c r="L781" s="8"/>
      <c r="M781" s="11"/>
      <c r="N781" s="11"/>
      <c r="O781" s="13"/>
      <c r="P781" s="8"/>
      <c r="Q781" s="8"/>
      <c r="R781" s="8"/>
      <c r="S781" s="8"/>
      <c r="T781" s="8"/>
    </row>
    <row r="782" spans="2:20" ht="15" customHeight="1" x14ac:dyDescent="0.45">
      <c r="B782" s="4" t="s">
        <v>7245</v>
      </c>
      <c r="C782" s="44" t="s">
        <v>5693</v>
      </c>
      <c r="D782" s="8"/>
      <c r="E782" s="8"/>
      <c r="F782" s="8" t="str" cm="1">
        <f t="array" ref="F782">_xlfn.IFNA(_xlfn.IFS(J782=$U$4,"JA",J782=$U$5,"NEE",J782=$U$6,"JA",J782=$U$8,"ZIE CX"),"")</f>
        <v>JA</v>
      </c>
      <c r="G782" s="8" t="s">
        <v>5763</v>
      </c>
      <c r="H782" s="9"/>
      <c r="I782" s="10"/>
      <c r="J782" s="9"/>
      <c r="K782" s="9"/>
      <c r="L782" s="8"/>
      <c r="M782" s="11"/>
      <c r="N782" s="11"/>
      <c r="O782" s="13"/>
      <c r="P782" s="8"/>
      <c r="Q782" s="8"/>
      <c r="R782" s="8"/>
      <c r="S782" s="8"/>
      <c r="T782" s="8"/>
    </row>
    <row r="783" spans="2:20" ht="15" customHeight="1" x14ac:dyDescent="0.45">
      <c r="B783" s="4" t="s">
        <v>7246</v>
      </c>
      <c r="C783" s="44" t="s">
        <v>5693</v>
      </c>
      <c r="D783" s="8"/>
      <c r="E783" s="8"/>
      <c r="F783" s="8" t="str" cm="1">
        <f t="array" ref="F783">_xlfn.IFNA(_xlfn.IFS(J783=$U$4,"JA",J783=$U$5,"NEE",J783=$U$6,"JA",J783=$U$8,"ZIE CX"),"")</f>
        <v>JA</v>
      </c>
      <c r="G783" s="8" t="s">
        <v>5763</v>
      </c>
      <c r="H783" s="9"/>
      <c r="I783" s="10"/>
      <c r="J783" s="9"/>
      <c r="K783" s="9"/>
      <c r="L783" s="8"/>
      <c r="M783" s="11"/>
      <c r="N783" s="11"/>
      <c r="O783" s="13"/>
      <c r="P783" s="8"/>
      <c r="Q783" s="8"/>
      <c r="R783" s="8"/>
      <c r="S783" s="8"/>
      <c r="T783" s="8"/>
    </row>
    <row r="784" spans="2:20" ht="15" customHeight="1" x14ac:dyDescent="0.45">
      <c r="B784" s="4" t="s">
        <v>7247</v>
      </c>
      <c r="C784" s="44" t="s">
        <v>5693</v>
      </c>
      <c r="D784" s="8"/>
      <c r="E784" s="8"/>
      <c r="F784" s="8" t="str" cm="1">
        <f t="array" ref="F784">_xlfn.IFNA(_xlfn.IFS(J784=$U$4,"JA",J784=$U$5,"NEE",J784=$U$6,"JA",J784=$U$8,"ZIE CX"),"")</f>
        <v>JA</v>
      </c>
      <c r="G784" s="8" t="s">
        <v>5763</v>
      </c>
      <c r="H784" s="9"/>
      <c r="I784" s="10"/>
      <c r="J784" s="9"/>
      <c r="K784" s="9"/>
      <c r="L784" s="8"/>
      <c r="M784" s="11"/>
      <c r="N784" s="11"/>
      <c r="O784" s="13"/>
      <c r="P784" s="8"/>
      <c r="Q784" s="8"/>
      <c r="R784" s="8"/>
      <c r="S784" s="8"/>
      <c r="T784" s="8"/>
    </row>
    <row r="785" spans="2:20" ht="15" customHeight="1" x14ac:dyDescent="0.45">
      <c r="B785" s="4" t="s">
        <v>7248</v>
      </c>
      <c r="C785" s="44" t="s">
        <v>5693</v>
      </c>
      <c r="D785" s="8"/>
      <c r="E785" s="8"/>
      <c r="F785" s="8" t="str" cm="1">
        <f t="array" ref="F785">_xlfn.IFNA(_xlfn.IFS(J785=$U$4,"JA",J785=$U$5,"NEE",J785=$U$6,"JA",J785=$U$8,"ZIE CX"),"")</f>
        <v>JA</v>
      </c>
      <c r="G785" s="8" t="s">
        <v>5763</v>
      </c>
      <c r="H785" s="9"/>
      <c r="I785" s="10"/>
      <c r="J785" s="9"/>
      <c r="K785" s="9"/>
      <c r="L785" s="8"/>
      <c r="M785" s="11"/>
      <c r="N785" s="11"/>
      <c r="O785" s="13"/>
      <c r="P785" s="8"/>
      <c r="Q785" s="8"/>
      <c r="R785" s="8"/>
      <c r="S785" s="8"/>
      <c r="T785" s="8"/>
    </row>
    <row r="786" spans="2:20" ht="15" customHeight="1" x14ac:dyDescent="0.45">
      <c r="B786" s="4" t="s">
        <v>7249</v>
      </c>
      <c r="C786" s="44" t="s">
        <v>5693</v>
      </c>
      <c r="D786" s="8"/>
      <c r="E786" s="8"/>
      <c r="F786" s="8" t="str" cm="1">
        <f t="array" ref="F786">_xlfn.IFNA(_xlfn.IFS(J786=$U$4,"JA",J786=$U$5,"NEE",J786=$U$6,"JA",J786=$U$8,"ZIE CX"),"")</f>
        <v>JA</v>
      </c>
      <c r="G786" s="8" t="s">
        <v>5763</v>
      </c>
      <c r="H786" s="9"/>
      <c r="I786" s="10"/>
      <c r="J786" s="9"/>
      <c r="K786" s="9"/>
      <c r="L786" s="8"/>
      <c r="M786" s="11"/>
      <c r="N786" s="11"/>
      <c r="O786" s="13"/>
      <c r="P786" s="8"/>
      <c r="Q786" s="8"/>
      <c r="R786" s="8"/>
      <c r="S786" s="8"/>
      <c r="T786" s="8"/>
    </row>
    <row r="787" spans="2:20" ht="15" customHeight="1" x14ac:dyDescent="0.45">
      <c r="B787" s="4" t="s">
        <v>7250</v>
      </c>
      <c r="C787" s="44" t="s">
        <v>5693</v>
      </c>
      <c r="D787" s="8"/>
      <c r="E787" s="8"/>
      <c r="F787" s="8" t="str" cm="1">
        <f t="array" ref="F787">_xlfn.IFNA(_xlfn.IFS(J787=$U$4,"JA",J787=$U$5,"NEE",J787=$U$6,"JA",J787=$U$8,"ZIE CX"),"")</f>
        <v>JA</v>
      </c>
      <c r="G787" s="8" t="s">
        <v>5763</v>
      </c>
      <c r="H787" s="9"/>
      <c r="I787" s="10"/>
      <c r="J787" s="9"/>
      <c r="K787" s="9"/>
      <c r="L787" s="8"/>
      <c r="M787" s="11"/>
      <c r="N787" s="11"/>
      <c r="O787" s="13"/>
      <c r="P787" s="8"/>
      <c r="Q787" s="8"/>
      <c r="R787" s="8"/>
      <c r="S787" s="8"/>
      <c r="T787" s="8"/>
    </row>
    <row r="788" spans="2:20" ht="15" customHeight="1" x14ac:dyDescent="0.45">
      <c r="B788" s="4" t="s">
        <v>7251</v>
      </c>
      <c r="C788" s="44" t="s">
        <v>5693</v>
      </c>
      <c r="D788" s="8"/>
      <c r="E788" s="8" t="s">
        <v>5632</v>
      </c>
      <c r="F788" s="8" t="s">
        <v>5632</v>
      </c>
      <c r="G788" s="8" t="s">
        <v>5763</v>
      </c>
      <c r="H788" s="9">
        <v>45440</v>
      </c>
      <c r="I788" s="10">
        <v>45447</v>
      </c>
      <c r="J788" s="9" t="s">
        <v>5614</v>
      </c>
      <c r="K788" s="9" t="s">
        <v>5612</v>
      </c>
      <c r="L788" s="8" t="s">
        <v>7252</v>
      </c>
      <c r="M788" s="11"/>
      <c r="N788" s="22" t="s">
        <v>7253</v>
      </c>
      <c r="O788" s="13" t="s">
        <v>7254</v>
      </c>
      <c r="P788" s="8"/>
      <c r="Q788" s="8"/>
      <c r="R788" s="8"/>
      <c r="S788" s="8"/>
      <c r="T788" s="8"/>
    </row>
    <row r="789" spans="2:20" ht="15" customHeight="1" x14ac:dyDescent="0.45">
      <c r="B789" s="4" t="s">
        <v>7255</v>
      </c>
      <c r="C789" s="44" t="s">
        <v>5693</v>
      </c>
      <c r="D789" s="8"/>
      <c r="E789" s="8"/>
      <c r="F789" s="8" t="str" cm="1">
        <f t="array" ref="F789">_xlfn.IFNA(_xlfn.IFS(J789=$U$4,"JA",J789=$U$5,"NEE",J789=$U$6,"JA",J789=$U$8,"ZIE CX"),"")</f>
        <v>JA</v>
      </c>
      <c r="G789" s="8" t="s">
        <v>5763</v>
      </c>
      <c r="H789" s="9"/>
      <c r="I789" s="10"/>
      <c r="J789" s="9"/>
      <c r="K789" s="9"/>
      <c r="L789" s="8"/>
      <c r="M789" s="11"/>
      <c r="N789" s="11"/>
      <c r="O789" s="13"/>
      <c r="P789" s="8"/>
      <c r="Q789" s="8"/>
      <c r="R789" s="8"/>
      <c r="S789" s="8"/>
      <c r="T789" s="8"/>
    </row>
    <row r="790" spans="2:20" ht="15" customHeight="1" x14ac:dyDescent="0.45">
      <c r="B790" s="4" t="s">
        <v>7256</v>
      </c>
      <c r="C790" s="44" t="s">
        <v>5693</v>
      </c>
      <c r="D790" s="8"/>
      <c r="E790" s="8"/>
      <c r="F790" s="8" t="str" cm="1">
        <f t="array" ref="F790">_xlfn.IFNA(_xlfn.IFS(J790=$U$4,"JA",J790=$U$5,"NEE",J790=$U$6,"JA",J790=$U$8,"ZIE CX"),"")</f>
        <v>JA</v>
      </c>
      <c r="G790" s="8" t="s">
        <v>5763</v>
      </c>
      <c r="H790" s="9"/>
      <c r="I790" s="10"/>
      <c r="J790" s="9"/>
      <c r="K790" s="9"/>
      <c r="L790" s="8"/>
      <c r="M790" s="11"/>
      <c r="N790" s="11"/>
      <c r="O790" s="13"/>
      <c r="P790" s="8"/>
      <c r="Q790" s="8"/>
      <c r="R790" s="8"/>
      <c r="S790" s="8"/>
      <c r="T790" s="8"/>
    </row>
    <row r="791" spans="2:20" ht="15" customHeight="1" x14ac:dyDescent="0.45">
      <c r="B791" s="7" t="s">
        <v>4543</v>
      </c>
      <c r="C791" s="8" t="s">
        <v>5624</v>
      </c>
      <c r="E791" s="8" t="s">
        <v>5606</v>
      </c>
      <c r="F791" s="8" t="str" cm="1">
        <f t="array" ref="F791">_xlfn.IFNA(_xlfn.IFS(J791=$U$4,"JA",J791=$U$5,"NEE",J791=$U$6,"JA",J791=$U$8,"ZIE CX"),"")</f>
        <v/>
      </c>
      <c r="G791" s="8" t="s">
        <v>5607</v>
      </c>
      <c r="H791" s="9">
        <v>45512</v>
      </c>
      <c r="I791" s="10">
        <v>45516</v>
      </c>
      <c r="J791" s="9" t="s">
        <v>5599</v>
      </c>
      <c r="K791" s="9" t="s">
        <v>5609</v>
      </c>
      <c r="L791" s="8" t="s">
        <v>7257</v>
      </c>
      <c r="M791" s="11"/>
      <c r="N791" s="43" t="s">
        <v>7258</v>
      </c>
      <c r="O791" s="24" t="s">
        <v>7259</v>
      </c>
      <c r="P791" s="8"/>
      <c r="Q791" s="8"/>
      <c r="R791" s="8"/>
      <c r="S791" s="8"/>
      <c r="T791" s="8"/>
    </row>
    <row r="792" spans="2:20" ht="15" customHeight="1" x14ac:dyDescent="0.45">
      <c r="B792" s="4" t="s">
        <v>7260</v>
      </c>
      <c r="C792" s="44" t="s">
        <v>5693</v>
      </c>
      <c r="D792" s="8"/>
      <c r="E792" s="8"/>
      <c r="F792" s="8" t="str" cm="1">
        <f t="array" ref="F792">_xlfn.IFNA(_xlfn.IFS(J792=$U$4,"JA",J792=$U$5,"NEE",J792=$U$6,"JA",J792=$U$8,"ZIE CX"),"")</f>
        <v>JA</v>
      </c>
      <c r="G792" s="8" t="s">
        <v>5763</v>
      </c>
      <c r="H792" s="9"/>
      <c r="I792" s="10"/>
      <c r="J792" s="9"/>
      <c r="K792" s="9"/>
      <c r="L792" s="8"/>
      <c r="M792" s="11"/>
      <c r="N792" s="11"/>
      <c r="O792" s="13"/>
      <c r="P792" s="8"/>
      <c r="Q792" s="8"/>
      <c r="R792" s="8"/>
      <c r="S792" s="8"/>
      <c r="T792" s="8"/>
    </row>
    <row r="793" spans="2:20" ht="15" customHeight="1" x14ac:dyDescent="0.45">
      <c r="B793" s="4" t="s">
        <v>7261</v>
      </c>
      <c r="C793" s="44" t="s">
        <v>5693</v>
      </c>
      <c r="D793" s="8"/>
      <c r="E793" s="8"/>
      <c r="F793" s="8" t="str" cm="1">
        <f t="array" ref="F793">_xlfn.IFNA(_xlfn.IFS(J793=$U$4,"JA",J793=$U$5,"NEE",J793=$U$6,"JA",J793=$U$8,"ZIE CX"),"")</f>
        <v>JA</v>
      </c>
      <c r="G793" s="8" t="s">
        <v>5763</v>
      </c>
      <c r="H793" s="9"/>
      <c r="I793" s="10"/>
      <c r="J793" s="9"/>
      <c r="K793" s="9"/>
      <c r="L793" s="8"/>
      <c r="M793" s="11"/>
      <c r="N793" s="11"/>
      <c r="O793" s="13"/>
      <c r="P793" s="8"/>
      <c r="Q793" s="8"/>
      <c r="R793" s="8"/>
      <c r="S793" s="8"/>
      <c r="T793" s="8"/>
    </row>
    <row r="794" spans="2:20" ht="15" customHeight="1" x14ac:dyDescent="0.45">
      <c r="B794" s="4" t="s">
        <v>7262</v>
      </c>
      <c r="C794" s="44" t="s">
        <v>5693</v>
      </c>
      <c r="D794" s="8"/>
      <c r="E794" s="8"/>
      <c r="F794" s="8" t="str" cm="1">
        <f t="array" ref="F794">_xlfn.IFNA(_xlfn.IFS(J794=$U$4,"JA",J794=$U$5,"NEE",J794=$U$6,"JA",J794=$U$8,"ZIE CX"),"")</f>
        <v>JA</v>
      </c>
      <c r="G794" s="8" t="s">
        <v>5763</v>
      </c>
      <c r="H794" s="9"/>
      <c r="I794" s="10"/>
      <c r="J794" s="9"/>
      <c r="K794" s="9"/>
      <c r="L794" s="8"/>
      <c r="M794" s="11"/>
      <c r="N794" s="11"/>
      <c r="O794" s="13"/>
      <c r="P794" s="8"/>
      <c r="Q794" s="8"/>
      <c r="R794" s="8"/>
      <c r="S794" s="8"/>
      <c r="T794" s="8"/>
    </row>
    <row r="795" spans="2:20" ht="15" customHeight="1" x14ac:dyDescent="0.45">
      <c r="B795" s="4" t="s">
        <v>7263</v>
      </c>
      <c r="C795" s="44" t="s">
        <v>5693</v>
      </c>
      <c r="D795" s="8"/>
      <c r="E795" s="8"/>
      <c r="F795" s="8" t="str" cm="1">
        <f t="array" ref="F795">_xlfn.IFNA(_xlfn.IFS(J795=$U$4,"JA",J795=$U$5,"NEE",J795=$U$6,"JA",J795=$U$8,"ZIE CX"),"")</f>
        <v>JA</v>
      </c>
      <c r="G795" s="8" t="s">
        <v>5763</v>
      </c>
      <c r="H795" s="9"/>
      <c r="I795" s="10"/>
      <c r="J795" s="9"/>
      <c r="K795" s="9"/>
      <c r="L795" s="8"/>
      <c r="M795" s="11"/>
      <c r="N795" s="11"/>
      <c r="O795" s="13"/>
      <c r="P795" s="8"/>
      <c r="Q795" s="8"/>
      <c r="R795" s="8"/>
      <c r="S795" s="8"/>
      <c r="T795" s="8"/>
    </row>
    <row r="796" spans="2:20" ht="15" customHeight="1" x14ac:dyDescent="0.45">
      <c r="B796" s="4" t="s">
        <v>7264</v>
      </c>
      <c r="C796" s="44" t="s">
        <v>5693</v>
      </c>
      <c r="D796" s="8"/>
      <c r="E796" s="8"/>
      <c r="F796" s="8" t="str" cm="1">
        <f t="array" ref="F796">_xlfn.IFNA(_xlfn.IFS(J796=$U$4,"JA",J796=$U$5,"NEE",J796=$U$6,"JA",J796=$U$8,"ZIE CX"),"")</f>
        <v>JA</v>
      </c>
      <c r="G796" s="8" t="s">
        <v>5763</v>
      </c>
      <c r="H796" s="9"/>
      <c r="I796" s="10"/>
      <c r="J796" s="9"/>
      <c r="K796" s="9"/>
      <c r="L796" s="8"/>
      <c r="M796" s="11"/>
      <c r="N796" s="11"/>
      <c r="O796" s="13"/>
      <c r="P796" s="8"/>
      <c r="Q796" s="8"/>
      <c r="R796" s="8"/>
      <c r="S796" s="8"/>
      <c r="T796" s="8"/>
    </row>
    <row r="797" spans="2:20" ht="15" customHeight="1" x14ac:dyDescent="0.45">
      <c r="B797" s="4" t="s">
        <v>7265</v>
      </c>
      <c r="C797" s="44" t="s">
        <v>5693</v>
      </c>
      <c r="D797" s="8"/>
      <c r="E797" s="8"/>
      <c r="F797" s="8" t="str" cm="1">
        <f t="array" ref="F797">_xlfn.IFNA(_xlfn.IFS(J797=$U$4,"JA",J797=$U$5,"NEE",J797=$U$6,"JA",J797=$U$8,"ZIE CX"),"")</f>
        <v>JA</v>
      </c>
      <c r="G797" s="8" t="s">
        <v>5763</v>
      </c>
      <c r="H797" s="9"/>
      <c r="I797" s="10"/>
      <c r="J797" s="9"/>
      <c r="K797" s="9"/>
      <c r="L797" s="8"/>
      <c r="M797" s="11"/>
      <c r="N797" s="11"/>
      <c r="O797" s="13"/>
      <c r="P797" s="8"/>
      <c r="Q797" s="8"/>
      <c r="R797" s="8"/>
      <c r="S797" s="8"/>
      <c r="T797" s="8"/>
    </row>
    <row r="798" spans="2:20" ht="15" customHeight="1" x14ac:dyDescent="0.45">
      <c r="B798" s="4" t="s">
        <v>7266</v>
      </c>
      <c r="C798" s="13" t="s">
        <v>5613</v>
      </c>
      <c r="D798" t="s">
        <v>7267</v>
      </c>
      <c r="E798" s="8" t="s">
        <v>5618</v>
      </c>
      <c r="F798" s="8" t="str" cm="1">
        <f t="array" ref="F798">_xlfn.IFNA(_xlfn.IFS(J798=$U$4,"JA",J798=$U$5,"NEE",J798=$U$6,"JA",J798=$U$8,"ZIE CX"),"")</f>
        <v>JA</v>
      </c>
      <c r="G798" s="8"/>
      <c r="H798" s="9"/>
      <c r="I798" s="10"/>
      <c r="J798" s="9"/>
      <c r="K798" s="9"/>
      <c r="L798" s="8"/>
      <c r="M798" s="11"/>
      <c r="N798" s="11"/>
      <c r="O798" s="13"/>
      <c r="P798" s="8"/>
      <c r="Q798" s="8"/>
      <c r="R798" s="8"/>
      <c r="S798" s="8"/>
      <c r="T798" s="8"/>
    </row>
    <row r="799" spans="2:20" ht="15" customHeight="1" x14ac:dyDescent="0.45">
      <c r="B799" s="4" t="s">
        <v>7268</v>
      </c>
      <c r="C799" s="13" t="s">
        <v>5613</v>
      </c>
      <c r="D799" t="s">
        <v>7269</v>
      </c>
      <c r="E799" s="8" t="s">
        <v>5618</v>
      </c>
      <c r="F799" s="8" t="str" cm="1">
        <f t="array" ref="F799">_xlfn.IFNA(_xlfn.IFS(J799=$U$4,"JA",J799=$U$5,"NEE",J799=$U$6,"JA",J799=$U$8,"ZIE CX"),"")</f>
        <v>JA</v>
      </c>
      <c r="G799" s="8"/>
      <c r="H799" s="9"/>
      <c r="I799" s="10"/>
      <c r="J799" s="9"/>
      <c r="K799" s="9"/>
      <c r="L799" s="8"/>
      <c r="M799" s="11"/>
      <c r="N799" s="11"/>
      <c r="O799" s="13"/>
      <c r="P799" s="8"/>
      <c r="Q799" s="8"/>
      <c r="R799" s="8"/>
      <c r="S799" s="8"/>
      <c r="T799" s="8"/>
    </row>
    <row r="800" spans="2:20" ht="15" customHeight="1" x14ac:dyDescent="0.45">
      <c r="B800" s="4" t="s">
        <v>7270</v>
      </c>
      <c r="C800" s="13" t="s">
        <v>5811</v>
      </c>
      <c r="D800" t="s">
        <v>7271</v>
      </c>
      <c r="E800" s="8" t="s">
        <v>5618</v>
      </c>
      <c r="F800" s="8" t="str" cm="1">
        <f t="array" ref="F800">_xlfn.IFNA(_xlfn.IFS(J800=$U$4,"JA",J800=$U$5,"NEE",J800=$U$6,"JA",J800=$U$8,"ZIE CX"),"")</f>
        <v/>
      </c>
      <c r="G800" s="8" t="s">
        <v>5607</v>
      </c>
      <c r="H800" s="9">
        <v>45477</v>
      </c>
      <c r="I800" s="10">
        <f>Tabel2[[#This Row],[Datum laatst gecontacteerd]]+30</f>
        <v>45507</v>
      </c>
      <c r="J800" s="9" t="s">
        <v>5638</v>
      </c>
      <c r="K800" s="9" t="s">
        <v>5612</v>
      </c>
      <c r="L800" s="13" t="s">
        <v>7272</v>
      </c>
      <c r="M800" s="50"/>
      <c r="N800" s="65" t="s">
        <v>7273</v>
      </c>
      <c r="O800" s="13" t="s">
        <v>7274</v>
      </c>
      <c r="P800" s="8"/>
      <c r="Q800" s="8"/>
      <c r="R800" s="8"/>
      <c r="S800" s="8"/>
      <c r="T800" s="8"/>
    </row>
    <row r="801" spans="2:20" ht="15" customHeight="1" x14ac:dyDescent="0.45">
      <c r="B801" s="7" t="s">
        <v>7275</v>
      </c>
      <c r="C801" s="13" t="s">
        <v>5613</v>
      </c>
      <c r="D801" s="8" t="s">
        <v>7276</v>
      </c>
      <c r="E801" s="8" t="s">
        <v>5618</v>
      </c>
      <c r="F801" s="8" t="str" cm="1">
        <f t="array" ref="F801">_xlfn.IFNA(_xlfn.IFS(J801=$U$4,"JA",J801=$U$5,"NEE",J801=$U$6,"JA",J801=$U$8,"ZIE CX"),"")</f>
        <v>JA</v>
      </c>
      <c r="G801" s="8"/>
      <c r="H801" s="9"/>
      <c r="I801" s="10"/>
      <c r="J801" s="9"/>
      <c r="K801" s="9"/>
      <c r="L801" s="8"/>
      <c r="M801" s="11"/>
      <c r="N801" s="11"/>
      <c r="O801" s="13"/>
      <c r="P801" s="8"/>
      <c r="Q801" s="8"/>
      <c r="R801" s="8"/>
      <c r="S801" s="8"/>
      <c r="T801" s="8"/>
    </row>
    <row r="802" spans="2:20" ht="15" customHeight="1" x14ac:dyDescent="0.45">
      <c r="B802" s="7" t="s">
        <v>7277</v>
      </c>
      <c r="C802" s="13" t="s">
        <v>5613</v>
      </c>
      <c r="D802" s="8" t="s">
        <v>7278</v>
      </c>
      <c r="E802" s="8" t="s">
        <v>5618</v>
      </c>
      <c r="F802" s="8" t="str" cm="1">
        <f t="array" ref="F802">_xlfn.IFNA(_xlfn.IFS(J802=$U$4,"JA",J802=$U$5,"NEE",J802=$U$6,"JA",J802=$U$8,"ZIE CX"),"")</f>
        <v>JA</v>
      </c>
      <c r="G802" s="8"/>
      <c r="H802" s="9"/>
      <c r="I802" s="10"/>
      <c r="J802" s="9"/>
      <c r="K802" s="9"/>
      <c r="L802" s="8"/>
      <c r="M802" s="11"/>
      <c r="N802" s="11"/>
      <c r="O802" s="13"/>
      <c r="P802" s="8"/>
      <c r="Q802" s="8"/>
      <c r="R802" s="8"/>
      <c r="S802" s="8"/>
      <c r="T802" s="8"/>
    </row>
    <row r="803" spans="2:20" ht="15" customHeight="1" x14ac:dyDescent="0.45">
      <c r="B803" s="7" t="s">
        <v>7279</v>
      </c>
      <c r="C803" s="13" t="s">
        <v>5613</v>
      </c>
      <c r="D803" s="8" t="s">
        <v>7280</v>
      </c>
      <c r="E803" s="8" t="s">
        <v>5618</v>
      </c>
      <c r="F803" s="8" t="str" cm="1">
        <f t="array" ref="F803">_xlfn.IFNA(_xlfn.IFS(J803=$U$4,"JA",J803=$U$5,"NEE",J803=$U$6,"JA",J803=$U$8,"ZIE CX"),"")</f>
        <v>JA</v>
      </c>
      <c r="G803" s="8"/>
      <c r="H803" s="9"/>
      <c r="I803" s="10"/>
      <c r="J803" s="9"/>
      <c r="K803" s="9"/>
      <c r="L803" s="8" t="s">
        <v>7281</v>
      </c>
      <c r="M803" s="11" t="s">
        <v>7282</v>
      </c>
      <c r="N803" s="11" t="s">
        <v>7283</v>
      </c>
      <c r="O803" s="13"/>
      <c r="P803" s="8"/>
      <c r="Q803" s="8"/>
      <c r="R803" s="8"/>
      <c r="S803" s="8"/>
      <c r="T803" s="8"/>
    </row>
    <row r="804" spans="2:20" ht="15" customHeight="1" x14ac:dyDescent="0.45">
      <c r="B804" s="7" t="s">
        <v>7284</v>
      </c>
      <c r="C804" s="13" t="s">
        <v>5613</v>
      </c>
      <c r="D804" s="8" t="s">
        <v>7285</v>
      </c>
      <c r="E804" s="8" t="s">
        <v>5618</v>
      </c>
      <c r="F804" s="8" t="str" cm="1">
        <f t="array" ref="F804">_xlfn.IFNA(_xlfn.IFS(J804=$U$4,"JA",J804=$U$5,"NEE",J804=$U$6,"JA",J804=$U$8,"ZIE CX"),"")</f>
        <v>JA</v>
      </c>
      <c r="G804" s="8"/>
      <c r="H804" s="9"/>
      <c r="I804" s="10"/>
      <c r="J804" s="9"/>
      <c r="K804" s="9"/>
      <c r="L804" s="8"/>
      <c r="M804" s="11"/>
      <c r="N804" s="11"/>
      <c r="O804" s="13"/>
      <c r="P804" s="8"/>
      <c r="Q804" s="8"/>
      <c r="R804" s="8"/>
      <c r="S804" s="8"/>
      <c r="T804" s="8"/>
    </row>
    <row r="805" spans="2:20" ht="15" customHeight="1" x14ac:dyDescent="0.45">
      <c r="B805" s="7" t="s">
        <v>7286</v>
      </c>
      <c r="C805" s="13" t="s">
        <v>5613</v>
      </c>
      <c r="D805" s="8" t="s">
        <v>7287</v>
      </c>
      <c r="E805" s="8" t="s">
        <v>5618</v>
      </c>
      <c r="F805" s="8" t="str" cm="1">
        <f t="array" ref="F805">_xlfn.IFNA(_xlfn.IFS(J805=$U$4,"JA",J805=$U$5,"NEE",J805=$U$6,"JA",J805=$U$8,"ZIE CX"),"")</f>
        <v>JA</v>
      </c>
      <c r="G805" s="8"/>
      <c r="H805" s="9"/>
      <c r="I805" s="10"/>
      <c r="J805" s="9"/>
      <c r="K805" s="9"/>
      <c r="L805" s="8"/>
      <c r="M805" s="11"/>
      <c r="N805" s="11"/>
      <c r="O805" s="13"/>
      <c r="P805" s="8"/>
      <c r="Q805" s="8"/>
      <c r="R805" s="8"/>
      <c r="S805" s="8"/>
      <c r="T805" s="8"/>
    </row>
    <row r="806" spans="2:20" ht="15" customHeight="1" x14ac:dyDescent="0.45">
      <c r="B806" s="7" t="s">
        <v>7288</v>
      </c>
      <c r="C806" s="8"/>
      <c r="D806" s="8"/>
      <c r="E806" s="8" t="s">
        <v>5606</v>
      </c>
      <c r="F806" s="8" t="str" cm="1">
        <f t="array" ref="F806">_xlfn.IFNA(_xlfn.IFS(J806=$U$4,"JA",J806=$U$5,"NEE",J806=$U$6,"JA",J806=$U$8,"ZIE CX"),"")</f>
        <v/>
      </c>
      <c r="G806" s="8" t="s">
        <v>5607</v>
      </c>
      <c r="H806" s="9">
        <v>45378</v>
      </c>
      <c r="I806" s="10">
        <f>Tabel2[[#This Row],[Datum laatst gecontacteerd]]+10</f>
        <v>45388</v>
      </c>
      <c r="J806" s="9" t="s">
        <v>5638</v>
      </c>
      <c r="K806" s="9" t="s">
        <v>5652</v>
      </c>
      <c r="L806" s="8" t="s">
        <v>7289</v>
      </c>
      <c r="M806" s="11"/>
      <c r="N806" s="11"/>
      <c r="O806" s="13" t="s">
        <v>7290</v>
      </c>
      <c r="P806" s="8"/>
      <c r="Q806" s="8"/>
      <c r="R806" s="8"/>
      <c r="S806" s="8"/>
      <c r="T806" s="8"/>
    </row>
    <row r="807" spans="2:20" ht="15" customHeight="1" x14ac:dyDescent="0.45">
      <c r="B807" s="7" t="s">
        <v>4911</v>
      </c>
      <c r="C807" s="8" t="s">
        <v>5648</v>
      </c>
      <c r="D807" s="8"/>
      <c r="E807" s="8" t="s">
        <v>5606</v>
      </c>
      <c r="F807" s="8" t="s">
        <v>5606</v>
      </c>
      <c r="G807" s="8" t="s">
        <v>5607</v>
      </c>
      <c r="H807" s="9">
        <v>45426</v>
      </c>
      <c r="I807" s="10">
        <v>45524</v>
      </c>
      <c r="J807" s="9" t="s">
        <v>5638</v>
      </c>
      <c r="K807" s="9" t="s">
        <v>5648</v>
      </c>
      <c r="L807" s="8" t="s">
        <v>7291</v>
      </c>
      <c r="M807" s="11"/>
      <c r="N807" s="11"/>
      <c r="O807" s="13" t="s">
        <v>7292</v>
      </c>
      <c r="P807" s="8"/>
      <c r="Q807" s="8"/>
      <c r="R807" s="8"/>
      <c r="S807" s="8"/>
      <c r="T807" s="8"/>
    </row>
    <row r="808" spans="2:20" ht="15" customHeight="1" x14ac:dyDescent="0.45">
      <c r="B808" s="7" t="s">
        <v>4235</v>
      </c>
      <c r="C808" s="8" t="s">
        <v>5624</v>
      </c>
      <c r="E808" s="8" t="s">
        <v>5606</v>
      </c>
      <c r="F808" s="8" t="str" cm="1">
        <f t="array" ref="F808">_xlfn.IFNA(_xlfn.IFS(J808=$U$4,"JA",J808=$U$5,"NEE",J808=$U$6,"JA",J808=$U$8,"ZIE CX"),"")</f>
        <v>JA</v>
      </c>
      <c r="G808" s="8"/>
      <c r="H808" s="9"/>
      <c r="I808" s="10"/>
      <c r="J808" s="9"/>
      <c r="K808" s="9" t="s">
        <v>5612</v>
      </c>
      <c r="L808" s="8"/>
      <c r="M808" s="11"/>
      <c r="N808" s="8"/>
      <c r="O808" s="15"/>
      <c r="P808" s="8"/>
      <c r="Q808" s="8"/>
      <c r="R808" s="8"/>
      <c r="S808" s="8"/>
      <c r="T808" s="8"/>
    </row>
    <row r="809" spans="2:20" ht="15" customHeight="1" x14ac:dyDescent="0.45">
      <c r="B809" s="7" t="s">
        <v>7293</v>
      </c>
      <c r="C809" s="13" t="s">
        <v>5613</v>
      </c>
      <c r="D809" t="s">
        <v>7294</v>
      </c>
      <c r="E809" s="8" t="s">
        <v>5618</v>
      </c>
      <c r="F809" s="8" t="str" cm="1">
        <f t="array" ref="F809">_xlfn.IFNA(_xlfn.IFS(J809=$U$4,"JA",J809=$U$5,"NEE",J809=$U$6,"JA",J809=$U$8,"ZIE CX"),"")</f>
        <v>JA</v>
      </c>
      <c r="G809" s="8"/>
      <c r="H809" s="9"/>
      <c r="I809" s="10"/>
      <c r="J809" s="9"/>
      <c r="K809" s="9" t="s">
        <v>5612</v>
      </c>
      <c r="L809" s="8"/>
      <c r="M809" s="11"/>
      <c r="N809" s="14"/>
      <c r="O809" s="13"/>
      <c r="P809" s="8"/>
      <c r="Q809" s="8"/>
      <c r="R809" s="8"/>
      <c r="S809" s="8"/>
      <c r="T809" s="8"/>
    </row>
    <row r="810" spans="2:20" ht="15" customHeight="1" x14ac:dyDescent="0.45">
      <c r="B810" s="7" t="s">
        <v>4830</v>
      </c>
      <c r="C810" s="8" t="s">
        <v>5616</v>
      </c>
      <c r="D810" s="8"/>
      <c r="E810" s="8" t="s">
        <v>5606</v>
      </c>
      <c r="F810" s="8" t="str" cm="1">
        <f t="array" ref="F810">_xlfn.IFNA(_xlfn.IFS(J810=$U$4,"JA",J810=$U$5,"NEE",J810=$U$6,"JA",J810=$U$8,"ZIE CX"),"")</f>
        <v/>
      </c>
      <c r="G810" s="8" t="s">
        <v>5607</v>
      </c>
      <c r="H810" s="9">
        <v>45449</v>
      </c>
      <c r="I810" s="10">
        <v>45517</v>
      </c>
      <c r="J810" s="9" t="s">
        <v>6340</v>
      </c>
      <c r="K810" s="9" t="s">
        <v>5641</v>
      </c>
      <c r="L810" s="8" t="s">
        <v>7295</v>
      </c>
      <c r="M810" s="11"/>
      <c r="N810" s="11"/>
      <c r="O810" s="13" t="s">
        <v>7296</v>
      </c>
      <c r="P810" s="8"/>
      <c r="Q810" s="8"/>
      <c r="R810" s="8"/>
      <c r="S810" s="8"/>
      <c r="T810" s="8"/>
    </row>
    <row r="811" spans="2:20" ht="15" customHeight="1" x14ac:dyDescent="0.45">
      <c r="B811" s="7" t="s">
        <v>7297</v>
      </c>
      <c r="C811" s="13" t="s">
        <v>5613</v>
      </c>
      <c r="E811" s="8" t="s">
        <v>5606</v>
      </c>
      <c r="F811" s="8" t="str" cm="1">
        <f t="array" ref="F811">_xlfn.IFNA(_xlfn.IFS(J811=$U$4,"JA",J811=$U$5,"NEE",J811=$U$6,"JA",J811=$U$8,"ZIE CX"),"")</f>
        <v>JA</v>
      </c>
      <c r="G811" s="8"/>
      <c r="H811" s="9"/>
      <c r="I811" s="10"/>
      <c r="J811" s="9"/>
      <c r="K811" s="9" t="s">
        <v>5612</v>
      </c>
      <c r="L811" s="8"/>
      <c r="M811" s="11"/>
      <c r="N811" s="14"/>
      <c r="O811" s="15"/>
      <c r="P811" s="8"/>
      <c r="Q811" s="8"/>
      <c r="R811" s="8"/>
      <c r="S811" s="8"/>
      <c r="T811" s="8"/>
    </row>
    <row r="812" spans="2:20" ht="15" customHeight="1" x14ac:dyDescent="0.45">
      <c r="B812" s="7" t="s">
        <v>4232</v>
      </c>
      <c r="C812" s="8" t="s">
        <v>5648</v>
      </c>
      <c r="D812" s="8"/>
      <c r="E812" s="8" t="s">
        <v>5606</v>
      </c>
      <c r="F812" s="8" t="str" cm="1">
        <f t="array" ref="F812">_xlfn.IFNA(_xlfn.IFS(J812=$U$4,"JA",J812=$U$5,"NEE",J812=$U$6,"JA",J812=$U$8,"ZIE CX"),"")</f>
        <v/>
      </c>
      <c r="G812" s="8" t="s">
        <v>5607</v>
      </c>
      <c r="H812" s="9">
        <v>45352</v>
      </c>
      <c r="I812" s="10">
        <f>Tabel2[[#This Row],[Datum laatst gecontacteerd]]+160</f>
        <v>45512</v>
      </c>
      <c r="J812" s="9" t="s">
        <v>5638</v>
      </c>
      <c r="K812" s="9" t="s">
        <v>5648</v>
      </c>
      <c r="L812" s="8" t="s">
        <v>7298</v>
      </c>
      <c r="M812" s="11"/>
      <c r="N812" s="11"/>
      <c r="O812" s="13" t="s">
        <v>7299</v>
      </c>
      <c r="P812" s="8"/>
      <c r="Q812" s="8"/>
      <c r="R812" s="8"/>
      <c r="S812" s="8"/>
      <c r="T812" s="8"/>
    </row>
    <row r="813" spans="2:20" ht="15" customHeight="1" x14ac:dyDescent="0.45">
      <c r="B813" s="7" t="s">
        <v>4955</v>
      </c>
      <c r="C813" s="8" t="s">
        <v>5624</v>
      </c>
      <c r="D813" s="8" t="s">
        <v>7300</v>
      </c>
      <c r="E813" s="8" t="s">
        <v>5606</v>
      </c>
      <c r="F813" s="8" t="s">
        <v>5632</v>
      </c>
      <c r="G813" s="8" t="s">
        <v>5607</v>
      </c>
      <c r="H813" s="9">
        <v>45420</v>
      </c>
      <c r="I813" s="10">
        <f>Tabel2[[#This Row],[Datum laatst gecontacteerd]]+120</f>
        <v>45540</v>
      </c>
      <c r="J813" s="9" t="s">
        <v>5638</v>
      </c>
      <c r="K813" s="9" t="s">
        <v>5612</v>
      </c>
      <c r="L813" s="8" t="s">
        <v>7301</v>
      </c>
      <c r="M813" s="11"/>
      <c r="N813" s="11"/>
      <c r="O813" s="13" t="s">
        <v>7302</v>
      </c>
      <c r="P813" s="8"/>
      <c r="Q813" s="8"/>
      <c r="R813" s="8"/>
      <c r="S813" s="8"/>
      <c r="T813" s="8"/>
    </row>
    <row r="814" spans="2:20" ht="15" customHeight="1" x14ac:dyDescent="0.45">
      <c r="B814" s="7" t="s">
        <v>7303</v>
      </c>
      <c r="C814" s="13" t="s">
        <v>5613</v>
      </c>
      <c r="D814" t="s">
        <v>7304</v>
      </c>
      <c r="E814" s="8" t="s">
        <v>5618</v>
      </c>
      <c r="F814" s="8" t="str" cm="1">
        <f t="array" ref="F814">_xlfn.IFNA(_xlfn.IFS(J814=$U$4,"JA",J814=$U$5,"NEE",J814=$U$6,"JA",J814=$U$8,"ZIE CX"),"")</f>
        <v>JA</v>
      </c>
      <c r="G814" s="8"/>
      <c r="H814" s="9"/>
      <c r="I814" s="10"/>
      <c r="J814" s="9"/>
      <c r="K814" s="9" t="s">
        <v>5612</v>
      </c>
      <c r="L814" s="8"/>
      <c r="M814" s="11"/>
      <c r="N814" s="14"/>
      <c r="O814" s="13"/>
      <c r="P814" s="8"/>
      <c r="Q814" s="8"/>
      <c r="R814" s="8"/>
      <c r="S814" s="8"/>
      <c r="T814" s="8"/>
    </row>
    <row r="815" spans="2:20" ht="15" customHeight="1" x14ac:dyDescent="0.45">
      <c r="B815" s="7" t="s">
        <v>7305</v>
      </c>
      <c r="C815" s="8"/>
      <c r="D815" s="8"/>
      <c r="E815" s="8"/>
      <c r="F815" s="8" t="str" cm="1">
        <f t="array" ref="F815">_xlfn.IFNA(_xlfn.IFS(J815=$U$4,"JA",J815=$U$5,"NEE",J815=$U$6,"JA",J815=$U$8,"ZIE CX"),"")</f>
        <v>JA</v>
      </c>
      <c r="G815" s="8"/>
      <c r="H815" s="9"/>
      <c r="I815" s="10"/>
      <c r="J815" s="9"/>
      <c r="K815" s="9"/>
      <c r="L815" s="8"/>
      <c r="M815" s="11"/>
      <c r="N815" s="11"/>
      <c r="O815" s="13"/>
      <c r="P815" s="8"/>
      <c r="Q815" s="8"/>
      <c r="R815" s="8"/>
      <c r="S815" s="8"/>
      <c r="T815" s="8"/>
    </row>
    <row r="816" spans="2:20" ht="15" customHeight="1" x14ac:dyDescent="0.45">
      <c r="B816" s="7" t="s">
        <v>7306</v>
      </c>
      <c r="C816" s="8" t="s">
        <v>5643</v>
      </c>
      <c r="D816" s="8"/>
      <c r="E816" s="8" t="s">
        <v>5606</v>
      </c>
      <c r="F816" s="8" t="s">
        <v>5606</v>
      </c>
      <c r="G816" s="8" t="s">
        <v>5607</v>
      </c>
      <c r="H816" s="9">
        <v>45386</v>
      </c>
      <c r="I816" s="10">
        <f>Tabel2[[#This Row],[Datum laatst gecontacteerd]]+120</f>
        <v>45506</v>
      </c>
      <c r="J816" s="9" t="s">
        <v>5638</v>
      </c>
      <c r="K816" s="9" t="s">
        <v>5652</v>
      </c>
      <c r="L816" s="8" t="s">
        <v>7307</v>
      </c>
      <c r="M816" s="11" t="s">
        <v>5635</v>
      </c>
      <c r="N816" s="11" t="s">
        <v>5635</v>
      </c>
      <c r="O816" s="13" t="s">
        <v>7308</v>
      </c>
      <c r="P816" s="8"/>
      <c r="Q816" s="8"/>
      <c r="R816" s="8"/>
      <c r="S816" s="8"/>
      <c r="T816" s="8"/>
    </row>
    <row r="817" spans="2:20" ht="15" customHeight="1" x14ac:dyDescent="0.45">
      <c r="B817" s="7" t="s">
        <v>7309</v>
      </c>
      <c r="C817" s="13" t="s">
        <v>5613</v>
      </c>
      <c r="D817" s="8" t="s">
        <v>7310</v>
      </c>
      <c r="E817" s="8" t="s">
        <v>5618</v>
      </c>
      <c r="F817" s="8" t="str" cm="1">
        <f t="array" ref="F817">_xlfn.IFNA(_xlfn.IFS(J817=$U$4,"JA",J817=$U$5,"NEE",J817=$U$6,"JA",J817=$U$8,"ZIE CX"),"")</f>
        <v>JA</v>
      </c>
      <c r="G817" s="8"/>
      <c r="H817" s="9"/>
      <c r="I817" s="10"/>
      <c r="J817" s="9"/>
      <c r="K817" s="9" t="s">
        <v>5612</v>
      </c>
      <c r="L817" s="8"/>
      <c r="M817" s="11"/>
      <c r="N817" s="11"/>
      <c r="O817" s="13"/>
      <c r="P817" s="8"/>
      <c r="Q817" s="8"/>
      <c r="R817" s="8"/>
      <c r="S817" s="8"/>
      <c r="T817" s="8"/>
    </row>
    <row r="818" spans="2:20" ht="15" customHeight="1" x14ac:dyDescent="0.45">
      <c r="B818" s="7" t="s">
        <v>4225</v>
      </c>
      <c r="C818" s="8" t="s">
        <v>5648</v>
      </c>
      <c r="D818" s="8"/>
      <c r="E818" s="8" t="s">
        <v>5606</v>
      </c>
      <c r="F818" s="8" t="str" cm="1">
        <f t="array" ref="F818">_xlfn.IFNA(_xlfn.IFS(J818=$U$4,"JA",J818=$U$5,"NEE",J818=$U$6,"JA",J818=$U$8,"ZIE CX"),"")</f>
        <v/>
      </c>
      <c r="G818" s="8" t="s">
        <v>5607</v>
      </c>
      <c r="H818" s="9">
        <v>45512</v>
      </c>
      <c r="I818" s="10">
        <v>45513</v>
      </c>
      <c r="J818" s="9" t="s">
        <v>5599</v>
      </c>
      <c r="K818" s="9" t="s">
        <v>5648</v>
      </c>
      <c r="L818" s="8" t="s">
        <v>5635</v>
      </c>
      <c r="M818" s="11"/>
      <c r="N818" s="11"/>
      <c r="O818" s="13" t="s">
        <v>7311</v>
      </c>
      <c r="P818" s="8"/>
      <c r="Q818" s="8"/>
      <c r="R818" s="8"/>
      <c r="S818" s="8"/>
      <c r="T818" s="8"/>
    </row>
    <row r="819" spans="2:20" ht="15" customHeight="1" x14ac:dyDescent="0.45">
      <c r="B819" s="7" t="s">
        <v>7312</v>
      </c>
      <c r="C819" s="8" t="s">
        <v>5648</v>
      </c>
      <c r="D819" s="8"/>
      <c r="E819" s="8" t="s">
        <v>5606</v>
      </c>
      <c r="F819" s="8" t="str" cm="1">
        <f t="array" ref="F819">_xlfn.IFNA(_xlfn.IFS(J819=$U$4,"JA",J819=$U$5,"NEE",J819=$U$6,"JA",J819=$U$8,"ZIE CX"),"")</f>
        <v/>
      </c>
      <c r="G819" s="8" t="s">
        <v>5607</v>
      </c>
      <c r="H819" s="9">
        <v>45467</v>
      </c>
      <c r="I819" s="10">
        <f>Tabel2[[#This Row],[Datum laatst gecontacteerd]]+90</f>
        <v>45557</v>
      </c>
      <c r="J819" s="9" t="s">
        <v>5638</v>
      </c>
      <c r="K819" s="9" t="s">
        <v>5648</v>
      </c>
      <c r="L819" s="8" t="s">
        <v>5635</v>
      </c>
      <c r="M819" s="11"/>
      <c r="N819" s="11"/>
      <c r="O819" s="13" t="s">
        <v>7313</v>
      </c>
      <c r="P819" s="8"/>
      <c r="Q819" s="8"/>
      <c r="R819" s="8"/>
      <c r="S819" s="8"/>
      <c r="T819" s="8"/>
    </row>
    <row r="820" spans="2:20" ht="15" customHeight="1" x14ac:dyDescent="0.45">
      <c r="B820" s="4" t="s">
        <v>5279</v>
      </c>
      <c r="C820" s="44" t="s">
        <v>5811</v>
      </c>
      <c r="D820" s="55" t="s">
        <v>7314</v>
      </c>
      <c r="E820" s="8" t="s">
        <v>5654</v>
      </c>
      <c r="F820" s="8" t="str" cm="1">
        <f t="array" ref="F820">_xlfn.IFNA(_xlfn.IFS(J820=$U$4,"JA",J820=$U$5,"NEE",J820=$U$6,"JA",J820=$U$8,"ZIE CX"),"")</f>
        <v/>
      </c>
      <c r="G820" s="8" t="s">
        <v>5607</v>
      </c>
      <c r="H820" s="9">
        <v>45456</v>
      </c>
      <c r="I820" s="10">
        <f>Tabel2[[#This Row],[Datum laatst gecontacteerd]]+6</f>
        <v>45462</v>
      </c>
      <c r="J820" s="9" t="s">
        <v>5608</v>
      </c>
      <c r="K820" s="9" t="s">
        <v>5612</v>
      </c>
      <c r="L820" s="13" t="s">
        <v>7315</v>
      </c>
      <c r="M820" s="50" t="s">
        <v>7316</v>
      </c>
      <c r="N820" s="25" t="s">
        <v>7317</v>
      </c>
      <c r="O820" s="13" t="s">
        <v>7318</v>
      </c>
      <c r="P820" s="8"/>
      <c r="Q820" s="8"/>
      <c r="R820" s="8"/>
      <c r="S820" s="8"/>
      <c r="T820" s="8"/>
    </row>
    <row r="821" spans="2:20" ht="15" customHeight="1" x14ac:dyDescent="0.45">
      <c r="B821" s="7" t="s">
        <v>7319</v>
      </c>
      <c r="C821" s="8" t="s">
        <v>5648</v>
      </c>
      <c r="D821" s="8"/>
      <c r="E821" s="8" t="s">
        <v>5606</v>
      </c>
      <c r="F821" s="8" t="str" cm="1">
        <f t="array" ref="F821">_xlfn.IFNA(_xlfn.IFS(J821=$U$4,"JA",J821=$U$5,"NEE",J821=$U$6,"JA",J821=$U$8,"ZIE CX"),"")</f>
        <v/>
      </c>
      <c r="G821" s="8" t="s">
        <v>5607</v>
      </c>
      <c r="H821" s="9">
        <v>45506</v>
      </c>
      <c r="I821" s="10">
        <v>45518</v>
      </c>
      <c r="J821" s="9" t="s">
        <v>6340</v>
      </c>
      <c r="K821" s="9" t="s">
        <v>5648</v>
      </c>
      <c r="L821" s="8"/>
      <c r="M821" s="11"/>
      <c r="N821" s="11"/>
      <c r="O821" s="13" t="s">
        <v>7320</v>
      </c>
      <c r="P821" s="8"/>
      <c r="Q821" s="8"/>
      <c r="R821" s="8"/>
      <c r="S821" s="8"/>
      <c r="T821" s="8"/>
    </row>
    <row r="822" spans="2:20" ht="15" customHeight="1" x14ac:dyDescent="0.45">
      <c r="B822" s="7" t="s">
        <v>4431</v>
      </c>
      <c r="C822" s="8" t="s">
        <v>5648</v>
      </c>
      <c r="D822" s="8"/>
      <c r="E822" s="8" t="s">
        <v>5606</v>
      </c>
      <c r="F822" s="8" t="s">
        <v>5606</v>
      </c>
      <c r="G822" s="8" t="s">
        <v>5607</v>
      </c>
      <c r="H822" s="9">
        <v>45471</v>
      </c>
      <c r="I822" s="10">
        <v>45550</v>
      </c>
      <c r="J822" s="9" t="s">
        <v>6033</v>
      </c>
      <c r="K822" s="9" t="s">
        <v>5648</v>
      </c>
      <c r="L822" s="8" t="s">
        <v>7321</v>
      </c>
      <c r="M822" s="11"/>
      <c r="N822" s="11"/>
      <c r="O822" s="13" t="s">
        <v>7322</v>
      </c>
      <c r="P822" s="8"/>
      <c r="Q822" s="8"/>
      <c r="R822" s="8"/>
      <c r="S822" s="8"/>
      <c r="T822" s="8"/>
    </row>
    <row r="823" spans="2:20" ht="15" customHeight="1" x14ac:dyDescent="0.45">
      <c r="B823" s="4" t="s">
        <v>7323</v>
      </c>
      <c r="C823" s="44" t="s">
        <v>5811</v>
      </c>
      <c r="D823" s="64" t="s">
        <v>7324</v>
      </c>
      <c r="E823" s="8"/>
      <c r="F823" s="8" t="str" cm="1">
        <f t="array" ref="F823">_xlfn.IFNA(_xlfn.IFS(J823=$U$4,"JA",J823=$U$5,"NEE",J823=$U$6,"JA",J823=$U$8,"ZIE CX"),"")</f>
        <v/>
      </c>
      <c r="G823" s="8" t="s">
        <v>5607</v>
      </c>
      <c r="H823" s="9">
        <v>45461</v>
      </c>
      <c r="I823" s="10">
        <f>Tabel2[[#This Row],[Datum laatst gecontacteerd]]+7</f>
        <v>45468</v>
      </c>
      <c r="J823" s="9" t="s">
        <v>5608</v>
      </c>
      <c r="K823" s="9" t="s">
        <v>5612</v>
      </c>
      <c r="L823" s="8" t="s">
        <v>7325</v>
      </c>
      <c r="M823" s="46" t="s">
        <v>7326</v>
      </c>
      <c r="N823" s="68" t="s">
        <v>7327</v>
      </c>
      <c r="O823" s="13" t="s">
        <v>7328</v>
      </c>
      <c r="P823" s="8"/>
      <c r="Q823" s="8"/>
      <c r="R823" s="8"/>
      <c r="S823" s="8"/>
      <c r="T823" s="8"/>
    </row>
    <row r="824" spans="2:20" ht="15" customHeight="1" x14ac:dyDescent="0.45">
      <c r="B824" s="7" t="s">
        <v>7329</v>
      </c>
      <c r="C824" s="8" t="s">
        <v>5811</v>
      </c>
      <c r="D824" s="68" t="s">
        <v>7330</v>
      </c>
      <c r="E824" s="8" t="s">
        <v>5606</v>
      </c>
      <c r="F824" s="8" t="str" cm="1">
        <f t="array" ref="F824">_xlfn.IFNA(_xlfn.IFS(J824=$U$4,"JA",J824=$U$5,"NEE",J824=$U$6,"JA",J824=$U$8,"ZIE CX"),"")</f>
        <v/>
      </c>
      <c r="G824" s="8" t="s">
        <v>5607</v>
      </c>
      <c r="H824" s="9">
        <v>45447</v>
      </c>
      <c r="I824" s="10">
        <f>Tabel2[[#This Row],[Datum laatst gecontacteerd]]+90</f>
        <v>45537</v>
      </c>
      <c r="J824" s="9" t="s">
        <v>5638</v>
      </c>
      <c r="K824" s="9" t="s">
        <v>5612</v>
      </c>
      <c r="L824" s="8" t="s">
        <v>7331</v>
      </c>
      <c r="M824" s="46" t="s">
        <v>7332</v>
      </c>
      <c r="N824" s="83" t="s">
        <v>7333</v>
      </c>
      <c r="O824" s="13" t="s">
        <v>7334</v>
      </c>
      <c r="P824" s="8"/>
      <c r="Q824" s="8"/>
      <c r="R824" s="8"/>
      <c r="S824" s="8"/>
      <c r="T824" s="8"/>
    </row>
    <row r="825" spans="2:20" ht="15" customHeight="1" x14ac:dyDescent="0.45">
      <c r="B825" s="7" t="s">
        <v>7335</v>
      </c>
      <c r="C825" s="8" t="s">
        <v>5811</v>
      </c>
      <c r="D825" s="8"/>
      <c r="E825" s="8" t="s">
        <v>5618</v>
      </c>
      <c r="F825" s="8" t="str" cm="1">
        <f t="array" ref="F825">_xlfn.IFNA(_xlfn.IFS(J825=$U$4,"JA",J825=$U$5,"NEE",J825=$U$6,"JA",J825=$U$8,"ZIE CX"),"")</f>
        <v/>
      </c>
      <c r="G825" s="8" t="s">
        <v>5607</v>
      </c>
      <c r="H825" s="9">
        <v>45455</v>
      </c>
      <c r="I825" s="10">
        <f>Tabel2[[#This Row],[Datum laatst gecontacteerd]]+90</f>
        <v>45545</v>
      </c>
      <c r="J825" s="9" t="s">
        <v>5638</v>
      </c>
      <c r="K825" s="9" t="s">
        <v>5612</v>
      </c>
      <c r="L825" s="8" t="s">
        <v>7336</v>
      </c>
      <c r="M825" s="11"/>
      <c r="N825" s="11"/>
      <c r="O825" s="13" t="s">
        <v>7337</v>
      </c>
      <c r="P825" s="8"/>
      <c r="Q825" s="8"/>
      <c r="R825" s="8"/>
      <c r="S825" s="8"/>
      <c r="T825" s="8"/>
    </row>
    <row r="826" spans="2:20" ht="15" customHeight="1" x14ac:dyDescent="0.45">
      <c r="B826" s="7" t="s">
        <v>5281</v>
      </c>
      <c r="C826" s="8" t="s">
        <v>5811</v>
      </c>
      <c r="D826" s="8"/>
      <c r="E826" s="8" t="s">
        <v>5606</v>
      </c>
      <c r="F826" s="8" t="str" cm="1">
        <f t="array" ref="F826">_xlfn.IFNA(_xlfn.IFS(J826=$U$4,"JA",J826=$U$5,"NEE",J826=$U$6,"JA",J826=$U$8,"ZIE CX"),"")</f>
        <v/>
      </c>
      <c r="G826" s="8" t="s">
        <v>5607</v>
      </c>
      <c r="H826" s="9">
        <v>45449</v>
      </c>
      <c r="I826" s="10">
        <f>Tabel2[[#This Row],[Datum laatst gecontacteerd]]+90</f>
        <v>45539</v>
      </c>
      <c r="J826" s="9" t="s">
        <v>5638</v>
      </c>
      <c r="K826" s="9" t="s">
        <v>5612</v>
      </c>
      <c r="L826" s="13" t="s">
        <v>7338</v>
      </c>
      <c r="M826" s="46" t="s">
        <v>5635</v>
      </c>
      <c r="N826" s="46" t="s">
        <v>5635</v>
      </c>
      <c r="O826" s="13" t="s">
        <v>7339</v>
      </c>
      <c r="P826" s="8"/>
      <c r="Q826" s="8"/>
      <c r="R826" s="8"/>
      <c r="S826" s="8"/>
      <c r="T826" s="8"/>
    </row>
    <row r="827" spans="2:20" ht="15" customHeight="1" x14ac:dyDescent="0.45">
      <c r="B827" s="7" t="s">
        <v>7340</v>
      </c>
      <c r="C827" s="8" t="s">
        <v>5811</v>
      </c>
      <c r="D827" s="8"/>
      <c r="E827" s="8" t="s">
        <v>5618</v>
      </c>
      <c r="F827" s="8" t="str" cm="1">
        <f t="array" ref="F827">_xlfn.IFNA(_xlfn.IFS(J827=$U$4,"JA",J827=$U$5,"NEE",J827=$U$6,"JA",J827=$U$8,"ZIE CX"),"")</f>
        <v/>
      </c>
      <c r="G827" s="8" t="s">
        <v>5607</v>
      </c>
      <c r="H827" s="9">
        <v>45449</v>
      </c>
      <c r="I827" s="10">
        <f>Tabel2[[#This Row],[Datum laatst gecontacteerd]]+120</f>
        <v>45569</v>
      </c>
      <c r="J827" s="9" t="s">
        <v>5649</v>
      </c>
      <c r="K827" s="9" t="s">
        <v>5612</v>
      </c>
      <c r="L827" s="8" t="s">
        <v>7341</v>
      </c>
      <c r="M827" s="46" t="s">
        <v>7342</v>
      </c>
      <c r="N827" s="68" t="s">
        <v>7343</v>
      </c>
      <c r="O827" s="13" t="s">
        <v>7344</v>
      </c>
      <c r="P827" s="8"/>
      <c r="Q827" s="8"/>
      <c r="R827" s="8"/>
      <c r="S827" s="8"/>
      <c r="T827" s="8"/>
    </row>
    <row r="828" spans="2:20" ht="15" customHeight="1" x14ac:dyDescent="0.45">
      <c r="B828" s="7" t="s">
        <v>7345</v>
      </c>
      <c r="C828" s="8" t="s">
        <v>5811</v>
      </c>
      <c r="D828" s="64" t="s">
        <v>7346</v>
      </c>
      <c r="E828" s="8" t="s">
        <v>5618</v>
      </c>
      <c r="F828" s="8" t="str" cm="1">
        <f t="array" ref="F828">_xlfn.IFNA(_xlfn.IFS(J828=$U$4,"JA",J828=$U$5,"NEE",J828=$U$6,"JA",J828=$U$8,"ZIE CX"),"")</f>
        <v/>
      </c>
      <c r="G828" s="8" t="s">
        <v>5607</v>
      </c>
      <c r="H828" s="9">
        <v>45461</v>
      </c>
      <c r="I828" s="10"/>
      <c r="J828" s="9" t="s">
        <v>5649</v>
      </c>
      <c r="K828" s="9" t="s">
        <v>5612</v>
      </c>
      <c r="L828" s="8"/>
      <c r="M828" s="11"/>
      <c r="N828" s="11"/>
      <c r="O828" s="13" t="s">
        <v>7347</v>
      </c>
      <c r="P828" s="8"/>
      <c r="Q828" s="8"/>
      <c r="R828" s="8"/>
      <c r="S828" s="8"/>
      <c r="T828" s="8"/>
    </row>
    <row r="829" spans="2:20" ht="15" customHeight="1" x14ac:dyDescent="0.45">
      <c r="B829" s="7" t="s">
        <v>7348</v>
      </c>
      <c r="C829" s="8" t="s">
        <v>5811</v>
      </c>
      <c r="D829" s="64" t="s">
        <v>7349</v>
      </c>
      <c r="E829" s="8" t="s">
        <v>5618</v>
      </c>
      <c r="F829" s="8" t="str" cm="1">
        <f t="array" ref="F829">_xlfn.IFNA(_xlfn.IFS(J829=$U$4,"JA",J829=$U$5,"NEE",J829=$U$6,"JA",J829=$U$8,"ZIE CX"),"")</f>
        <v/>
      </c>
      <c r="G829" s="8" t="s">
        <v>5607</v>
      </c>
      <c r="H829" s="9">
        <v>45461</v>
      </c>
      <c r="I829" s="10"/>
      <c r="J829" s="9" t="s">
        <v>5649</v>
      </c>
      <c r="K829" s="9" t="s">
        <v>5612</v>
      </c>
      <c r="L829" s="8"/>
      <c r="M829" s="11"/>
      <c r="N829" s="11"/>
      <c r="O829" s="13" t="s">
        <v>7350</v>
      </c>
      <c r="P829" s="8"/>
      <c r="Q829" s="8"/>
      <c r="R829" s="8"/>
      <c r="S829" s="8"/>
      <c r="T829" s="8"/>
    </row>
    <row r="830" spans="2:20" ht="15" customHeight="1" x14ac:dyDescent="0.45">
      <c r="B830" s="7" t="s">
        <v>5305</v>
      </c>
      <c r="C830" s="8" t="s">
        <v>5616</v>
      </c>
      <c r="D830" s="8"/>
      <c r="E830" s="8" t="s">
        <v>5606</v>
      </c>
      <c r="F830" s="8" t="str" cm="1">
        <f t="array" ref="F830">_xlfn.IFNA(_xlfn.IFS(J830=$U$4,"JA",J830=$U$5,"NEE",J830=$U$6,"JA",J830=$U$8,"ZIE CX"),"")</f>
        <v/>
      </c>
      <c r="G830" s="8" t="s">
        <v>5607</v>
      </c>
      <c r="H830" s="9">
        <v>45490</v>
      </c>
      <c r="I830" s="10">
        <v>45506</v>
      </c>
      <c r="J830" s="9" t="s">
        <v>5599</v>
      </c>
      <c r="K830" s="9" t="s">
        <v>5609</v>
      </c>
      <c r="L830" s="8" t="s">
        <v>7351</v>
      </c>
      <c r="M830" s="11"/>
      <c r="N830" s="11"/>
      <c r="O830" s="13" t="s">
        <v>7352</v>
      </c>
      <c r="P830" s="8"/>
      <c r="Q830" s="8"/>
      <c r="R830" s="8"/>
      <c r="S830" s="8"/>
      <c r="T830" s="8"/>
    </row>
    <row r="831" spans="2:20" ht="15" customHeight="1" x14ac:dyDescent="0.45">
      <c r="B831" s="7" t="s">
        <v>4604</v>
      </c>
      <c r="C831" s="8" t="s">
        <v>5648</v>
      </c>
      <c r="D831" s="8"/>
      <c r="E831" s="8" t="s">
        <v>5606</v>
      </c>
      <c r="F831" s="8" t="str" cm="1">
        <f t="array" ref="F831">_xlfn.IFNA(_xlfn.IFS(J831=$U$4,"JA",J831=$U$5,"NEE",J831=$U$6,"JA",J831=$U$8,"ZIE CX"),"")</f>
        <v/>
      </c>
      <c r="G831" s="8" t="s">
        <v>5607</v>
      </c>
      <c r="H831" s="9">
        <v>45509</v>
      </c>
      <c r="I831" s="10">
        <v>45540</v>
      </c>
      <c r="J831" s="9" t="s">
        <v>6033</v>
      </c>
      <c r="K831" s="9" t="s">
        <v>5648</v>
      </c>
      <c r="L831" s="8" t="s">
        <v>7353</v>
      </c>
      <c r="M831" s="11"/>
      <c r="N831" s="11"/>
      <c r="O831" s="13" t="s">
        <v>7354</v>
      </c>
      <c r="P831" s="8"/>
      <c r="Q831" s="8"/>
      <c r="R831" s="8"/>
      <c r="S831" s="8"/>
      <c r="T831" s="8"/>
    </row>
    <row r="832" spans="2:20" ht="15" customHeight="1" x14ac:dyDescent="0.45">
      <c r="B832" s="7" t="s">
        <v>5328</v>
      </c>
      <c r="C832" s="8" t="s">
        <v>5811</v>
      </c>
      <c r="D832" s="8"/>
      <c r="E832" s="8" t="s">
        <v>5606</v>
      </c>
      <c r="F832" s="8" t="str" cm="1">
        <f t="array" ref="F832">_xlfn.IFNA(_xlfn.IFS(J832=$U$4,"JA",J832=$U$5,"NEE",J832=$U$6,"JA",J832=$U$8,"ZIE CX"),"")</f>
        <v/>
      </c>
      <c r="G832" s="8" t="s">
        <v>5607</v>
      </c>
      <c r="H832" s="9">
        <v>45461</v>
      </c>
      <c r="I832" s="10">
        <f>Tabel2[[#This Row],[Datum laatst gecontacteerd]]+120</f>
        <v>45581</v>
      </c>
      <c r="J832" s="9" t="s">
        <v>5638</v>
      </c>
      <c r="K832" s="9" t="s">
        <v>5612</v>
      </c>
      <c r="L832" s="13" t="s">
        <v>7355</v>
      </c>
      <c r="M832" s="45" t="s">
        <v>7356</v>
      </c>
      <c r="N832" s="22" t="s">
        <v>7357</v>
      </c>
      <c r="O832" s="84" t="s">
        <v>7358</v>
      </c>
      <c r="P832" s="8"/>
      <c r="Q832" s="8"/>
      <c r="R832" s="8"/>
      <c r="S832" s="8"/>
      <c r="T832" s="8"/>
    </row>
    <row r="833" spans="2:20" ht="15" customHeight="1" x14ac:dyDescent="0.45">
      <c r="B833" s="7" t="s">
        <v>4707</v>
      </c>
      <c r="C833" s="8" t="s">
        <v>5624</v>
      </c>
      <c r="E833" s="8" t="s">
        <v>5606</v>
      </c>
      <c r="F833" s="8" t="str" cm="1">
        <f t="array" ref="F833">_xlfn.IFNA(_xlfn.IFS(J833=$U$4,"JA",J833=$U$5,"NEE",J833=$U$6,"JA",J833=$U$8,"ZIE CX"),"")</f>
        <v/>
      </c>
      <c r="G833" s="8" t="s">
        <v>6589</v>
      </c>
      <c r="H833" s="9">
        <v>45302</v>
      </c>
      <c r="I833" s="10" t="s">
        <v>5627</v>
      </c>
      <c r="J833" s="9" t="s">
        <v>5649</v>
      </c>
      <c r="K833" s="9" t="s">
        <v>5612</v>
      </c>
      <c r="L833" s="8" t="s">
        <v>7359</v>
      </c>
      <c r="M833" s="11"/>
      <c r="N833" s="8"/>
      <c r="O833" s="15" t="s">
        <v>7360</v>
      </c>
      <c r="P833" s="8"/>
      <c r="Q833" s="8"/>
      <c r="R833" s="8"/>
      <c r="S833" s="8"/>
      <c r="T833" s="8"/>
    </row>
    <row r="834" spans="2:20" ht="15" customHeight="1" x14ac:dyDescent="0.45">
      <c r="B834" s="7" t="s">
        <v>4276</v>
      </c>
      <c r="C834" s="8" t="s">
        <v>5624</v>
      </c>
      <c r="E834" s="8" t="s">
        <v>5606</v>
      </c>
      <c r="F834" s="8" t="str" cm="1">
        <f t="array" ref="F834">_xlfn.IFNA(_xlfn.IFS(J834=$U$4,"JA",J834=$U$5,"NEE",J834=$U$6,"JA",J834=$U$8,"ZIE CX"),"")</f>
        <v/>
      </c>
      <c r="G834" s="8" t="s">
        <v>5626</v>
      </c>
      <c r="H834" s="9">
        <v>45302</v>
      </c>
      <c r="I834" s="10">
        <v>45352</v>
      </c>
      <c r="J834" s="9" t="s">
        <v>5638</v>
      </c>
      <c r="K834" s="9" t="s">
        <v>5612</v>
      </c>
      <c r="L834" s="8" t="s">
        <v>7361</v>
      </c>
      <c r="M834" s="11"/>
      <c r="N834" s="8"/>
      <c r="O834" s="15" t="s">
        <v>7362</v>
      </c>
      <c r="P834" s="8"/>
      <c r="Q834" s="8"/>
      <c r="R834" s="8"/>
      <c r="S834" s="8"/>
      <c r="T834" s="8"/>
    </row>
    <row r="835" spans="2:20" ht="15" customHeight="1" x14ac:dyDescent="0.45">
      <c r="B835" s="7" t="s">
        <v>5309</v>
      </c>
      <c r="C835" s="13" t="s">
        <v>5613</v>
      </c>
      <c r="D835" t="s">
        <v>7363</v>
      </c>
      <c r="E835" s="8" t="s">
        <v>5618</v>
      </c>
      <c r="F835" s="8" t="s">
        <v>5632</v>
      </c>
      <c r="G835" s="8" t="s">
        <v>5626</v>
      </c>
      <c r="H835" s="9">
        <v>45301</v>
      </c>
      <c r="I835" s="10">
        <v>45351</v>
      </c>
      <c r="J835" s="9" t="s">
        <v>5614</v>
      </c>
      <c r="K835" s="9" t="s">
        <v>5612</v>
      </c>
      <c r="L835" s="8" t="s">
        <v>7364</v>
      </c>
      <c r="M835" s="11"/>
      <c r="N835" s="42" t="s">
        <v>7365</v>
      </c>
      <c r="O835" s="13" t="s">
        <v>7366</v>
      </c>
      <c r="P835" s="8"/>
      <c r="Q835" s="8"/>
      <c r="R835" s="8"/>
      <c r="S835" s="8"/>
      <c r="T835" s="8"/>
    </row>
    <row r="836" spans="2:20" ht="15" customHeight="1" x14ac:dyDescent="0.45">
      <c r="B836" s="7" t="s">
        <v>4892</v>
      </c>
      <c r="C836" s="13" t="s">
        <v>5613</v>
      </c>
      <c r="E836" s="8" t="s">
        <v>5606</v>
      </c>
      <c r="F836" s="8" t="str" cm="1">
        <f t="array" ref="F836">_xlfn.IFNA(_xlfn.IFS(J836=$U$4,"JA",J836=$U$5,"NEE",J836=$U$6,"JA",J836=$U$8,"ZIE CX"),"")</f>
        <v/>
      </c>
      <c r="G836" s="8" t="s">
        <v>5626</v>
      </c>
      <c r="H836" s="9">
        <v>45288</v>
      </c>
      <c r="I836" s="10">
        <v>45533</v>
      </c>
      <c r="J836" s="9" t="s">
        <v>5608</v>
      </c>
      <c r="K836" s="9" t="s">
        <v>5612</v>
      </c>
      <c r="L836" s="8"/>
      <c r="M836" s="11"/>
      <c r="N836" s="14"/>
      <c r="O836" s="13" t="s">
        <v>7367</v>
      </c>
      <c r="P836" s="8"/>
      <c r="Q836" s="8"/>
      <c r="R836" s="8"/>
      <c r="S836" s="8"/>
      <c r="T836" s="8"/>
    </row>
    <row r="837" spans="2:20" ht="15" customHeight="1" x14ac:dyDescent="0.45">
      <c r="B837" s="7" t="s">
        <v>4855</v>
      </c>
      <c r="C837" s="8" t="s">
        <v>5624</v>
      </c>
      <c r="E837" s="8" t="s">
        <v>5606</v>
      </c>
      <c r="F837" s="8" t="str" cm="1">
        <f t="array" ref="F837">_xlfn.IFNA(_xlfn.IFS(J837=$U$4,"JA",J837=$U$5,"NEE",J837=$U$6,"JA",J837=$U$8,"ZIE CX"),"")</f>
        <v/>
      </c>
      <c r="G837" s="8" t="s">
        <v>5626</v>
      </c>
      <c r="H837" s="9">
        <v>45280</v>
      </c>
      <c r="I837" s="10">
        <v>45648</v>
      </c>
      <c r="J837" s="9" t="s">
        <v>5638</v>
      </c>
      <c r="K837" s="9" t="s">
        <v>5612</v>
      </c>
      <c r="L837" s="8" t="s">
        <v>7368</v>
      </c>
      <c r="M837" s="11"/>
      <c r="N837" s="8"/>
      <c r="O837" s="15" t="s">
        <v>7369</v>
      </c>
      <c r="P837" s="8"/>
      <c r="Q837" s="8"/>
      <c r="R837" s="8"/>
      <c r="S837" s="8"/>
      <c r="T837" s="8"/>
    </row>
    <row r="838" spans="2:20" ht="15" customHeight="1" x14ac:dyDescent="0.45">
      <c r="B838" s="7" t="s">
        <v>5273</v>
      </c>
      <c r="C838" s="8" t="s">
        <v>5616</v>
      </c>
      <c r="D838" s="8"/>
      <c r="E838" s="8" t="s">
        <v>5606</v>
      </c>
      <c r="F838" s="8" t="str" cm="1">
        <f t="array" ref="F838">_xlfn.IFNA(_xlfn.IFS(J838=$U$4,"JA",J838=$U$5,"NEE",J838=$U$6,"JA",J838=$U$8,"ZIE CX"),"")</f>
        <v/>
      </c>
      <c r="G838" s="8" t="s">
        <v>5607</v>
      </c>
      <c r="H838" s="9">
        <v>45471</v>
      </c>
      <c r="I838" s="10">
        <f>Tabel2[[#This Row],[Datum laatst gecontacteerd]]+50</f>
        <v>45521</v>
      </c>
      <c r="J838" s="9" t="s">
        <v>5638</v>
      </c>
      <c r="K838" s="9" t="s">
        <v>5612</v>
      </c>
      <c r="L838" s="8" t="s">
        <v>7370</v>
      </c>
      <c r="M838" s="11" t="s">
        <v>5635</v>
      </c>
      <c r="N838" s="11" t="s">
        <v>5635</v>
      </c>
      <c r="O838" s="13" t="s">
        <v>7371</v>
      </c>
      <c r="P838" s="8"/>
      <c r="Q838" s="8"/>
      <c r="R838" s="8"/>
      <c r="S838" s="8"/>
      <c r="T838" s="8"/>
    </row>
    <row r="839" spans="2:20" ht="15" customHeight="1" x14ac:dyDescent="0.45">
      <c r="B839" s="7" t="s">
        <v>7372</v>
      </c>
      <c r="C839" s="8" t="s">
        <v>6245</v>
      </c>
      <c r="D839" s="8"/>
      <c r="E839" s="8"/>
      <c r="F839" s="8" t="str" cm="1">
        <f t="array" ref="F839">_xlfn.IFNA(_xlfn.IFS(J839=$U$4,"JA",J839=$U$5,"NEE",J839=$U$6,"JA",J839=$U$8,"ZIE CX"),"")</f>
        <v>JA</v>
      </c>
      <c r="G839" s="8" t="s">
        <v>5607</v>
      </c>
      <c r="H839" s="9"/>
      <c r="I839" s="10">
        <v>45455</v>
      </c>
      <c r="J839" s="9"/>
      <c r="K839" s="9"/>
      <c r="L839" s="8"/>
      <c r="M839" s="11"/>
      <c r="N839" s="11"/>
      <c r="O839" s="13"/>
      <c r="P839" s="8"/>
      <c r="Q839" s="8"/>
      <c r="R839" s="8"/>
      <c r="S839" s="8"/>
      <c r="T839" s="8"/>
    </row>
    <row r="840" spans="2:20" ht="15" customHeight="1" x14ac:dyDescent="0.45">
      <c r="B840" s="7" t="s">
        <v>5302</v>
      </c>
      <c r="C840" s="8" t="s">
        <v>5616</v>
      </c>
      <c r="D840" s="8"/>
      <c r="E840" s="8" t="s">
        <v>5606</v>
      </c>
      <c r="F840" s="8" t="str" cm="1">
        <f t="array" ref="F840">_xlfn.IFNA(_xlfn.IFS(J840=$U$4,"JA",J840=$U$5,"NEE",J840=$U$6,"JA",J840=$U$8,"ZIE CX"),"")</f>
        <v/>
      </c>
      <c r="G840" s="8" t="s">
        <v>5607</v>
      </c>
      <c r="H840" s="9">
        <v>45462</v>
      </c>
      <c r="I840" s="10">
        <f>Tabel2[[#This Row],[Datum laatst gecontacteerd]]+14</f>
        <v>45476</v>
      </c>
      <c r="J840" s="9" t="s">
        <v>5608</v>
      </c>
      <c r="K840" s="9" t="s">
        <v>5612</v>
      </c>
      <c r="L840" s="8" t="s">
        <v>7373</v>
      </c>
      <c r="M840" s="11"/>
      <c r="N840" s="11"/>
      <c r="O840" s="13" t="s">
        <v>7374</v>
      </c>
      <c r="P840" s="8"/>
      <c r="Q840" s="8"/>
      <c r="R840" s="8"/>
      <c r="S840" s="8"/>
      <c r="T840" s="8"/>
    </row>
    <row r="841" spans="2:20" ht="15" customHeight="1" x14ac:dyDescent="0.45">
      <c r="B841" s="7" t="s">
        <v>4129</v>
      </c>
      <c r="C841" s="8" t="s">
        <v>5605</v>
      </c>
      <c r="D841" s="8"/>
      <c r="E841" s="8" t="s">
        <v>5606</v>
      </c>
      <c r="F841" s="8" t="str" cm="1">
        <f t="array" ref="F841">_xlfn.IFNA(_xlfn.IFS(J841=$U$4,"JA",J841=$U$5,"NEE",J841=$U$6,"JA",J841=$U$8,"ZIE CX"),"")</f>
        <v/>
      </c>
      <c r="G841" s="8" t="s">
        <v>5607</v>
      </c>
      <c r="H841" s="9">
        <v>45469</v>
      </c>
      <c r="I841" s="10">
        <f>Tabel2[[#This Row],[Datum laatst gecontacteerd]]+90</f>
        <v>45559</v>
      </c>
      <c r="J841" s="9" t="s">
        <v>5638</v>
      </c>
      <c r="K841" s="9" t="s">
        <v>5648</v>
      </c>
      <c r="L841" s="8" t="s">
        <v>7375</v>
      </c>
      <c r="M841" s="11"/>
      <c r="N841" s="11"/>
      <c r="O841" s="13" t="s">
        <v>7376</v>
      </c>
      <c r="P841" s="8"/>
      <c r="Q841" s="8"/>
      <c r="R841" s="8"/>
      <c r="S841" s="8"/>
      <c r="T841" s="8"/>
    </row>
    <row r="842" spans="2:20" ht="15" customHeight="1" x14ac:dyDescent="0.45">
      <c r="B842" s="7" t="s">
        <v>7377</v>
      </c>
      <c r="C842" s="8" t="s">
        <v>5613</v>
      </c>
      <c r="D842" s="8"/>
      <c r="E842" s="8"/>
      <c r="F842" s="8" t="str" cm="1">
        <f t="array" ref="F842">_xlfn.IFNA(_xlfn.IFS(J842=$U$4,"JA",J842=$U$5,"NEE",J842=$U$6,"JA",J842=$U$8,"ZIE CX"),"")</f>
        <v/>
      </c>
      <c r="G842" s="8" t="s">
        <v>5607</v>
      </c>
      <c r="H842" s="9">
        <v>45461</v>
      </c>
      <c r="I842" s="10">
        <f>Tabel2[[#This Row],[Datum laatst gecontacteerd]]+60</f>
        <v>45521</v>
      </c>
      <c r="J842" s="9" t="s">
        <v>5614</v>
      </c>
      <c r="K842" s="9" t="s">
        <v>5612</v>
      </c>
      <c r="L842" s="8" t="s">
        <v>7378</v>
      </c>
      <c r="M842" s="46" t="s">
        <v>7379</v>
      </c>
      <c r="N842" s="46" t="s">
        <v>7380</v>
      </c>
      <c r="O842" s="13" t="s">
        <v>7381</v>
      </c>
      <c r="P842" s="8"/>
      <c r="Q842" s="8"/>
      <c r="R842" s="8"/>
      <c r="S842" s="8"/>
      <c r="T842" s="8"/>
    </row>
    <row r="843" spans="2:20" ht="15" customHeight="1" x14ac:dyDescent="0.45">
      <c r="B843" s="7" t="s">
        <v>7382</v>
      </c>
      <c r="C843" s="8" t="s">
        <v>5613</v>
      </c>
      <c r="D843" s="8"/>
      <c r="E843" s="8" t="s">
        <v>5618</v>
      </c>
      <c r="F843" s="8" t="str" cm="1">
        <f t="array" ref="F843">_xlfn.IFNA(_xlfn.IFS(J843=$U$4,"JA",J843=$U$5,"NEE",J843=$U$6,"JA",J843=$U$8,"ZIE CX"),"")</f>
        <v/>
      </c>
      <c r="G843" s="8" t="s">
        <v>5607</v>
      </c>
      <c r="H843" s="9">
        <v>45457</v>
      </c>
      <c r="I843" s="10">
        <f>Tabel2[[#This Row],[Datum laatst gecontacteerd]]+90</f>
        <v>45547</v>
      </c>
      <c r="J843" s="9" t="s">
        <v>5638</v>
      </c>
      <c r="K843" s="9" t="s">
        <v>5612</v>
      </c>
      <c r="L843" s="8" t="s">
        <v>7383</v>
      </c>
      <c r="M843" s="11"/>
      <c r="N843" s="68" t="s">
        <v>7384</v>
      </c>
      <c r="O843" s="13" t="s">
        <v>7385</v>
      </c>
      <c r="P843" s="8"/>
      <c r="Q843" s="8"/>
      <c r="R843" s="8"/>
      <c r="S843" s="8"/>
      <c r="T843" s="8"/>
    </row>
    <row r="844" spans="2:20" ht="15" customHeight="1" x14ac:dyDescent="0.45">
      <c r="B844" s="7" t="s">
        <v>4870</v>
      </c>
      <c r="C844" s="8" t="s">
        <v>5624</v>
      </c>
      <c r="E844" s="8" t="s">
        <v>5606</v>
      </c>
      <c r="F844" s="8" t="str" cm="1">
        <f t="array" ref="F844">_xlfn.IFNA(_xlfn.IFS(J844=$U$4,"JA",J844=$U$5,"NEE",J844=$U$6,"JA",J844=$U$8,"ZIE CX"),"")</f>
        <v/>
      </c>
      <c r="G844" s="8" t="s">
        <v>5626</v>
      </c>
      <c r="H844" s="9">
        <v>45266</v>
      </c>
      <c r="I844" s="10">
        <v>45333</v>
      </c>
      <c r="J844" s="9" t="s">
        <v>5638</v>
      </c>
      <c r="K844" s="9" t="s">
        <v>5612</v>
      </c>
      <c r="L844" s="8" t="s">
        <v>7386</v>
      </c>
      <c r="M844" s="11"/>
      <c r="N844" s="8"/>
      <c r="O844" s="15" t="s">
        <v>7369</v>
      </c>
      <c r="P844" s="8"/>
      <c r="Q844" s="8"/>
      <c r="R844" s="8"/>
      <c r="S844" s="8"/>
      <c r="T844" s="8"/>
    </row>
    <row r="845" spans="2:20" ht="15" customHeight="1" x14ac:dyDescent="0.45">
      <c r="B845" s="30" t="s">
        <v>7387</v>
      </c>
      <c r="C845" s="8" t="s">
        <v>5624</v>
      </c>
      <c r="D845" s="38"/>
      <c r="E845" s="33" t="s">
        <v>5606</v>
      </c>
      <c r="F845" s="33" t="str" cm="1">
        <f t="array" ref="F845">_xlfn.IFNA(_xlfn.IFS(J845=$U$4,"JA",J845=$U$5,"NEE",J845=$U$6,"JA",J845=$U$8,"ZIE CX"),"")</f>
        <v/>
      </c>
      <c r="G845" s="33" t="s">
        <v>5626</v>
      </c>
      <c r="H845" s="34">
        <v>45265</v>
      </c>
      <c r="I845" s="35" t="s">
        <v>5627</v>
      </c>
      <c r="J845" s="34" t="s">
        <v>5649</v>
      </c>
      <c r="K845" s="34" t="s">
        <v>5612</v>
      </c>
      <c r="L845" s="33" t="s">
        <v>7388</v>
      </c>
      <c r="M845" s="36"/>
      <c r="N845" s="33"/>
      <c r="O845" s="40" t="s">
        <v>7389</v>
      </c>
      <c r="P845" s="17"/>
      <c r="Q845" s="17"/>
      <c r="R845" s="17"/>
      <c r="S845" s="17"/>
      <c r="T845" s="17"/>
    </row>
    <row r="846" spans="2:20" ht="15" customHeight="1" x14ac:dyDescent="0.45">
      <c r="B846" s="7" t="s">
        <v>5332</v>
      </c>
      <c r="C846" s="8" t="s">
        <v>5613</v>
      </c>
      <c r="D846" s="8"/>
      <c r="E846" s="8" t="s">
        <v>5606</v>
      </c>
      <c r="F846" s="8" t="str" cm="1">
        <f t="array" ref="F846">_xlfn.IFNA(_xlfn.IFS(J846=$U$4,"JA",J846=$U$5,"NEE",J846=$U$6,"JA",J846=$U$8,"ZIE CX"),"")</f>
        <v/>
      </c>
      <c r="G846" s="8" t="s">
        <v>5607</v>
      </c>
      <c r="H846" s="9">
        <v>45475</v>
      </c>
      <c r="I846" s="10">
        <f>Tabel2[[#This Row],[Datum laatst gecontacteerd]]+80</f>
        <v>45555</v>
      </c>
      <c r="J846" s="9" t="s">
        <v>5638</v>
      </c>
      <c r="K846" s="9" t="s">
        <v>5612</v>
      </c>
      <c r="L846" s="8" t="s">
        <v>7390</v>
      </c>
      <c r="M846" s="46" t="s">
        <v>7391</v>
      </c>
      <c r="N846" s="11" t="s">
        <v>7392</v>
      </c>
      <c r="O846" s="13" t="s">
        <v>7393</v>
      </c>
      <c r="P846" s="8"/>
      <c r="Q846" s="8"/>
      <c r="R846" s="8"/>
      <c r="S846" s="8"/>
      <c r="T846" s="8"/>
    </row>
    <row r="847" spans="2:20" ht="15" customHeight="1" x14ac:dyDescent="0.45">
      <c r="B847" s="7" t="s">
        <v>7394</v>
      </c>
      <c r="C847" s="8" t="s">
        <v>5616</v>
      </c>
      <c r="D847" s="8"/>
      <c r="E847" s="8" t="s">
        <v>7395</v>
      </c>
      <c r="F847" s="8" t="str" cm="1">
        <f t="array" ref="F847">_xlfn.IFNA(_xlfn.IFS(J847=$U$4,"JA",J847=$U$5,"NEE",J847=$U$6,"JA",J847=$U$8,"ZIE CX"),"")</f>
        <v/>
      </c>
      <c r="G847" s="8" t="s">
        <v>5607</v>
      </c>
      <c r="H847" s="9">
        <v>45462</v>
      </c>
      <c r="I847" s="10">
        <f>Tabel2[[#This Row],[Datum laatst gecontacteerd]]+90</f>
        <v>45552</v>
      </c>
      <c r="J847" s="9" t="s">
        <v>5638</v>
      </c>
      <c r="K847" s="9" t="s">
        <v>5612</v>
      </c>
      <c r="L847" s="8" t="s">
        <v>7396</v>
      </c>
      <c r="M847" s="11"/>
      <c r="N847" s="11"/>
      <c r="O847" s="13" t="s">
        <v>7397</v>
      </c>
      <c r="P847" s="8"/>
      <c r="Q847" s="8"/>
      <c r="R847" s="8"/>
      <c r="S847" s="8"/>
      <c r="T847" s="8"/>
    </row>
    <row r="848" spans="2:20" ht="15" customHeight="1" x14ac:dyDescent="0.45">
      <c r="B848" s="7" t="s">
        <v>7398</v>
      </c>
      <c r="C848" s="8" t="s">
        <v>5613</v>
      </c>
      <c r="D848" s="8"/>
      <c r="E848" s="8" t="s">
        <v>5618</v>
      </c>
      <c r="F848" s="8" t="str" cm="1">
        <f t="array" ref="F848">_xlfn.IFNA(_xlfn.IFS(J848=$U$4,"JA",J848=$U$5,"NEE",J848=$U$6,"JA",J848=$U$8,"ZIE CX"),"")</f>
        <v/>
      </c>
      <c r="G848" s="8" t="s">
        <v>5607</v>
      </c>
      <c r="H848" s="9">
        <v>45468</v>
      </c>
      <c r="I848" s="10">
        <f>Tabel2[[#This Row],[Datum laatst gecontacteerd]]+60</f>
        <v>45528</v>
      </c>
      <c r="J848" s="9" t="s">
        <v>5614</v>
      </c>
      <c r="K848" s="9" t="s">
        <v>5612</v>
      </c>
      <c r="L848" s="13" t="s">
        <v>7399</v>
      </c>
      <c r="M848" s="11"/>
      <c r="N848" s="11" t="s">
        <v>7400</v>
      </c>
      <c r="O848" s="13" t="s">
        <v>7401</v>
      </c>
      <c r="P848" s="8"/>
      <c r="Q848" s="8"/>
      <c r="R848" s="8"/>
      <c r="S848" s="8"/>
      <c r="T848" s="8"/>
    </row>
    <row r="849" spans="2:20" ht="15" customHeight="1" x14ac:dyDescent="0.45">
      <c r="B849" s="7" t="s">
        <v>7402</v>
      </c>
      <c r="C849" s="8" t="s">
        <v>5811</v>
      </c>
      <c r="D849" s="8"/>
      <c r="E849" s="8" t="s">
        <v>5618</v>
      </c>
      <c r="F849" s="8" t="str" cm="1">
        <f t="array" ref="F849">_xlfn.IFNA(_xlfn.IFS(J849=$U$4,"JA",J849=$U$5,"NEE",J849=$U$6,"JA",J849=$U$8,"ZIE CX"),"")</f>
        <v/>
      </c>
      <c r="G849" s="8" t="s">
        <v>5607</v>
      </c>
      <c r="H849" s="9">
        <v>45475</v>
      </c>
      <c r="I849" s="10">
        <v>45477</v>
      </c>
      <c r="J849" s="9" t="s">
        <v>5608</v>
      </c>
      <c r="K849" s="9" t="s">
        <v>5612</v>
      </c>
      <c r="L849" s="8" t="s">
        <v>7403</v>
      </c>
      <c r="M849" s="50" t="s">
        <v>7404</v>
      </c>
      <c r="N849" s="46" t="s">
        <v>7405</v>
      </c>
      <c r="O849" s="13" t="s">
        <v>7406</v>
      </c>
      <c r="P849" s="8"/>
      <c r="Q849" s="8"/>
      <c r="R849" s="8"/>
      <c r="S849" s="8"/>
      <c r="T849" s="8"/>
    </row>
    <row r="850" spans="2:20" ht="15" customHeight="1" x14ac:dyDescent="0.45">
      <c r="B850" s="7" t="s">
        <v>7407</v>
      </c>
      <c r="C850" s="8" t="s">
        <v>5811</v>
      </c>
      <c r="D850" s="8"/>
      <c r="E850" s="8" t="s">
        <v>5618</v>
      </c>
      <c r="F850" s="8" t="str" cm="1">
        <f t="array" ref="F850">_xlfn.IFNA(_xlfn.IFS(J850=$U$4,"JA",J850=$U$5,"NEE",J850=$U$6,"JA",J850=$U$8,"ZIE CX"),"")</f>
        <v/>
      </c>
      <c r="G850" s="8" t="s">
        <v>5607</v>
      </c>
      <c r="H850" s="9">
        <v>45475</v>
      </c>
      <c r="I850" s="10">
        <f>Tabel2[[#This Row],[Datum laatst gecontacteerd]]+6</f>
        <v>45481</v>
      </c>
      <c r="J850" s="9" t="s">
        <v>5608</v>
      </c>
      <c r="K850" s="9" t="s">
        <v>5612</v>
      </c>
      <c r="L850" s="8" t="s">
        <v>7408</v>
      </c>
      <c r="M850" s="46" t="s">
        <v>7409</v>
      </c>
      <c r="N850" s="46" t="s">
        <v>7410</v>
      </c>
      <c r="O850" s="13" t="s">
        <v>7411</v>
      </c>
      <c r="P850" s="8"/>
      <c r="Q850" s="8"/>
      <c r="R850" s="8"/>
      <c r="S850" s="8"/>
      <c r="T850" s="8"/>
    </row>
    <row r="851" spans="2:20" ht="15" customHeight="1" x14ac:dyDescent="0.45">
      <c r="B851" s="7" t="s">
        <v>5318</v>
      </c>
      <c r="C851" s="8" t="s">
        <v>5811</v>
      </c>
      <c r="D851" s="8"/>
      <c r="E851" s="8" t="s">
        <v>5618</v>
      </c>
      <c r="F851" s="8" t="str" cm="1">
        <f t="array" ref="F851">_xlfn.IFNA(_xlfn.IFS(J851=$U$4,"JA",J851=$U$5,"NEE",J851=$U$6,"JA",J851=$U$8,"ZIE CX"),"")</f>
        <v/>
      </c>
      <c r="G851" s="8" t="s">
        <v>5607</v>
      </c>
      <c r="H851" s="9">
        <v>45469</v>
      </c>
      <c r="I851" s="10">
        <f>Tabel2[[#This Row],[Datum laatst gecontacteerd]]+70</f>
        <v>45539</v>
      </c>
      <c r="J851" s="9" t="s">
        <v>5638</v>
      </c>
      <c r="K851" s="9" t="s">
        <v>5612</v>
      </c>
      <c r="L851" s="8" t="s">
        <v>7412</v>
      </c>
      <c r="M851" s="11"/>
      <c r="N851" s="46" t="s">
        <v>7413</v>
      </c>
      <c r="O851" s="13" t="s">
        <v>7414</v>
      </c>
      <c r="P851" s="8"/>
      <c r="Q851" s="8"/>
      <c r="R851" s="8"/>
      <c r="S851" s="8"/>
      <c r="T851" s="8"/>
    </row>
    <row r="852" spans="2:20" ht="15" customHeight="1" x14ac:dyDescent="0.45">
      <c r="B852" s="7" t="s">
        <v>7415</v>
      </c>
      <c r="C852" s="8" t="s">
        <v>5811</v>
      </c>
      <c r="D852" s="8"/>
      <c r="E852" s="8" t="s">
        <v>5618</v>
      </c>
      <c r="F852" s="8" t="str" cm="1">
        <f t="array" ref="F852">_xlfn.IFNA(_xlfn.IFS(J852=$U$4,"JA",J852=$U$5,"NEE",J852=$U$6,"JA",J852=$U$8,"ZIE CX"),"")</f>
        <v/>
      </c>
      <c r="G852" s="8" t="s">
        <v>5607</v>
      </c>
      <c r="H852" s="9">
        <v>45475</v>
      </c>
      <c r="I852" s="10">
        <f>Tabel2[[#This Row],[Datum laatst gecontacteerd]]+80</f>
        <v>45555</v>
      </c>
      <c r="J852" s="9" t="s">
        <v>5638</v>
      </c>
      <c r="K852" s="9" t="s">
        <v>5612</v>
      </c>
      <c r="L852" s="13" t="s">
        <v>7416</v>
      </c>
      <c r="M852" s="45" t="s">
        <v>7417</v>
      </c>
      <c r="N852" s="68" t="s">
        <v>7418</v>
      </c>
      <c r="O852" s="13" t="s">
        <v>7419</v>
      </c>
      <c r="P852" s="8"/>
      <c r="Q852" s="8"/>
      <c r="R852" s="8"/>
      <c r="S852" s="8"/>
      <c r="T852" s="8"/>
    </row>
    <row r="853" spans="2:20" ht="15" customHeight="1" x14ac:dyDescent="0.45">
      <c r="B853" s="7" t="s">
        <v>4392</v>
      </c>
      <c r="C853" s="8" t="s">
        <v>5616</v>
      </c>
      <c r="D853" s="8"/>
      <c r="E853" s="8" t="s">
        <v>5606</v>
      </c>
      <c r="F853" s="8" t="str" cm="1">
        <f t="array" ref="F853">_xlfn.IFNA(_xlfn.IFS(J853=$U$4,"JA",J853=$U$5,"NEE",J853=$U$6,"JA",J853=$U$8,"ZIE CX"),"")</f>
        <v/>
      </c>
      <c r="G853" s="8" t="s">
        <v>5607</v>
      </c>
      <c r="H853" s="9">
        <v>45471</v>
      </c>
      <c r="I853" s="10">
        <f>Tabel2[[#This Row],[Datum laatst gecontacteerd]]+50</f>
        <v>45521</v>
      </c>
      <c r="J853" s="9" t="s">
        <v>5638</v>
      </c>
      <c r="K853" s="9" t="s">
        <v>5612</v>
      </c>
      <c r="L853" s="8" t="s">
        <v>7420</v>
      </c>
      <c r="M853" s="11"/>
      <c r="N853" s="11"/>
      <c r="O853" s="13" t="s">
        <v>7421</v>
      </c>
      <c r="P853" s="8"/>
      <c r="Q853" s="8"/>
      <c r="R853" s="8"/>
      <c r="S853" s="8"/>
      <c r="T853" s="8"/>
    </row>
    <row r="854" spans="2:20" ht="15" customHeight="1" x14ac:dyDescent="0.45">
      <c r="B854" s="7" t="s">
        <v>7422</v>
      </c>
      <c r="C854" s="8" t="s">
        <v>5811</v>
      </c>
      <c r="D854" s="8"/>
      <c r="E854" s="8" t="s">
        <v>5618</v>
      </c>
      <c r="F854" s="8" t="str" cm="1">
        <f t="array" ref="F854">_xlfn.IFNA(_xlfn.IFS(J854=$U$4,"JA",J854=$U$5,"NEE",J854=$U$6,"JA",J854=$U$8,"ZIE CX"),"")</f>
        <v/>
      </c>
      <c r="G854" s="8" t="s">
        <v>5607</v>
      </c>
      <c r="H854" s="9">
        <v>45477</v>
      </c>
      <c r="I854" s="10">
        <f>Tabel2[[#This Row],[Datum laatst gecontacteerd]]+6</f>
        <v>45483</v>
      </c>
      <c r="J854" s="9" t="s">
        <v>5608</v>
      </c>
      <c r="K854" s="9" t="s">
        <v>5612</v>
      </c>
      <c r="L854" s="8" t="s">
        <v>7423</v>
      </c>
      <c r="M854" s="46" t="s">
        <v>7424</v>
      </c>
      <c r="N854" s="46" t="s">
        <v>7425</v>
      </c>
      <c r="O854" s="13" t="s">
        <v>7426</v>
      </c>
      <c r="P854" s="8"/>
      <c r="Q854" s="8"/>
      <c r="R854" s="8"/>
      <c r="S854" s="8"/>
      <c r="T854" s="8"/>
    </row>
    <row r="855" spans="2:20" ht="15" customHeight="1" x14ac:dyDescent="0.45">
      <c r="B855" s="7" t="s">
        <v>7427</v>
      </c>
      <c r="C855" s="8" t="s">
        <v>5811</v>
      </c>
      <c r="D855" s="8"/>
      <c r="E855" s="8" t="s">
        <v>5618</v>
      </c>
      <c r="F855" s="8"/>
      <c r="G855" s="8" t="s">
        <v>5607</v>
      </c>
      <c r="H855" s="9">
        <v>45477</v>
      </c>
      <c r="I855" s="10">
        <f>Tabel2[[#This Row],[Datum laatst gecontacteerd]]+6</f>
        <v>45483</v>
      </c>
      <c r="J855" s="9" t="s">
        <v>5608</v>
      </c>
      <c r="K855" s="9" t="s">
        <v>5612</v>
      </c>
      <c r="L855" s="8" t="s">
        <v>7428</v>
      </c>
      <c r="M855" s="11"/>
      <c r="N855" s="46" t="s">
        <v>7429</v>
      </c>
      <c r="O855" s="13" t="s">
        <v>7430</v>
      </c>
      <c r="P855" s="8"/>
      <c r="Q855" s="8"/>
      <c r="R855" s="8"/>
      <c r="S855" s="8"/>
      <c r="T855" s="8"/>
    </row>
    <row r="856" spans="2:20" ht="15" customHeight="1" x14ac:dyDescent="0.45">
      <c r="B856" s="7" t="s">
        <v>4839</v>
      </c>
      <c r="C856" s="8" t="s">
        <v>5624</v>
      </c>
      <c r="E856" s="8" t="s">
        <v>5606</v>
      </c>
      <c r="F856" s="8" t="str" cm="1">
        <f t="array" ref="F856">_xlfn.IFNA(_xlfn.IFS(J856=$U$4,"JA",J856=$U$5,"NEE",J856=$U$6,"JA",J856=$U$8,"ZIE CX"),"")</f>
        <v/>
      </c>
      <c r="G856" s="8" t="s">
        <v>5626</v>
      </c>
      <c r="H856" s="9">
        <v>45265</v>
      </c>
      <c r="I856" s="10">
        <v>45334</v>
      </c>
      <c r="J856" s="9" t="s">
        <v>5638</v>
      </c>
      <c r="K856" s="9" t="s">
        <v>5612</v>
      </c>
      <c r="L856" s="8" t="s">
        <v>7431</v>
      </c>
      <c r="M856" s="11"/>
      <c r="N856" s="8"/>
      <c r="O856" s="15" t="s">
        <v>7369</v>
      </c>
      <c r="P856" s="8"/>
      <c r="Q856" s="8"/>
      <c r="R856" s="8"/>
      <c r="S856" s="8"/>
      <c r="T856" s="8"/>
    </row>
    <row r="857" spans="2:20" ht="15" customHeight="1" x14ac:dyDescent="0.45">
      <c r="B857" s="7" t="s">
        <v>7432</v>
      </c>
      <c r="C857" s="8" t="s">
        <v>5613</v>
      </c>
      <c r="D857" s="8"/>
      <c r="E857" s="8" t="s">
        <v>5618</v>
      </c>
      <c r="F857" s="8" t="str" cm="1">
        <f t="array" ref="F857">_xlfn.IFNA(_xlfn.IFS(J857=$U$4,"JA",J857=$U$5,"NEE",J857=$U$6,"JA",J857=$U$8,"ZIE CX"),"")</f>
        <v/>
      </c>
      <c r="G857" s="8" t="s">
        <v>5607</v>
      </c>
      <c r="H857" s="9">
        <v>45477</v>
      </c>
      <c r="I857" s="10">
        <f>Tabel2[[#This Row],[Datum laatst gecontacteerd]]+6</f>
        <v>45483</v>
      </c>
      <c r="J857" s="9" t="s">
        <v>5608</v>
      </c>
      <c r="K857" s="9" t="s">
        <v>5612</v>
      </c>
      <c r="L857" s="8" t="s">
        <v>7433</v>
      </c>
      <c r="M857" s="11"/>
      <c r="N857" s="11"/>
      <c r="O857" s="13" t="s">
        <v>7434</v>
      </c>
      <c r="P857" s="8"/>
      <c r="Q857" s="8"/>
      <c r="R857" s="8"/>
      <c r="S857" s="8"/>
      <c r="T857" s="8"/>
    </row>
    <row r="858" spans="2:20" ht="15" customHeight="1" x14ac:dyDescent="0.45">
      <c r="B858" s="7" t="s">
        <v>5340</v>
      </c>
      <c r="C858" s="8" t="s">
        <v>5613</v>
      </c>
      <c r="D858" s="8"/>
      <c r="E858" s="8" t="s">
        <v>5606</v>
      </c>
      <c r="F858" s="8" t="str" cm="1">
        <f t="array" ref="F858">_xlfn.IFNA(_xlfn.IFS(J858=$U$4,"JA",J858=$U$5,"NEE",J858=$U$6,"JA",J858=$U$8,"ZIE CX"),"")</f>
        <v/>
      </c>
      <c r="G858" s="8" t="s">
        <v>5607</v>
      </c>
      <c r="H858" s="9">
        <v>45503</v>
      </c>
      <c r="I858" s="10">
        <v>45516</v>
      </c>
      <c r="J858" s="9" t="s">
        <v>6340</v>
      </c>
      <c r="K858" s="9" t="s">
        <v>5641</v>
      </c>
      <c r="L858" s="8" t="s">
        <v>7435</v>
      </c>
      <c r="M858" s="11"/>
      <c r="N858" s="11"/>
      <c r="O858" s="13" t="s">
        <v>7436</v>
      </c>
      <c r="P858" s="8"/>
      <c r="Q858" s="8"/>
      <c r="R858" s="8"/>
      <c r="S858" s="8"/>
      <c r="T858" s="8"/>
    </row>
    <row r="859" spans="2:20" ht="15" customHeight="1" x14ac:dyDescent="0.45">
      <c r="B859" s="7" t="s">
        <v>5336</v>
      </c>
      <c r="C859" s="8" t="s">
        <v>5616</v>
      </c>
      <c r="D859" s="8"/>
      <c r="E859" s="8" t="s">
        <v>5606</v>
      </c>
      <c r="F859" s="8" t="str" cm="1">
        <f t="array" ref="F859">_xlfn.IFNA(_xlfn.IFS(J859=$U$4,"JA",J859=$U$5,"NEE",J859=$U$6,"JA",J859=$U$8,"ZIE CX"),"")</f>
        <v/>
      </c>
      <c r="G859" s="8" t="s">
        <v>5607</v>
      </c>
      <c r="H859" s="9">
        <v>45489</v>
      </c>
      <c r="I859" s="10">
        <f>Tabel2[[#This Row],[Datum laatst gecontacteerd]]+7</f>
        <v>45496</v>
      </c>
      <c r="J859" s="9" t="s">
        <v>5599</v>
      </c>
      <c r="K859" s="9" t="s">
        <v>5609</v>
      </c>
      <c r="L859" s="8" t="s">
        <v>7437</v>
      </c>
      <c r="M859" s="11"/>
      <c r="N859" s="11"/>
      <c r="O859" s="13" t="s">
        <v>7438</v>
      </c>
      <c r="P859" s="8"/>
      <c r="Q859" s="8"/>
      <c r="R859" s="8"/>
      <c r="S859" s="8"/>
      <c r="T859" s="8"/>
    </row>
    <row r="860" spans="2:20" ht="15" customHeight="1" x14ac:dyDescent="0.45">
      <c r="B860" s="7" t="s">
        <v>7439</v>
      </c>
      <c r="C860" s="8" t="s">
        <v>5605</v>
      </c>
      <c r="D860" s="8"/>
      <c r="E860" s="8" t="s">
        <v>5606</v>
      </c>
      <c r="F860" s="8" t="str" cm="1">
        <f t="array" ref="F860">_xlfn.IFNA(_xlfn.IFS(J860=$U$4,"JA",J860=$U$5,"NEE",J860=$U$6,"JA",J860=$U$8,"ZIE CX"),"")</f>
        <v/>
      </c>
      <c r="G860" s="8" t="s">
        <v>5607</v>
      </c>
      <c r="H860" s="9">
        <v>45512</v>
      </c>
      <c r="I860" s="10">
        <v>45516</v>
      </c>
      <c r="J860" s="9" t="s">
        <v>6340</v>
      </c>
      <c r="K860" s="9" t="s">
        <v>5648</v>
      </c>
      <c r="L860" s="8" t="s">
        <v>7440</v>
      </c>
      <c r="M860" s="11"/>
      <c r="N860" s="11"/>
      <c r="O860" s="13" t="s">
        <v>7441</v>
      </c>
      <c r="P860" s="8"/>
      <c r="Q860" s="8"/>
      <c r="R860" s="8"/>
      <c r="S860" s="8"/>
      <c r="T860" s="8"/>
    </row>
    <row r="861" spans="2:20" ht="15" customHeight="1" x14ac:dyDescent="0.45">
      <c r="B861" s="7" t="s">
        <v>30</v>
      </c>
      <c r="C861" s="8" t="s">
        <v>5616</v>
      </c>
      <c r="D861" s="8"/>
      <c r="E861" s="8" t="s">
        <v>5618</v>
      </c>
      <c r="F861" s="8" t="str" cm="1">
        <f t="array" ref="F861">_xlfn.IFNA(_xlfn.IFS(J861=$U$4,"JA",J861=$U$5,"NEE",J861=$U$6,"JA",J861=$U$8,"ZIE CX"),"")</f>
        <v/>
      </c>
      <c r="G861" s="8" t="s">
        <v>5713</v>
      </c>
      <c r="H861" s="9">
        <v>45491</v>
      </c>
      <c r="I861" s="10">
        <v>45499</v>
      </c>
      <c r="J861" s="9" t="s">
        <v>5608</v>
      </c>
      <c r="K861" s="9" t="s">
        <v>5612</v>
      </c>
      <c r="L861" s="8" t="s">
        <v>7442</v>
      </c>
      <c r="M861" s="11"/>
      <c r="N861" s="11"/>
      <c r="O861" s="13" t="s">
        <v>7443</v>
      </c>
      <c r="P861" s="8"/>
      <c r="Q861" s="8"/>
      <c r="R861" s="8"/>
      <c r="S861" s="8"/>
      <c r="T861" s="8"/>
    </row>
    <row r="862" spans="2:20" ht="15" customHeight="1" x14ac:dyDescent="0.45">
      <c r="B862" s="7" t="s">
        <v>7444</v>
      </c>
      <c r="C862" s="8" t="s">
        <v>5616</v>
      </c>
      <c r="D862" s="8"/>
      <c r="E862" s="8" t="s">
        <v>5618</v>
      </c>
      <c r="F862" s="8" t="str" cm="1">
        <f t="array" ref="F862">_xlfn.IFNA(_xlfn.IFS(J862=$U$4,"JA",J862=$U$5,"NEE",J862=$U$6,"JA",J862=$U$8,"ZIE CX"),"")</f>
        <v/>
      </c>
      <c r="G862" s="8" t="s">
        <v>5763</v>
      </c>
      <c r="H862" s="9">
        <v>45496</v>
      </c>
      <c r="I862" s="10">
        <v>45509</v>
      </c>
      <c r="J862" s="9" t="s">
        <v>5608</v>
      </c>
      <c r="K862" s="9" t="s">
        <v>5612</v>
      </c>
      <c r="L862" s="8" t="s">
        <v>7445</v>
      </c>
      <c r="M862" s="11"/>
      <c r="N862" s="11" t="s">
        <v>7446</v>
      </c>
      <c r="O862" s="13" t="s">
        <v>7447</v>
      </c>
      <c r="P862" s="8"/>
      <c r="Q862" s="8"/>
      <c r="R862" s="8"/>
      <c r="S862" s="8"/>
      <c r="T862" s="8"/>
    </row>
    <row r="863" spans="2:20" ht="15" customHeight="1" x14ac:dyDescent="0.45">
      <c r="B863" s="7" t="s">
        <v>4354</v>
      </c>
      <c r="C863" s="8" t="s">
        <v>5605</v>
      </c>
      <c r="D863" s="8"/>
      <c r="E863" s="8" t="s">
        <v>5606</v>
      </c>
      <c r="F863" s="8" t="str" cm="1">
        <f t="array" ref="F863">_xlfn.IFNA(_xlfn.IFS(J863=$U$4,"JA",J863=$U$5,"NEE",J863=$U$6,"JA",J863=$U$8,"ZIE CX"),"")</f>
        <v/>
      </c>
      <c r="G863" s="8" t="s">
        <v>5607</v>
      </c>
      <c r="H863" s="9">
        <v>45510</v>
      </c>
      <c r="I863" s="10">
        <f>Tabel2[[#This Row],[Datum laatst gecontacteerd]]+90</f>
        <v>45600</v>
      </c>
      <c r="J863" s="9" t="s">
        <v>5638</v>
      </c>
      <c r="K863" s="9" t="s">
        <v>5612</v>
      </c>
      <c r="L863" s="8" t="s">
        <v>7448</v>
      </c>
      <c r="M863" s="11"/>
      <c r="N863" s="11"/>
      <c r="O863" s="13" t="s">
        <v>7449</v>
      </c>
      <c r="P863" s="8"/>
      <c r="Q863" s="8"/>
      <c r="R863" s="8"/>
      <c r="S863" s="8"/>
      <c r="T863" s="8"/>
    </row>
    <row r="864" spans="2:20" ht="15" customHeight="1" x14ac:dyDescent="0.45">
      <c r="B864" s="7" t="s">
        <v>4599</v>
      </c>
      <c r="C864" s="8" t="s">
        <v>5605</v>
      </c>
      <c r="D864" s="8"/>
      <c r="E864" s="8" t="s">
        <v>5606</v>
      </c>
      <c r="F864" s="8" t="str" cm="1">
        <f t="array" ref="F864">_xlfn.IFNA(_xlfn.IFS(J864=$U$4,"JA",J864=$U$5,"NEE",J864=$U$6,"JA",J864=$U$8,"ZIE CX"),"")</f>
        <v/>
      </c>
      <c r="G864" s="8" t="s">
        <v>5607</v>
      </c>
      <c r="H864" s="9">
        <v>45523</v>
      </c>
      <c r="I864" s="10">
        <f>Tabel2[[#This Row],[Datum laatst gecontacteerd]]+90</f>
        <v>45613</v>
      </c>
      <c r="J864" s="9" t="s">
        <v>5638</v>
      </c>
      <c r="K864" s="9" t="s">
        <v>5648</v>
      </c>
      <c r="L864" s="8" t="s">
        <v>7450</v>
      </c>
      <c r="M864" s="11"/>
      <c r="N864" s="11"/>
      <c r="O864" s="13" t="s">
        <v>7451</v>
      </c>
      <c r="P864" s="8"/>
      <c r="Q864" s="8"/>
      <c r="R864" s="8"/>
      <c r="S864" s="8"/>
      <c r="T864" s="8"/>
    </row>
    <row r="865" spans="2:20" ht="15" customHeight="1" x14ac:dyDescent="0.45">
      <c r="B865" s="7"/>
      <c r="C865" s="8"/>
      <c r="D865" s="8"/>
      <c r="E865" s="8"/>
      <c r="F865" s="8" t="str" cm="1">
        <f t="array" ref="F865">_xlfn.IFNA(_xlfn.IFS(J865=$U$4,"JA",J865=$U$5,"NEE",J865=$U$6,"JA",J865=$U$8,"ZIE CX"),"")</f>
        <v>JA</v>
      </c>
      <c r="G865" s="8"/>
      <c r="H865" s="9"/>
      <c r="I865" s="10"/>
      <c r="J865" s="9"/>
      <c r="K865" s="9"/>
      <c r="L865" s="8"/>
      <c r="M865" s="11"/>
      <c r="N865" s="11"/>
      <c r="O865" s="13"/>
      <c r="P865" s="8"/>
      <c r="Q865" s="8"/>
      <c r="R865" s="8"/>
      <c r="S865" s="8"/>
      <c r="T865" s="8"/>
    </row>
    <row r="866" spans="2:20" ht="15" customHeight="1" x14ac:dyDescent="0.45">
      <c r="B866" s="7"/>
      <c r="C866" s="8"/>
      <c r="D866" s="8"/>
      <c r="E866" s="8"/>
      <c r="F866" s="8" t="str" cm="1">
        <f t="array" ref="F866">_xlfn.IFNA(_xlfn.IFS(J866=$U$4,"JA",J866=$U$5,"NEE",J866=$U$6,"JA",J866=$U$8,"ZIE CX"),"")</f>
        <v>JA</v>
      </c>
      <c r="G866" s="8"/>
      <c r="H866" s="9"/>
      <c r="I866" s="10"/>
      <c r="J866" s="9"/>
      <c r="K866" s="9"/>
      <c r="L866" s="8"/>
      <c r="M866" s="11"/>
      <c r="N866" s="11"/>
      <c r="O866" s="13"/>
      <c r="P866" s="8"/>
      <c r="Q866" s="8"/>
      <c r="R866" s="8"/>
      <c r="S866" s="8"/>
      <c r="T866" s="8"/>
    </row>
    <row r="867" spans="2:20" ht="15" customHeight="1" x14ac:dyDescent="0.45">
      <c r="B867" s="7"/>
      <c r="C867" s="8"/>
      <c r="D867" s="8"/>
      <c r="E867" s="8"/>
      <c r="F867" s="8" t="str" cm="1">
        <f t="array" ref="F867">_xlfn.IFNA(_xlfn.IFS(J867=$U$4,"JA",J867=$U$5,"NEE",J867=$U$6,"JA",J867=$U$8,"ZIE CX"),"")</f>
        <v>JA</v>
      </c>
      <c r="G867" s="8"/>
      <c r="H867" s="9"/>
      <c r="I867" s="10"/>
      <c r="J867" s="9"/>
      <c r="K867" s="9"/>
      <c r="L867" s="8"/>
      <c r="M867" s="11"/>
      <c r="N867" s="11"/>
      <c r="O867" s="13"/>
      <c r="P867" s="8"/>
      <c r="Q867" s="8"/>
      <c r="R867" s="8"/>
      <c r="S867" s="8"/>
      <c r="T867" s="8"/>
    </row>
    <row r="868" spans="2:20" ht="15" customHeight="1" x14ac:dyDescent="0.45">
      <c r="B868" s="7"/>
      <c r="C868" s="8"/>
      <c r="D868" s="8"/>
      <c r="E868" s="8"/>
      <c r="F868" s="8" t="str" cm="1">
        <f t="array" ref="F868">_xlfn.IFNA(_xlfn.IFS(J868=$U$4,"JA",J868=$U$5,"NEE",J868=$U$6,"JA",J868=$U$8,"ZIE CX"),"")</f>
        <v>JA</v>
      </c>
      <c r="G868" s="8"/>
      <c r="H868" s="9"/>
      <c r="I868" s="10"/>
      <c r="J868" s="9"/>
      <c r="K868" s="9"/>
      <c r="L868" s="8"/>
      <c r="M868" s="11"/>
      <c r="N868" s="11"/>
      <c r="O868" s="13"/>
      <c r="P868" s="8"/>
      <c r="Q868" s="8"/>
      <c r="R868" s="8"/>
      <c r="S868" s="8"/>
      <c r="T868" s="8"/>
    </row>
    <row r="869" spans="2:20" ht="15" customHeight="1" x14ac:dyDescent="0.45">
      <c r="B869" s="7"/>
      <c r="C869" s="8"/>
      <c r="D869" s="8"/>
      <c r="E869" s="8"/>
      <c r="F869" s="8" t="str" cm="1">
        <f t="array" ref="F869">_xlfn.IFNA(_xlfn.IFS(J869=$U$4,"JA",J869=$U$5,"NEE",J869=$U$6,"JA",J869=$U$8,"ZIE CX"),"")</f>
        <v>JA</v>
      </c>
      <c r="G869" s="8"/>
      <c r="H869" s="9"/>
      <c r="I869" s="10"/>
      <c r="J869" s="9"/>
      <c r="K869" s="9"/>
      <c r="L869" s="8"/>
      <c r="M869" s="11"/>
      <c r="N869" s="11"/>
      <c r="O869" s="13"/>
      <c r="P869" s="8"/>
      <c r="Q869" s="8"/>
      <c r="R869" s="8"/>
      <c r="S869" s="8"/>
      <c r="T869" s="8"/>
    </row>
    <row r="870" spans="2:20" ht="15" customHeight="1" x14ac:dyDescent="0.45">
      <c r="B870" s="7"/>
      <c r="C870" s="8"/>
      <c r="D870" s="8"/>
      <c r="E870" s="8"/>
      <c r="F870" s="8" t="str" cm="1">
        <f t="array" ref="F870">_xlfn.IFNA(_xlfn.IFS(J870=$U$4,"JA",J870=$U$5,"NEE",J870=$U$6,"JA",J870=$U$8,"ZIE CX"),"")</f>
        <v>JA</v>
      </c>
      <c r="G870" s="8"/>
      <c r="H870" s="9"/>
      <c r="I870" s="10"/>
      <c r="J870" s="9"/>
      <c r="K870" s="9"/>
      <c r="L870" s="8"/>
      <c r="M870" s="11"/>
      <c r="N870" s="11"/>
      <c r="O870" s="13"/>
      <c r="P870" s="8"/>
      <c r="Q870" s="8"/>
      <c r="R870" s="8"/>
      <c r="S870" s="8"/>
      <c r="T870" s="8"/>
    </row>
    <row r="871" spans="2:20" ht="15" customHeight="1" x14ac:dyDescent="0.45">
      <c r="B871" s="7"/>
      <c r="C871" s="8"/>
      <c r="D871" s="8"/>
      <c r="E871" s="8"/>
      <c r="F871" s="8" t="str" cm="1">
        <f t="array" ref="F871">_xlfn.IFNA(_xlfn.IFS(J871=$U$4,"JA",J871=$U$5,"NEE",J871=$U$6,"JA",J871=$U$8,"ZIE CX"),"")</f>
        <v>JA</v>
      </c>
      <c r="G871" s="8"/>
      <c r="H871" s="9"/>
      <c r="I871" s="10"/>
      <c r="J871" s="9"/>
      <c r="K871" s="9"/>
      <c r="L871" s="8"/>
      <c r="M871" s="11"/>
      <c r="N871" s="11"/>
      <c r="O871" s="13"/>
      <c r="P871" s="8"/>
      <c r="Q871" s="8"/>
      <c r="R871" s="8"/>
      <c r="S871" s="8"/>
      <c r="T871" s="8"/>
    </row>
    <row r="872" spans="2:20" ht="15" customHeight="1" x14ac:dyDescent="0.45">
      <c r="B872" s="7"/>
      <c r="C872" s="8"/>
      <c r="D872" s="8"/>
      <c r="E872" s="8"/>
      <c r="F872" s="8" t="str" cm="1">
        <f t="array" ref="F872">_xlfn.IFNA(_xlfn.IFS(J872=$U$4,"JA",J872=$U$5,"NEE",J872=$U$6,"JA",J872=$U$8,"ZIE CX"),"")</f>
        <v>JA</v>
      </c>
      <c r="G872" s="8"/>
      <c r="H872" s="9"/>
      <c r="I872" s="10"/>
      <c r="J872" s="9"/>
      <c r="K872" s="9"/>
      <c r="L872" s="8"/>
      <c r="M872" s="11"/>
      <c r="N872" s="11"/>
      <c r="O872" s="13"/>
      <c r="P872" s="8"/>
      <c r="Q872" s="8"/>
      <c r="R872" s="8"/>
      <c r="S872" s="8"/>
      <c r="T872" s="8"/>
    </row>
    <row r="873" spans="2:20" ht="15" customHeight="1" x14ac:dyDescent="0.45">
      <c r="B873" s="7"/>
      <c r="C873" s="8"/>
      <c r="D873" s="8"/>
      <c r="E873" s="8"/>
      <c r="F873" s="8" t="str" cm="1">
        <f t="array" ref="F873">_xlfn.IFNA(_xlfn.IFS(J873=$U$4,"JA",J873=$U$5,"NEE",J873=$U$6,"JA",J873=$U$8,"ZIE CX"),"")</f>
        <v>JA</v>
      </c>
      <c r="G873" s="8"/>
      <c r="H873" s="9"/>
      <c r="I873" s="10"/>
      <c r="J873" s="9"/>
      <c r="K873" s="9"/>
      <c r="L873" s="8"/>
      <c r="M873" s="11"/>
      <c r="N873" s="11"/>
      <c r="O873" s="13"/>
      <c r="P873" s="8"/>
      <c r="Q873" s="8"/>
      <c r="R873" s="8"/>
      <c r="S873" s="8"/>
      <c r="T873" s="8"/>
    </row>
    <row r="874" spans="2:20" ht="15" customHeight="1" x14ac:dyDescent="0.45">
      <c r="B874" s="7"/>
      <c r="C874" s="8"/>
      <c r="D874" s="8"/>
      <c r="E874" s="8"/>
      <c r="F874" s="8" t="str" cm="1">
        <f t="array" ref="F874">_xlfn.IFNA(_xlfn.IFS(J874=$U$4,"JA",J874=$U$5,"NEE",J874=$U$6,"JA",J874=$U$8,"ZIE CX"),"")</f>
        <v>JA</v>
      </c>
      <c r="G874" s="8"/>
      <c r="H874" s="9"/>
      <c r="I874" s="10"/>
      <c r="J874" s="9"/>
      <c r="K874" s="9"/>
      <c r="L874" s="8"/>
      <c r="M874" s="11"/>
      <c r="N874" s="11"/>
      <c r="O874" s="13"/>
      <c r="P874" s="8"/>
      <c r="Q874" s="8"/>
      <c r="R874" s="8"/>
      <c r="S874" s="8"/>
      <c r="T874" s="8"/>
    </row>
    <row r="875" spans="2:20" ht="15" customHeight="1" x14ac:dyDescent="0.45">
      <c r="B875" s="7"/>
      <c r="C875" s="8"/>
      <c r="D875" s="8"/>
      <c r="E875" s="8"/>
      <c r="F875" s="8" t="str" cm="1">
        <f t="array" ref="F875">_xlfn.IFNA(_xlfn.IFS(J875=$U$4,"JA",J875=$U$5,"NEE",J875=$U$6,"JA",J875=$U$8,"ZIE CX"),"")</f>
        <v>JA</v>
      </c>
      <c r="G875" s="8"/>
      <c r="H875" s="9"/>
      <c r="I875" s="10"/>
      <c r="J875" s="9"/>
      <c r="K875" s="9"/>
      <c r="L875" s="8"/>
      <c r="M875" s="11"/>
      <c r="N875" s="11"/>
      <c r="O875" s="13"/>
      <c r="P875" s="8"/>
      <c r="Q875" s="8"/>
      <c r="R875" s="8"/>
      <c r="S875" s="8"/>
      <c r="T875" s="8"/>
    </row>
    <row r="876" spans="2:20" ht="15" customHeight="1" x14ac:dyDescent="0.45">
      <c r="B876" s="7"/>
      <c r="C876" s="8"/>
      <c r="D876" s="8"/>
      <c r="E876" s="8"/>
      <c r="F876" s="8" t="str" cm="1">
        <f t="array" ref="F876">_xlfn.IFNA(_xlfn.IFS(J876=$U$4,"JA",J876=$U$5,"NEE",J876=$U$6,"JA",J876=$U$8,"ZIE CX"),"")</f>
        <v>JA</v>
      </c>
      <c r="G876" s="8"/>
      <c r="H876" s="9"/>
      <c r="I876" s="10"/>
      <c r="J876" s="9"/>
      <c r="K876" s="9"/>
      <c r="L876" s="8"/>
      <c r="M876" s="11"/>
      <c r="N876" s="11"/>
      <c r="O876" s="13"/>
      <c r="P876" s="8"/>
      <c r="Q876" s="8"/>
      <c r="R876" s="8"/>
      <c r="S876" s="8"/>
      <c r="T876" s="8"/>
    </row>
    <row r="877" spans="2:20" ht="15" customHeight="1" x14ac:dyDescent="0.45">
      <c r="B877" s="7"/>
      <c r="C877" s="8"/>
      <c r="D877" s="8"/>
      <c r="E877" s="8"/>
      <c r="F877" s="8" t="str" cm="1">
        <f t="array" ref="F877">_xlfn.IFNA(_xlfn.IFS(J877=$U$4,"JA",J877=$U$5,"NEE",J877=$U$6,"JA",J877=$U$8,"ZIE CX"),"")</f>
        <v>JA</v>
      </c>
      <c r="G877" s="8"/>
      <c r="H877" s="9"/>
      <c r="I877" s="10"/>
      <c r="J877" s="9"/>
      <c r="K877" s="9"/>
      <c r="L877" s="8"/>
      <c r="M877" s="11"/>
      <c r="N877" s="11"/>
      <c r="O877" s="13"/>
      <c r="P877" s="8"/>
      <c r="Q877" s="8"/>
      <c r="R877" s="8"/>
      <c r="S877" s="8"/>
      <c r="T877" s="8"/>
    </row>
    <row r="878" spans="2:20" ht="15" customHeight="1" x14ac:dyDescent="0.45">
      <c r="B878" s="7"/>
      <c r="C878" s="8"/>
      <c r="D878" s="8"/>
      <c r="E878" s="8"/>
      <c r="F878" s="8" t="str" cm="1">
        <f t="array" ref="F878">_xlfn.IFNA(_xlfn.IFS(J878=$U$4,"JA",J878=$U$5,"NEE",J878=$U$6,"JA",J878=$U$8,"ZIE CX"),"")</f>
        <v>JA</v>
      </c>
      <c r="G878" s="8"/>
      <c r="H878" s="9"/>
      <c r="I878" s="10"/>
      <c r="J878" s="9"/>
      <c r="K878" s="9"/>
      <c r="L878" s="8"/>
      <c r="M878" s="11"/>
      <c r="N878" s="11"/>
      <c r="O878" s="13"/>
      <c r="P878" s="8"/>
      <c r="Q878" s="8"/>
      <c r="R878" s="8"/>
      <c r="S878" s="8"/>
      <c r="T878" s="8"/>
    </row>
    <row r="879" spans="2:20" ht="15" customHeight="1" x14ac:dyDescent="0.45">
      <c r="B879" s="7"/>
      <c r="C879" s="8"/>
      <c r="D879" s="8"/>
      <c r="E879" s="8"/>
      <c r="F879" s="8" t="str" cm="1">
        <f t="array" ref="F879">_xlfn.IFNA(_xlfn.IFS(J879=$U$4,"JA",J879=$U$5,"NEE",J879=$U$6,"JA",J879=$U$8,"ZIE CX"),"")</f>
        <v>JA</v>
      </c>
      <c r="G879" s="8"/>
      <c r="H879" s="9"/>
      <c r="I879" s="10"/>
      <c r="J879" s="9"/>
      <c r="K879" s="9"/>
      <c r="L879" s="8"/>
      <c r="M879" s="11"/>
      <c r="N879" s="11"/>
      <c r="O879" s="13"/>
      <c r="P879" s="8"/>
      <c r="Q879" s="8"/>
      <c r="R879" s="8"/>
      <c r="S879" s="8"/>
      <c r="T879" s="8"/>
    </row>
    <row r="880" spans="2:20" ht="15" customHeight="1" x14ac:dyDescent="0.45">
      <c r="B880" s="7"/>
      <c r="C880" s="8"/>
      <c r="D880" s="8"/>
      <c r="E880" s="8"/>
      <c r="F880" s="8" t="str" cm="1">
        <f t="array" ref="F880">_xlfn.IFNA(_xlfn.IFS(J880=$U$4,"JA",J880=$U$5,"NEE",J880=$U$6,"JA",J880=$U$8,"ZIE CX"),"")</f>
        <v>JA</v>
      </c>
      <c r="G880" s="8"/>
      <c r="H880" s="9"/>
      <c r="I880" s="10"/>
      <c r="J880" s="9"/>
      <c r="K880" s="9"/>
      <c r="L880" s="8"/>
      <c r="M880" s="11"/>
      <c r="N880" s="11"/>
      <c r="O880" s="13"/>
      <c r="P880" s="8"/>
      <c r="Q880" s="8"/>
      <c r="R880" s="8"/>
      <c r="S880" s="8"/>
      <c r="T880" s="8"/>
    </row>
    <row r="881" spans="2:20" ht="15" customHeight="1" x14ac:dyDescent="0.45">
      <c r="B881" s="7"/>
      <c r="C881" s="8"/>
      <c r="D881" s="8"/>
      <c r="E881" s="8"/>
      <c r="F881" s="8" t="str" cm="1">
        <f t="array" ref="F881">_xlfn.IFNA(_xlfn.IFS(J881=$U$4,"JA",J881=$U$5,"NEE",J881=$U$6,"JA",J881=$U$8,"ZIE CX"),"")</f>
        <v>JA</v>
      </c>
      <c r="G881" s="8"/>
      <c r="H881" s="9"/>
      <c r="I881" s="10"/>
      <c r="J881" s="9"/>
      <c r="K881" s="9"/>
      <c r="L881" s="8"/>
      <c r="M881" s="11"/>
      <c r="N881" s="11"/>
      <c r="O881" s="13"/>
      <c r="P881" s="8"/>
      <c r="Q881" s="8"/>
      <c r="R881" s="8"/>
      <c r="S881" s="8"/>
      <c r="T881" s="8"/>
    </row>
    <row r="882" spans="2:20" ht="15" customHeight="1" x14ac:dyDescent="0.45">
      <c r="B882" s="7"/>
      <c r="C882" s="8"/>
      <c r="D882" s="8"/>
      <c r="E882" s="8"/>
      <c r="F882" s="8" t="str" cm="1">
        <f t="array" ref="F882">_xlfn.IFNA(_xlfn.IFS(J882=$U$4,"JA",J882=$U$5,"NEE",J882=$U$6,"JA",J882=$U$8,"ZIE CX"),"")</f>
        <v>JA</v>
      </c>
      <c r="G882" s="8"/>
      <c r="H882" s="9"/>
      <c r="I882" s="10"/>
      <c r="J882" s="9"/>
      <c r="K882" s="9"/>
      <c r="L882" s="8"/>
      <c r="M882" s="11"/>
      <c r="N882" s="11"/>
      <c r="O882" s="13"/>
      <c r="P882" s="8"/>
      <c r="Q882" s="8"/>
      <c r="R882" s="8"/>
      <c r="S882" s="8"/>
      <c r="T882" s="8"/>
    </row>
    <row r="883" spans="2:20" ht="15" customHeight="1" x14ac:dyDescent="0.45">
      <c r="B883" s="7"/>
      <c r="C883" s="8"/>
      <c r="D883" s="8"/>
      <c r="E883" s="8"/>
      <c r="F883" s="8" t="str" cm="1">
        <f t="array" ref="F883">_xlfn.IFNA(_xlfn.IFS(J883=$U$4,"JA",J883=$U$5,"NEE",J883=$U$6,"JA",J883=$U$8,"ZIE CX"),"")</f>
        <v>JA</v>
      </c>
      <c r="G883" s="8"/>
      <c r="H883" s="9"/>
      <c r="I883" s="10"/>
      <c r="J883" s="9"/>
      <c r="K883" s="9"/>
      <c r="L883" s="8"/>
      <c r="M883" s="11"/>
      <c r="N883" s="11"/>
      <c r="O883" s="13"/>
      <c r="P883" s="8"/>
      <c r="Q883" s="8"/>
      <c r="R883" s="8"/>
      <c r="S883" s="8"/>
      <c r="T883" s="8"/>
    </row>
    <row r="884" spans="2:20" ht="15" customHeight="1" x14ac:dyDescent="0.45">
      <c r="B884" s="7"/>
      <c r="C884" s="8"/>
      <c r="D884" s="8"/>
      <c r="E884" s="8"/>
      <c r="F884" s="8" t="str" cm="1">
        <f t="array" ref="F884">_xlfn.IFNA(_xlfn.IFS(J884=$U$4,"JA",J884=$U$5,"NEE",J884=$U$6,"JA",J884=$U$8,"ZIE CX"),"")</f>
        <v>JA</v>
      </c>
      <c r="G884" s="8"/>
      <c r="H884" s="9"/>
      <c r="I884" s="10"/>
      <c r="J884" s="9"/>
      <c r="K884" s="9"/>
      <c r="L884" s="8"/>
      <c r="M884" s="11"/>
      <c r="N884" s="11"/>
      <c r="O884" s="13"/>
      <c r="P884" s="8"/>
      <c r="Q884" s="8"/>
      <c r="R884" s="8"/>
      <c r="S884" s="8"/>
      <c r="T884" s="8"/>
    </row>
    <row r="885" spans="2:20" ht="15" customHeight="1" x14ac:dyDescent="0.45">
      <c r="B885" s="7"/>
      <c r="C885" s="8"/>
      <c r="D885" s="8"/>
      <c r="E885" s="8"/>
      <c r="F885" s="8" t="str" cm="1">
        <f t="array" ref="F885">_xlfn.IFNA(_xlfn.IFS(J885=$U$4,"JA",J885=$U$5,"NEE",J885=$U$6,"JA",J885=$U$8,"ZIE CX"),"")</f>
        <v>JA</v>
      </c>
      <c r="G885" s="8"/>
      <c r="H885" s="9"/>
      <c r="I885" s="10"/>
      <c r="J885" s="9"/>
      <c r="K885" s="9"/>
      <c r="L885" s="8"/>
      <c r="M885" s="11"/>
      <c r="N885" s="11"/>
      <c r="O885" s="13"/>
      <c r="P885" s="8"/>
      <c r="Q885" s="8"/>
      <c r="R885" s="8"/>
      <c r="S885" s="8"/>
      <c r="T885" s="8"/>
    </row>
    <row r="886" spans="2:20" ht="15" customHeight="1" x14ac:dyDescent="0.45">
      <c r="B886" s="7"/>
      <c r="C886" s="8"/>
      <c r="D886" s="8"/>
      <c r="E886" s="8"/>
      <c r="F886" s="8" t="str" cm="1">
        <f t="array" ref="F886">_xlfn.IFNA(_xlfn.IFS(J886=$U$4,"JA",J886=$U$5,"NEE",J886=$U$6,"JA",J886=$U$8,"ZIE CX"),"")</f>
        <v>JA</v>
      </c>
      <c r="G886" s="8"/>
      <c r="H886" s="9"/>
      <c r="I886" s="10"/>
      <c r="J886" s="9"/>
      <c r="K886" s="9"/>
      <c r="L886" s="8"/>
      <c r="M886" s="11"/>
      <c r="N886" s="11"/>
      <c r="O886" s="13"/>
      <c r="P886" s="8"/>
      <c r="Q886" s="8"/>
      <c r="R886" s="8"/>
      <c r="S886" s="8"/>
      <c r="T886" s="8"/>
    </row>
    <row r="887" spans="2:20" ht="15" customHeight="1" x14ac:dyDescent="0.45">
      <c r="B887" s="7"/>
      <c r="C887" s="8"/>
      <c r="D887" s="8"/>
      <c r="E887" s="8"/>
      <c r="F887" s="8" t="str" cm="1">
        <f t="array" ref="F887">_xlfn.IFNA(_xlfn.IFS(J887=$U$4,"JA",J887=$U$5,"NEE",J887=$U$6,"JA",J887=$U$8,"ZIE CX"),"")</f>
        <v>JA</v>
      </c>
      <c r="G887" s="8"/>
      <c r="H887" s="9"/>
      <c r="I887" s="10"/>
      <c r="J887" s="9"/>
      <c r="K887" s="9"/>
      <c r="L887" s="8"/>
      <c r="M887" s="11"/>
      <c r="N887" s="11"/>
      <c r="O887" s="13"/>
      <c r="P887" s="8"/>
      <c r="Q887" s="8"/>
      <c r="R887" s="8"/>
      <c r="S887" s="8"/>
      <c r="T887" s="8"/>
    </row>
    <row r="888" spans="2:20" ht="15" customHeight="1" x14ac:dyDescent="0.45">
      <c r="B888" s="7"/>
      <c r="C888" s="8"/>
      <c r="D888" s="8"/>
      <c r="E888" s="8"/>
      <c r="F888" s="8" t="str" cm="1">
        <f t="array" ref="F888">_xlfn.IFNA(_xlfn.IFS(J888=$U$4,"JA",J888=$U$5,"NEE",J888=$U$6,"JA",J888=$U$8,"ZIE CX"),"")</f>
        <v>JA</v>
      </c>
      <c r="G888" s="8"/>
      <c r="H888" s="9"/>
      <c r="I888" s="10"/>
      <c r="J888" s="9"/>
      <c r="K888" s="9"/>
      <c r="L888" s="8"/>
      <c r="M888" s="11"/>
      <c r="N888" s="11"/>
      <c r="O888" s="13"/>
      <c r="P888" s="8"/>
      <c r="Q888" s="8"/>
      <c r="R888" s="8"/>
      <c r="S888" s="8"/>
      <c r="T888" s="8"/>
    </row>
    <row r="889" spans="2:20" ht="15" customHeight="1" x14ac:dyDescent="0.45">
      <c r="B889" s="7"/>
      <c r="C889" s="8"/>
      <c r="D889" s="8"/>
      <c r="E889" s="8"/>
      <c r="F889" s="8" t="str" cm="1">
        <f t="array" ref="F889">_xlfn.IFNA(_xlfn.IFS(J889=$U$4,"JA",J889=$U$5,"NEE",J889=$U$6,"JA",J889=$U$8,"ZIE CX"),"")</f>
        <v>JA</v>
      </c>
      <c r="G889" s="8"/>
      <c r="H889" s="9"/>
      <c r="I889" s="10"/>
      <c r="J889" s="9"/>
      <c r="K889" s="9"/>
      <c r="L889" s="8"/>
      <c r="M889" s="11"/>
      <c r="N889" s="11"/>
      <c r="O889" s="13"/>
      <c r="P889" s="8"/>
      <c r="Q889" s="8"/>
      <c r="R889" s="8"/>
      <c r="S889" s="8"/>
      <c r="T889" s="8"/>
    </row>
    <row r="890" spans="2:20" ht="15" customHeight="1" x14ac:dyDescent="0.45">
      <c r="B890" s="7"/>
      <c r="C890" s="8"/>
      <c r="D890" s="8"/>
      <c r="E890" s="8"/>
      <c r="F890" s="8" t="str" cm="1">
        <f t="array" ref="F890">_xlfn.IFNA(_xlfn.IFS(J890=$U$4,"JA",J890=$U$5,"NEE",J890=$U$6,"JA",J890=$U$8,"ZIE CX"),"")</f>
        <v>JA</v>
      </c>
      <c r="G890" s="8"/>
      <c r="H890" s="9"/>
      <c r="I890" s="10"/>
      <c r="J890" s="9"/>
      <c r="K890" s="9"/>
      <c r="L890" s="8"/>
      <c r="M890" s="11"/>
      <c r="N890" s="11"/>
      <c r="O890" s="13"/>
      <c r="P890" s="8"/>
      <c r="Q890" s="8"/>
      <c r="R890" s="8"/>
      <c r="S890" s="8"/>
      <c r="T890" s="8"/>
    </row>
    <row r="891" spans="2:20" ht="15" customHeight="1" x14ac:dyDescent="0.45">
      <c r="B891" s="7"/>
      <c r="C891" s="8"/>
      <c r="D891" s="8"/>
      <c r="E891" s="8"/>
      <c r="F891" s="8" t="str" cm="1">
        <f t="array" ref="F891">_xlfn.IFNA(_xlfn.IFS(J891=$U$4,"JA",J891=$U$5,"NEE",J891=$U$6,"JA",J891=$U$8,"ZIE CX"),"")</f>
        <v>JA</v>
      </c>
      <c r="G891" s="8"/>
      <c r="H891" s="9"/>
      <c r="I891" s="10"/>
      <c r="J891" s="9"/>
      <c r="K891" s="9"/>
      <c r="L891" s="8"/>
      <c r="M891" s="11"/>
      <c r="N891" s="11"/>
      <c r="O891" s="13"/>
      <c r="P891" s="8"/>
      <c r="Q891" s="8"/>
      <c r="R891" s="8"/>
      <c r="S891" s="8"/>
      <c r="T891" s="8"/>
    </row>
    <row r="892" spans="2:20" ht="15" customHeight="1" x14ac:dyDescent="0.45">
      <c r="B892" s="7"/>
      <c r="C892" s="8"/>
      <c r="D892" s="8"/>
      <c r="E892" s="8"/>
      <c r="F892" s="8" t="str" cm="1">
        <f t="array" ref="F892">_xlfn.IFNA(_xlfn.IFS(J892=$U$4,"JA",J892=$U$5,"NEE",J892=$U$6,"JA",J892=$U$8,"ZIE CX"),"")</f>
        <v>JA</v>
      </c>
      <c r="G892" s="8"/>
      <c r="H892" s="9"/>
      <c r="I892" s="10"/>
      <c r="J892" s="9"/>
      <c r="K892" s="9"/>
      <c r="L892" s="8"/>
      <c r="M892" s="11"/>
      <c r="N892" s="11"/>
      <c r="O892" s="13"/>
      <c r="P892" s="8"/>
      <c r="Q892" s="8"/>
      <c r="R892" s="8"/>
      <c r="S892" s="8"/>
      <c r="T892" s="8"/>
    </row>
    <row r="893" spans="2:20" ht="15" customHeight="1" x14ac:dyDescent="0.45">
      <c r="B893" s="7"/>
      <c r="C893" s="8"/>
      <c r="D893" s="8"/>
      <c r="E893" s="8"/>
      <c r="F893" s="8" t="str" cm="1">
        <f t="array" ref="F893">_xlfn.IFNA(_xlfn.IFS(J893=$U$4,"JA",J893=$U$5,"NEE",J893=$U$6,"JA",J893=$U$8,"ZIE CX"),"")</f>
        <v>JA</v>
      </c>
      <c r="G893" s="8"/>
      <c r="H893" s="9"/>
      <c r="I893" s="10"/>
      <c r="J893" s="9"/>
      <c r="K893" s="9"/>
      <c r="L893" s="8"/>
      <c r="M893" s="11"/>
      <c r="N893" s="11"/>
      <c r="O893" s="13"/>
      <c r="P893" s="8"/>
      <c r="Q893" s="8"/>
      <c r="R893" s="8"/>
      <c r="S893" s="8"/>
      <c r="T893" s="8"/>
    </row>
    <row r="894" spans="2:20" ht="15" customHeight="1" x14ac:dyDescent="0.45">
      <c r="B894" s="7"/>
      <c r="C894" s="8"/>
      <c r="D894" s="8"/>
      <c r="E894" s="8"/>
      <c r="F894" s="8" t="str" cm="1">
        <f t="array" ref="F894">_xlfn.IFNA(_xlfn.IFS(J894=$U$4,"JA",J894=$U$5,"NEE",J894=$U$6,"JA",J894=$U$8,"ZIE CX"),"")</f>
        <v>JA</v>
      </c>
      <c r="G894" s="8"/>
      <c r="H894" s="9"/>
      <c r="I894" s="10"/>
      <c r="J894" s="9"/>
      <c r="K894" s="9"/>
      <c r="L894" s="8"/>
      <c r="M894" s="11"/>
      <c r="N894" s="11"/>
      <c r="O894" s="13"/>
      <c r="P894" s="8"/>
      <c r="Q894" s="8"/>
      <c r="R894" s="8"/>
      <c r="S894" s="8"/>
      <c r="T894" s="8"/>
    </row>
    <row r="895" spans="2:20" ht="15" customHeight="1" x14ac:dyDescent="0.45">
      <c r="B895" s="7"/>
      <c r="C895" s="8"/>
      <c r="D895" s="8"/>
      <c r="E895" s="8"/>
      <c r="F895" s="8" t="str" cm="1">
        <f t="array" ref="F895">_xlfn.IFNA(_xlfn.IFS(J895=$U$4,"JA",J895=$U$5,"NEE",J895=$U$6,"JA",J895=$U$8,"ZIE CX"),"")</f>
        <v>JA</v>
      </c>
      <c r="G895" s="8"/>
      <c r="H895" s="9"/>
      <c r="I895" s="10"/>
      <c r="J895" s="9"/>
      <c r="K895" s="9"/>
      <c r="L895" s="8"/>
      <c r="M895" s="11"/>
      <c r="N895" s="11"/>
      <c r="O895" s="13"/>
      <c r="P895" s="8"/>
      <c r="Q895" s="8"/>
      <c r="R895" s="8"/>
      <c r="S895" s="8"/>
      <c r="T895" s="8"/>
    </row>
    <row r="896" spans="2:20" ht="15" customHeight="1" x14ac:dyDescent="0.45">
      <c r="B896" s="7"/>
      <c r="C896" s="8"/>
      <c r="D896" s="8"/>
      <c r="E896" s="8"/>
      <c r="F896" s="8" t="str" cm="1">
        <f t="array" ref="F896">_xlfn.IFNA(_xlfn.IFS(J896=$U$4,"JA",J896=$U$5,"NEE",J896=$U$6,"JA",J896=$U$8,"ZIE CX"),"")</f>
        <v>JA</v>
      </c>
      <c r="G896" s="8"/>
      <c r="H896" s="9"/>
      <c r="I896" s="10"/>
      <c r="J896" s="9"/>
      <c r="K896" s="9"/>
      <c r="L896" s="8"/>
      <c r="M896" s="11"/>
      <c r="N896" s="11"/>
      <c r="O896" s="13"/>
      <c r="P896" s="8"/>
      <c r="Q896" s="8"/>
      <c r="R896" s="8"/>
      <c r="S896" s="8"/>
      <c r="T896" s="8"/>
    </row>
    <row r="897" spans="2:20" ht="15" customHeight="1" x14ac:dyDescent="0.45">
      <c r="B897" s="7"/>
      <c r="C897" s="8"/>
      <c r="D897" s="8"/>
      <c r="E897" s="8"/>
      <c r="F897" s="8" t="str" cm="1">
        <f t="array" ref="F897">_xlfn.IFNA(_xlfn.IFS(J897=$U$4,"JA",J897=$U$5,"NEE",J897=$U$6,"JA",J897=$U$8,"ZIE CX"),"")</f>
        <v>JA</v>
      </c>
      <c r="G897" s="8"/>
      <c r="H897" s="9"/>
      <c r="I897" s="10"/>
      <c r="J897" s="9"/>
      <c r="K897" s="9"/>
      <c r="L897" s="8"/>
      <c r="M897" s="11"/>
      <c r="N897" s="11"/>
      <c r="O897" s="13"/>
      <c r="P897" s="8"/>
      <c r="Q897" s="8"/>
      <c r="R897" s="8"/>
      <c r="S897" s="8"/>
      <c r="T897" s="8"/>
    </row>
    <row r="898" spans="2:20" ht="15" customHeight="1" x14ac:dyDescent="0.45">
      <c r="B898" s="7"/>
      <c r="C898" s="8"/>
      <c r="D898" s="8"/>
      <c r="E898" s="8"/>
      <c r="F898" s="8" t="str" cm="1">
        <f t="array" ref="F898">_xlfn.IFNA(_xlfn.IFS(J898=$U$4,"JA",J898=$U$5,"NEE",J898=$U$6,"JA",J898=$U$8,"ZIE CX"),"")</f>
        <v>JA</v>
      </c>
      <c r="G898" s="8"/>
      <c r="H898" s="9"/>
      <c r="I898" s="10"/>
      <c r="J898" s="9"/>
      <c r="K898" s="9"/>
      <c r="L898" s="8"/>
      <c r="M898" s="11"/>
      <c r="N898" s="11"/>
      <c r="O898" s="13"/>
      <c r="P898" s="8"/>
      <c r="Q898" s="8"/>
      <c r="R898" s="8"/>
      <c r="S898" s="8"/>
      <c r="T898" s="8"/>
    </row>
    <row r="899" spans="2:20" ht="15" customHeight="1" x14ac:dyDescent="0.45">
      <c r="B899" s="7"/>
      <c r="C899" s="8"/>
      <c r="D899" s="8"/>
      <c r="E899" s="8"/>
      <c r="F899" s="8" t="str" cm="1">
        <f t="array" ref="F899">_xlfn.IFNA(_xlfn.IFS(J899=$U$4,"JA",J899=$U$5,"NEE",J899=$U$6,"JA",J899=$U$8,"ZIE CX"),"")</f>
        <v>JA</v>
      </c>
      <c r="G899" s="8"/>
      <c r="H899" s="9"/>
      <c r="I899" s="10"/>
      <c r="J899" s="9"/>
      <c r="K899" s="9"/>
      <c r="L899" s="8"/>
      <c r="M899" s="11"/>
      <c r="N899" s="11"/>
      <c r="O899" s="13"/>
      <c r="P899" s="8"/>
      <c r="Q899" s="8"/>
      <c r="R899" s="8"/>
      <c r="S899" s="8"/>
      <c r="T899" s="8"/>
    </row>
    <row r="900" spans="2:20" ht="15" customHeight="1" x14ac:dyDescent="0.45">
      <c r="B900" s="7"/>
      <c r="C900" s="8"/>
      <c r="D900" s="8"/>
      <c r="E900" s="8"/>
      <c r="F900" s="8" t="str" cm="1">
        <f t="array" ref="F900">_xlfn.IFNA(_xlfn.IFS(J900=$U$4,"JA",J900=$U$5,"NEE",J900=$U$6,"JA",J900=$U$8,"ZIE CX"),"")</f>
        <v>JA</v>
      </c>
      <c r="G900" s="8"/>
      <c r="H900" s="9"/>
      <c r="I900" s="10"/>
      <c r="J900" s="9"/>
      <c r="K900" s="9"/>
      <c r="L900" s="8"/>
      <c r="M900" s="11"/>
      <c r="N900" s="11"/>
      <c r="O900" s="13"/>
      <c r="P900" s="8"/>
      <c r="Q900" s="8"/>
      <c r="R900" s="8"/>
      <c r="S900" s="8"/>
      <c r="T900" s="8"/>
    </row>
    <row r="901" spans="2:20" ht="15" customHeight="1" x14ac:dyDescent="0.45">
      <c r="B901" s="7"/>
      <c r="C901" s="8"/>
      <c r="D901" s="8"/>
      <c r="E901" s="8"/>
      <c r="F901" s="8" t="str" cm="1">
        <f t="array" ref="F901">_xlfn.IFNA(_xlfn.IFS(J901=$U$4,"JA",J901=$U$5,"NEE",J901=$U$6,"JA",J901=$U$8,"ZIE CX"),"")</f>
        <v>JA</v>
      </c>
      <c r="G901" s="8"/>
      <c r="H901" s="9"/>
      <c r="I901" s="10"/>
      <c r="J901" s="9"/>
      <c r="K901" s="9"/>
      <c r="L901" s="8"/>
      <c r="M901" s="11"/>
      <c r="N901" s="11"/>
      <c r="O901" s="13"/>
      <c r="P901" s="8"/>
      <c r="Q901" s="8"/>
      <c r="R901" s="8"/>
      <c r="S901" s="8"/>
      <c r="T901" s="8"/>
    </row>
    <row r="902" spans="2:20" ht="15" customHeight="1" x14ac:dyDescent="0.45">
      <c r="B902" s="7"/>
      <c r="C902" s="8"/>
      <c r="D902" s="8"/>
      <c r="E902" s="8"/>
      <c r="F902" s="8" t="str" cm="1">
        <f t="array" ref="F902">_xlfn.IFNA(_xlfn.IFS(J902=$U$4,"JA",J902=$U$5,"NEE",J902=$U$6,"JA",J902=$U$8,"ZIE CX"),"")</f>
        <v>JA</v>
      </c>
      <c r="G902" s="8"/>
      <c r="H902" s="9"/>
      <c r="I902" s="10"/>
      <c r="J902" s="9"/>
      <c r="K902" s="9"/>
      <c r="L902" s="8"/>
      <c r="M902" s="11"/>
      <c r="N902" s="11"/>
      <c r="O902" s="13"/>
      <c r="P902" s="8"/>
      <c r="Q902" s="8"/>
      <c r="R902" s="8"/>
      <c r="S902" s="8"/>
      <c r="T902" s="8"/>
    </row>
    <row r="903" spans="2:20" ht="15" customHeight="1" x14ac:dyDescent="0.45">
      <c r="B903" s="7"/>
      <c r="C903" s="8"/>
      <c r="D903" s="8"/>
      <c r="E903" s="8"/>
      <c r="F903" s="8" t="str" cm="1">
        <f t="array" ref="F903">_xlfn.IFNA(_xlfn.IFS(J903=$U$4,"JA",J903=$U$5,"NEE",J903=$U$6,"JA",J903=$U$8,"ZIE CX"),"")</f>
        <v>JA</v>
      </c>
      <c r="G903" s="8"/>
      <c r="H903" s="9"/>
      <c r="I903" s="10"/>
      <c r="J903" s="9"/>
      <c r="K903" s="9"/>
      <c r="L903" s="8"/>
      <c r="M903" s="11"/>
      <c r="N903" s="11"/>
      <c r="O903" s="13"/>
      <c r="P903" s="8"/>
      <c r="Q903" s="8"/>
      <c r="R903" s="8"/>
      <c r="S903" s="8"/>
      <c r="T903" s="8"/>
    </row>
    <row r="904" spans="2:20" ht="15" customHeight="1" x14ac:dyDescent="0.45">
      <c r="B904" s="7"/>
      <c r="C904" s="8"/>
      <c r="D904" s="8"/>
      <c r="E904" s="8"/>
      <c r="F904" s="8" t="str" cm="1">
        <f t="array" ref="F904">_xlfn.IFNA(_xlfn.IFS(J904=$U$4,"JA",J904=$U$5,"NEE",J904=$U$6,"JA",J904=$U$8,"ZIE CX"),"")</f>
        <v>JA</v>
      </c>
      <c r="G904" s="8"/>
      <c r="H904" s="9"/>
      <c r="I904" s="10"/>
      <c r="J904" s="9"/>
      <c r="K904" s="9"/>
      <c r="L904" s="8"/>
      <c r="M904" s="11"/>
      <c r="N904" s="11"/>
      <c r="O904" s="13"/>
      <c r="P904" s="8"/>
      <c r="Q904" s="8"/>
      <c r="R904" s="8"/>
      <c r="S904" s="8"/>
      <c r="T904" s="8"/>
    </row>
    <row r="905" spans="2:20" ht="15" customHeight="1" x14ac:dyDescent="0.45">
      <c r="B905" s="7"/>
      <c r="C905" s="8"/>
      <c r="D905" s="8"/>
      <c r="E905" s="8"/>
      <c r="F905" s="8" t="str" cm="1">
        <f t="array" ref="F905">_xlfn.IFNA(_xlfn.IFS(J905=$U$4,"JA",J905=$U$5,"NEE",J905=$U$6,"JA",J905=$U$8,"ZIE CX"),"")</f>
        <v>JA</v>
      </c>
      <c r="G905" s="8"/>
      <c r="H905" s="9"/>
      <c r="I905" s="10"/>
      <c r="J905" s="9"/>
      <c r="K905" s="9"/>
      <c r="L905" s="8"/>
      <c r="M905" s="11"/>
      <c r="N905" s="11"/>
      <c r="O905" s="13"/>
      <c r="P905" s="8"/>
      <c r="Q905" s="8"/>
      <c r="R905" s="8"/>
      <c r="S905" s="8"/>
      <c r="T905" s="8"/>
    </row>
    <row r="906" spans="2:20" ht="15" customHeight="1" x14ac:dyDescent="0.45">
      <c r="B906" s="7"/>
      <c r="C906" s="8"/>
      <c r="D906" s="8"/>
      <c r="E906" s="8"/>
      <c r="F906" s="8" t="str" cm="1">
        <f t="array" ref="F906">_xlfn.IFNA(_xlfn.IFS(J906=$U$4,"JA",J906=$U$5,"NEE",J906=$U$6,"JA",J906=$U$8,"ZIE CX"),"")</f>
        <v>JA</v>
      </c>
      <c r="G906" s="8"/>
      <c r="H906" s="9"/>
      <c r="I906" s="10"/>
      <c r="J906" s="9"/>
      <c r="K906" s="9"/>
      <c r="L906" s="8"/>
      <c r="M906" s="11"/>
      <c r="N906" s="11"/>
      <c r="O906" s="13"/>
      <c r="P906" s="8"/>
      <c r="Q906" s="8"/>
      <c r="R906" s="8"/>
      <c r="S906" s="8"/>
      <c r="T906" s="8"/>
    </row>
    <row r="907" spans="2:20" ht="15" customHeight="1" x14ac:dyDescent="0.45">
      <c r="B907" s="7"/>
      <c r="C907" s="8"/>
      <c r="D907" s="8"/>
      <c r="E907" s="8"/>
      <c r="F907" s="8" t="str" cm="1">
        <f t="array" ref="F907">_xlfn.IFNA(_xlfn.IFS(J907=$U$4,"JA",J907=$U$5,"NEE",J907=$U$6,"JA",J907=$U$8,"ZIE CX"),"")</f>
        <v>JA</v>
      </c>
      <c r="G907" s="8"/>
      <c r="H907" s="9"/>
      <c r="I907" s="10"/>
      <c r="J907" s="9"/>
      <c r="K907" s="9"/>
      <c r="L907" s="8"/>
      <c r="M907" s="11"/>
      <c r="N907" s="11"/>
      <c r="O907" s="13"/>
      <c r="P907" s="8"/>
      <c r="Q907" s="8"/>
      <c r="R907" s="8"/>
      <c r="S907" s="8"/>
      <c r="T907" s="8"/>
    </row>
    <row r="908" spans="2:20" ht="15" customHeight="1" x14ac:dyDescent="0.45">
      <c r="B908" s="7"/>
      <c r="C908" s="8"/>
      <c r="D908" s="8"/>
      <c r="E908" s="8"/>
      <c r="F908" s="8" t="str" cm="1">
        <f t="array" ref="F908">_xlfn.IFNA(_xlfn.IFS(J908=$U$4,"JA",J908=$U$5,"NEE",J908=$U$6,"JA",J908=$U$8,"ZIE CX"),"")</f>
        <v>JA</v>
      </c>
      <c r="G908" s="8"/>
      <c r="H908" s="9"/>
      <c r="I908" s="10"/>
      <c r="J908" s="9"/>
      <c r="K908" s="9"/>
      <c r="L908" s="8"/>
      <c r="M908" s="11"/>
      <c r="N908" s="11"/>
      <c r="O908" s="13"/>
      <c r="P908" s="8"/>
      <c r="Q908" s="8"/>
      <c r="R908" s="8"/>
      <c r="S908" s="8"/>
      <c r="T908" s="8"/>
    </row>
    <row r="909" spans="2:20" ht="15" customHeight="1" x14ac:dyDescent="0.45">
      <c r="B909" s="7"/>
      <c r="C909" s="8"/>
      <c r="D909" s="8"/>
      <c r="E909" s="8"/>
      <c r="F909" s="8" t="str" cm="1">
        <f t="array" ref="F909">_xlfn.IFNA(_xlfn.IFS(J909=$U$4,"JA",J909=$U$5,"NEE",J909=$U$6,"JA",J909=$U$8,"ZIE CX"),"")</f>
        <v>JA</v>
      </c>
      <c r="G909" s="8"/>
      <c r="H909" s="9"/>
      <c r="I909" s="10"/>
      <c r="J909" s="9"/>
      <c r="K909" s="9"/>
      <c r="L909" s="8"/>
      <c r="M909" s="11"/>
      <c r="N909" s="11"/>
      <c r="O909" s="13"/>
      <c r="P909" s="8"/>
      <c r="Q909" s="8"/>
      <c r="R909" s="8"/>
      <c r="S909" s="8"/>
      <c r="T909" s="8"/>
    </row>
    <row r="910" spans="2:20" ht="15" customHeight="1" x14ac:dyDescent="0.45">
      <c r="B910" s="7"/>
      <c r="C910" s="8"/>
      <c r="D910" s="8"/>
      <c r="E910" s="8"/>
      <c r="F910" s="8" t="str" cm="1">
        <f t="array" ref="F910">_xlfn.IFNA(_xlfn.IFS(J910=$U$4,"JA",J910=$U$5,"NEE",J910=$U$6,"JA",J910=$U$8,"ZIE CX"),"")</f>
        <v>JA</v>
      </c>
      <c r="G910" s="8"/>
      <c r="H910" s="9"/>
      <c r="I910" s="10"/>
      <c r="J910" s="9"/>
      <c r="K910" s="9"/>
      <c r="L910" s="8"/>
      <c r="M910" s="11"/>
      <c r="N910" s="11"/>
      <c r="O910" s="13"/>
      <c r="P910" s="8"/>
      <c r="Q910" s="8"/>
      <c r="R910" s="8"/>
      <c r="S910" s="8"/>
      <c r="T910" s="8"/>
    </row>
    <row r="911" spans="2:20" ht="15" customHeight="1" x14ac:dyDescent="0.45">
      <c r="B911" s="7"/>
      <c r="C911" s="8"/>
      <c r="D911" s="8"/>
      <c r="E911" s="8"/>
      <c r="F911" s="8" t="str" cm="1">
        <f t="array" ref="F911">_xlfn.IFNA(_xlfn.IFS(J911=$U$4,"JA",J911=$U$5,"NEE",J911=$U$6,"JA",J911=$U$8,"ZIE CX"),"")</f>
        <v>JA</v>
      </c>
      <c r="G911" s="8"/>
      <c r="H911" s="9"/>
      <c r="I911" s="10"/>
      <c r="J911" s="9"/>
      <c r="K911" s="9"/>
      <c r="L911" s="8"/>
      <c r="M911" s="11"/>
      <c r="N911" s="11"/>
      <c r="O911" s="13"/>
      <c r="P911" s="8"/>
      <c r="Q911" s="8"/>
      <c r="R911" s="8"/>
      <c r="S911" s="8"/>
      <c r="T911" s="8"/>
    </row>
    <row r="912" spans="2:20" ht="15" customHeight="1" x14ac:dyDescent="0.45">
      <c r="B912" s="7"/>
      <c r="C912" s="8"/>
      <c r="D912" s="8"/>
      <c r="E912" s="8"/>
      <c r="F912" s="8" t="str" cm="1">
        <f t="array" ref="F912">_xlfn.IFNA(_xlfn.IFS(J912=$U$4,"JA",J912=$U$5,"NEE",J912=$U$6,"JA",J912=$U$8,"ZIE CX"),"")</f>
        <v>JA</v>
      </c>
      <c r="G912" s="8"/>
      <c r="H912" s="9"/>
      <c r="I912" s="10"/>
      <c r="J912" s="9"/>
      <c r="K912" s="9"/>
      <c r="L912" s="8"/>
      <c r="M912" s="11"/>
      <c r="N912" s="11"/>
      <c r="O912" s="13"/>
      <c r="P912" s="8"/>
      <c r="Q912" s="8"/>
      <c r="R912" s="8"/>
      <c r="S912" s="8"/>
      <c r="T912" s="8"/>
    </row>
    <row r="913" spans="2:20" ht="15" customHeight="1" x14ac:dyDescent="0.45">
      <c r="B913" s="7"/>
      <c r="C913" s="8"/>
      <c r="D913" s="8"/>
      <c r="E913" s="8"/>
      <c r="F913" s="8" t="str" cm="1">
        <f t="array" ref="F913">_xlfn.IFNA(_xlfn.IFS(J913=$U$4,"JA",J913=$U$5,"NEE",J913=$U$6,"JA",J913=$U$8,"ZIE CX"),"")</f>
        <v>JA</v>
      </c>
      <c r="G913" s="8"/>
      <c r="H913" s="9"/>
      <c r="I913" s="10"/>
      <c r="J913" s="9"/>
      <c r="K913" s="9"/>
      <c r="L913" s="8"/>
      <c r="M913" s="11"/>
      <c r="N913" s="11"/>
      <c r="O913" s="13"/>
      <c r="P913" s="8"/>
      <c r="Q913" s="8"/>
      <c r="R913" s="8"/>
      <c r="S913" s="8"/>
      <c r="T913" s="8"/>
    </row>
    <row r="914" spans="2:20" ht="15" customHeight="1" x14ac:dyDescent="0.45">
      <c r="B914" s="7"/>
      <c r="C914" s="8"/>
      <c r="D914" s="8"/>
      <c r="E914" s="8"/>
      <c r="F914" s="8" t="str" cm="1">
        <f t="array" ref="F914">_xlfn.IFNA(_xlfn.IFS(J914=$U$4,"JA",J914=$U$5,"NEE",J914=$U$6,"JA",J914=$U$8,"ZIE CX"),"")</f>
        <v>JA</v>
      </c>
      <c r="G914" s="8"/>
      <c r="H914" s="9"/>
      <c r="I914" s="10"/>
      <c r="J914" s="9"/>
      <c r="K914" s="9"/>
      <c r="L914" s="8"/>
      <c r="M914" s="11"/>
      <c r="N914" s="11"/>
      <c r="O914" s="13"/>
      <c r="P914" s="8"/>
      <c r="Q914" s="8"/>
      <c r="R914" s="8"/>
      <c r="S914" s="8"/>
      <c r="T914" s="8"/>
    </row>
    <row r="915" spans="2:20" ht="15" customHeight="1" x14ac:dyDescent="0.45">
      <c r="B915" s="7"/>
      <c r="C915" s="8"/>
      <c r="D915" s="8"/>
      <c r="E915" s="8"/>
      <c r="F915" s="8" t="str" cm="1">
        <f t="array" ref="F915">_xlfn.IFNA(_xlfn.IFS(J915=$U$4,"JA",J915=$U$5,"NEE",J915=$U$6,"JA",J915=$U$8,"ZIE CX"),"")</f>
        <v>JA</v>
      </c>
      <c r="G915" s="8"/>
      <c r="H915" s="9"/>
      <c r="I915" s="10"/>
      <c r="J915" s="9"/>
      <c r="K915" s="9"/>
      <c r="L915" s="8"/>
      <c r="M915" s="11"/>
      <c r="N915" s="11"/>
      <c r="O915" s="13"/>
      <c r="P915" s="8"/>
      <c r="Q915" s="8"/>
      <c r="R915" s="8"/>
      <c r="S915" s="8"/>
      <c r="T915" s="8"/>
    </row>
    <row r="916" spans="2:20" ht="15" customHeight="1" x14ac:dyDescent="0.45">
      <c r="B916" s="7"/>
      <c r="C916" s="8"/>
      <c r="D916" s="8"/>
      <c r="E916" s="8"/>
      <c r="F916" s="8" t="str" cm="1">
        <f t="array" ref="F916">_xlfn.IFNA(_xlfn.IFS(J916=$U$4,"JA",J916=$U$5,"NEE",J916=$U$6,"JA",J916=$U$8,"ZIE CX"),"")</f>
        <v>JA</v>
      </c>
      <c r="G916" s="8"/>
      <c r="H916" s="9"/>
      <c r="I916" s="10"/>
      <c r="J916" s="9"/>
      <c r="K916" s="9"/>
      <c r="L916" s="8"/>
      <c r="M916" s="11"/>
      <c r="N916" s="11"/>
      <c r="O916" s="13"/>
      <c r="P916" s="8"/>
      <c r="Q916" s="8"/>
      <c r="R916" s="8"/>
      <c r="S916" s="8"/>
      <c r="T916" s="8"/>
    </row>
    <row r="917" spans="2:20" ht="15" customHeight="1" x14ac:dyDescent="0.45">
      <c r="B917" s="7"/>
      <c r="C917" s="8"/>
      <c r="D917" s="8"/>
      <c r="E917" s="8"/>
      <c r="F917" s="8" t="str" cm="1">
        <f t="array" ref="F917">_xlfn.IFNA(_xlfn.IFS(J917=$U$4,"JA",J917=$U$5,"NEE",J917=$U$6,"JA",J917=$U$8,"ZIE CX"),"")</f>
        <v>JA</v>
      </c>
      <c r="G917" s="8"/>
      <c r="H917" s="9"/>
      <c r="I917" s="10"/>
      <c r="J917" s="9"/>
      <c r="K917" s="9"/>
      <c r="L917" s="8"/>
      <c r="M917" s="11"/>
      <c r="N917" s="11"/>
      <c r="O917" s="13"/>
      <c r="P917" s="8"/>
      <c r="Q917" s="8"/>
      <c r="R917" s="8"/>
      <c r="S917" s="8"/>
      <c r="T917" s="8"/>
    </row>
    <row r="918" spans="2:20" ht="15" customHeight="1" x14ac:dyDescent="0.45">
      <c r="B918" s="7"/>
      <c r="C918" s="8"/>
      <c r="D918" s="8"/>
      <c r="E918" s="8"/>
      <c r="F918" s="8" t="str" cm="1">
        <f t="array" ref="F918">_xlfn.IFNA(_xlfn.IFS(J918=$U$4,"JA",J918=$U$5,"NEE",J918=$U$6,"JA",J918=$U$8,"ZIE CX"),"")</f>
        <v>JA</v>
      </c>
      <c r="G918" s="8"/>
      <c r="H918" s="9"/>
      <c r="I918" s="10"/>
      <c r="J918" s="9"/>
      <c r="K918" s="9"/>
      <c r="L918" s="8"/>
      <c r="M918" s="11"/>
      <c r="N918" s="11"/>
      <c r="O918" s="13"/>
      <c r="P918" s="8"/>
      <c r="Q918" s="8"/>
      <c r="R918" s="8"/>
      <c r="S918" s="8"/>
      <c r="T918" s="8"/>
    </row>
    <row r="919" spans="2:20" ht="15" customHeight="1" x14ac:dyDescent="0.45">
      <c r="B919" s="7"/>
      <c r="C919" s="8"/>
      <c r="D919" s="8"/>
      <c r="E919" s="8"/>
      <c r="F919" s="8" t="str" cm="1">
        <f t="array" ref="F919">_xlfn.IFNA(_xlfn.IFS(J919=$U$4,"JA",J919=$U$5,"NEE",J919=$U$6,"JA",J919=$U$8,"ZIE CX"),"")</f>
        <v>JA</v>
      </c>
      <c r="G919" s="8"/>
      <c r="H919" s="9"/>
      <c r="I919" s="10"/>
      <c r="J919" s="9"/>
      <c r="K919" s="9"/>
      <c r="L919" s="8"/>
      <c r="M919" s="11"/>
      <c r="N919" s="11"/>
      <c r="O919" s="13"/>
      <c r="P919" s="8"/>
      <c r="Q919" s="8"/>
      <c r="R919" s="8"/>
      <c r="S919" s="8"/>
      <c r="T919" s="8"/>
    </row>
    <row r="920" spans="2:20" ht="15" customHeight="1" x14ac:dyDescent="0.45">
      <c r="B920" s="7"/>
      <c r="C920" s="8"/>
      <c r="D920" s="8"/>
      <c r="E920" s="8"/>
      <c r="F920" s="8" t="str" cm="1">
        <f t="array" ref="F920">_xlfn.IFNA(_xlfn.IFS(J920=$U$4,"JA",J920=$U$5,"NEE",J920=$U$6,"JA",J920=$U$8,"ZIE CX"),"")</f>
        <v>JA</v>
      </c>
      <c r="G920" s="8"/>
      <c r="H920" s="9"/>
      <c r="I920" s="10"/>
      <c r="J920" s="9"/>
      <c r="K920" s="9"/>
      <c r="L920" s="8"/>
      <c r="M920" s="11"/>
      <c r="N920" s="11"/>
      <c r="O920" s="13"/>
      <c r="P920" s="8"/>
      <c r="Q920" s="8"/>
      <c r="R920" s="8"/>
      <c r="S920" s="8"/>
      <c r="T920" s="8"/>
    </row>
    <row r="921" spans="2:20" ht="15" customHeight="1" x14ac:dyDescent="0.45">
      <c r="B921" s="7"/>
      <c r="C921" s="8"/>
      <c r="D921" s="8"/>
      <c r="E921" s="8"/>
      <c r="F921" s="8" t="str" cm="1">
        <f t="array" ref="F921">_xlfn.IFNA(_xlfn.IFS(J921=$U$4,"JA",J921=$U$5,"NEE",J921=$U$6,"JA",J921=$U$8,"ZIE CX"),"")</f>
        <v>JA</v>
      </c>
      <c r="G921" s="8"/>
      <c r="H921" s="9"/>
      <c r="I921" s="10"/>
      <c r="J921" s="9"/>
      <c r="K921" s="9"/>
      <c r="L921" s="8"/>
      <c r="M921" s="11"/>
      <c r="N921" s="11"/>
      <c r="O921" s="13"/>
      <c r="P921" s="8"/>
      <c r="Q921" s="8"/>
      <c r="R921" s="8"/>
      <c r="S921" s="8"/>
      <c r="T921" s="8"/>
    </row>
    <row r="922" spans="2:20" ht="15" customHeight="1" x14ac:dyDescent="0.45">
      <c r="B922" s="7"/>
      <c r="C922" s="8"/>
      <c r="D922" s="8"/>
      <c r="E922" s="8"/>
      <c r="F922" s="8" t="str" cm="1">
        <f t="array" ref="F922">_xlfn.IFNA(_xlfn.IFS(J922=$U$4,"JA",J922=$U$5,"NEE",J922=$U$6,"JA",J922=$U$8,"ZIE CX"),"")</f>
        <v>JA</v>
      </c>
      <c r="G922" s="8"/>
      <c r="H922" s="9"/>
      <c r="I922" s="10"/>
      <c r="J922" s="9"/>
      <c r="K922" s="9"/>
      <c r="L922" s="8"/>
      <c r="M922" s="11"/>
      <c r="N922" s="11"/>
      <c r="O922" s="13"/>
      <c r="P922" s="8"/>
      <c r="Q922" s="8"/>
      <c r="R922" s="8"/>
      <c r="S922" s="8"/>
      <c r="T922" s="8"/>
    </row>
    <row r="923" spans="2:20" ht="15" customHeight="1" x14ac:dyDescent="0.45">
      <c r="B923" s="7"/>
      <c r="C923" s="8"/>
      <c r="D923" s="8"/>
      <c r="E923" s="8"/>
      <c r="F923" s="8" t="str" cm="1">
        <f t="array" ref="F923">_xlfn.IFNA(_xlfn.IFS(J923=$U$4,"JA",J923=$U$5,"NEE",J923=$U$6,"JA",J923=$U$8,"ZIE CX"),"")</f>
        <v>JA</v>
      </c>
      <c r="G923" s="8"/>
      <c r="H923" s="9"/>
      <c r="I923" s="10"/>
      <c r="J923" s="9"/>
      <c r="K923" s="9"/>
      <c r="L923" s="8"/>
      <c r="M923" s="11"/>
      <c r="N923" s="11"/>
      <c r="O923" s="13"/>
      <c r="P923" s="8"/>
      <c r="Q923" s="8"/>
      <c r="R923" s="8"/>
      <c r="S923" s="8"/>
      <c r="T923" s="8"/>
    </row>
    <row r="924" spans="2:20" ht="15" customHeight="1" x14ac:dyDescent="0.45">
      <c r="B924" s="7"/>
      <c r="C924" s="8"/>
      <c r="D924" s="8"/>
      <c r="E924" s="8"/>
      <c r="F924" s="8" t="str" cm="1">
        <f t="array" ref="F924">_xlfn.IFNA(_xlfn.IFS(J924=$U$4,"JA",J924=$U$5,"NEE",J924=$U$6,"JA",J924=$U$8,"ZIE CX"),"")</f>
        <v>JA</v>
      </c>
      <c r="G924" s="8"/>
      <c r="H924" s="9"/>
      <c r="I924" s="10"/>
      <c r="J924" s="9"/>
      <c r="K924" s="9"/>
      <c r="L924" s="8"/>
      <c r="M924" s="11"/>
      <c r="N924" s="11"/>
      <c r="O924" s="13"/>
      <c r="P924" s="8"/>
      <c r="Q924" s="8"/>
      <c r="R924" s="8"/>
      <c r="S924" s="8"/>
      <c r="T924" s="8"/>
    </row>
    <row r="925" spans="2:20" ht="15" customHeight="1" x14ac:dyDescent="0.45">
      <c r="B925" s="7"/>
      <c r="C925" s="8"/>
      <c r="D925" s="8"/>
      <c r="E925" s="8"/>
      <c r="F925" s="8" t="str" cm="1">
        <f t="array" ref="F925">_xlfn.IFNA(_xlfn.IFS(J925=$U$4,"JA",J925=$U$5,"NEE",J925=$U$6,"JA",J925=$U$8,"ZIE CX"),"")</f>
        <v>JA</v>
      </c>
      <c r="G925" s="8"/>
      <c r="H925" s="9"/>
      <c r="I925" s="10"/>
      <c r="J925" s="9"/>
      <c r="K925" s="9"/>
      <c r="L925" s="8"/>
      <c r="M925" s="11"/>
      <c r="N925" s="11"/>
      <c r="O925" s="13"/>
      <c r="P925" s="8"/>
      <c r="Q925" s="8"/>
      <c r="R925" s="8"/>
      <c r="S925" s="8"/>
      <c r="T925" s="8"/>
    </row>
    <row r="926" spans="2:20" ht="15" customHeight="1" x14ac:dyDescent="0.45">
      <c r="B926" s="7"/>
      <c r="C926" s="8"/>
      <c r="D926" s="8"/>
      <c r="E926" s="8"/>
      <c r="F926" s="8" t="str" cm="1">
        <f t="array" ref="F926">_xlfn.IFNA(_xlfn.IFS(J926=$U$4,"JA",J926=$U$5,"NEE",J926=$U$6,"JA",J926=$U$8,"ZIE CX"),"")</f>
        <v>JA</v>
      </c>
      <c r="G926" s="8"/>
      <c r="H926" s="9"/>
      <c r="I926" s="10"/>
      <c r="J926" s="9"/>
      <c r="K926" s="9"/>
      <c r="L926" s="8"/>
      <c r="M926" s="11"/>
      <c r="N926" s="11"/>
      <c r="O926" s="13"/>
      <c r="P926" s="8"/>
      <c r="Q926" s="8"/>
      <c r="R926" s="8"/>
      <c r="S926" s="8"/>
      <c r="T926" s="8"/>
    </row>
    <row r="927" spans="2:20" ht="15" customHeight="1" x14ac:dyDescent="0.45">
      <c r="B927" s="7"/>
      <c r="C927" s="8"/>
      <c r="D927" s="8"/>
      <c r="E927" s="8"/>
      <c r="F927" s="8" t="str" cm="1">
        <f t="array" ref="F927">_xlfn.IFNA(_xlfn.IFS(J927=$U$4,"JA",J927=$U$5,"NEE",J927=$U$6,"JA",J927=$U$8,"ZIE CX"),"")</f>
        <v>JA</v>
      </c>
      <c r="G927" s="8"/>
      <c r="H927" s="9"/>
      <c r="I927" s="10"/>
      <c r="J927" s="9"/>
      <c r="K927" s="9"/>
      <c r="L927" s="8"/>
      <c r="M927" s="11"/>
      <c r="N927" s="11"/>
      <c r="O927" s="13"/>
      <c r="P927" s="8"/>
      <c r="Q927" s="8"/>
      <c r="R927" s="8"/>
      <c r="S927" s="8"/>
      <c r="T927" s="8"/>
    </row>
    <row r="928" spans="2:20" ht="15" customHeight="1" x14ac:dyDescent="0.45">
      <c r="B928" s="7"/>
      <c r="C928" s="8"/>
      <c r="D928" s="8"/>
      <c r="E928" s="8"/>
      <c r="F928" s="8" t="str" cm="1">
        <f t="array" ref="F928">_xlfn.IFNA(_xlfn.IFS(J928=$U$4,"JA",J928=$U$5,"NEE",J928=$U$6,"JA",J928=$U$8,"ZIE CX"),"")</f>
        <v>JA</v>
      </c>
      <c r="G928" s="8"/>
      <c r="H928" s="9"/>
      <c r="I928" s="10"/>
      <c r="J928" s="9"/>
      <c r="K928" s="9"/>
      <c r="L928" s="8"/>
      <c r="M928" s="11"/>
      <c r="N928" s="11"/>
      <c r="O928" s="13"/>
      <c r="P928" s="8"/>
      <c r="Q928" s="8"/>
      <c r="R928" s="8"/>
      <c r="S928" s="8"/>
      <c r="T928" s="8"/>
    </row>
    <row r="929" spans="2:20" ht="15" customHeight="1" x14ac:dyDescent="0.45">
      <c r="B929" s="7"/>
      <c r="C929" s="8"/>
      <c r="D929" s="8"/>
      <c r="E929" s="8"/>
      <c r="F929" s="8" t="str" cm="1">
        <f t="array" ref="F929">_xlfn.IFNA(_xlfn.IFS(J929=$U$4,"JA",J929=$U$5,"NEE",J929=$U$6,"JA",J929=$U$8,"ZIE CX"),"")</f>
        <v>JA</v>
      </c>
      <c r="G929" s="8"/>
      <c r="H929" s="9"/>
      <c r="I929" s="10"/>
      <c r="J929" s="9"/>
      <c r="K929" s="9"/>
      <c r="L929" s="8"/>
      <c r="M929" s="11"/>
      <c r="N929" s="11"/>
      <c r="O929" s="13"/>
      <c r="P929" s="8"/>
      <c r="Q929" s="8"/>
      <c r="R929" s="8"/>
      <c r="S929" s="8"/>
      <c r="T929" s="8"/>
    </row>
    <row r="930" spans="2:20" ht="15" customHeight="1" x14ac:dyDescent="0.45">
      <c r="B930" s="7"/>
      <c r="C930" s="8"/>
      <c r="D930" s="8"/>
      <c r="E930" s="8"/>
      <c r="F930" s="8" t="str" cm="1">
        <f t="array" ref="F930">_xlfn.IFNA(_xlfn.IFS(J930=$U$4,"JA",J930=$U$5,"NEE",J930=$U$6,"JA",J930=$U$8,"ZIE CX"),"")</f>
        <v>JA</v>
      </c>
      <c r="G930" s="8"/>
      <c r="H930" s="9"/>
      <c r="I930" s="10"/>
      <c r="J930" s="9"/>
      <c r="K930" s="9"/>
      <c r="L930" s="8"/>
      <c r="M930" s="11"/>
      <c r="N930" s="11"/>
      <c r="O930" s="13"/>
      <c r="P930" s="8"/>
      <c r="Q930" s="8"/>
      <c r="R930" s="8"/>
      <c r="S930" s="8"/>
      <c r="T930" s="8"/>
    </row>
    <row r="931" spans="2:20" ht="15" customHeight="1" x14ac:dyDescent="0.45">
      <c r="B931" s="7"/>
      <c r="C931" s="8"/>
      <c r="D931" s="8"/>
      <c r="E931" s="8"/>
      <c r="F931" s="8" t="str" cm="1">
        <f t="array" ref="F931">_xlfn.IFNA(_xlfn.IFS(J931=$U$4,"JA",J931=$U$5,"NEE",J931=$U$6,"JA",J931=$U$8,"ZIE CX"),"")</f>
        <v>JA</v>
      </c>
      <c r="G931" s="8"/>
      <c r="H931" s="9"/>
      <c r="I931" s="10"/>
      <c r="J931" s="9"/>
      <c r="K931" s="9"/>
      <c r="L931" s="8"/>
      <c r="M931" s="11"/>
      <c r="N931" s="11"/>
      <c r="O931" s="13"/>
      <c r="P931" s="8"/>
      <c r="Q931" s="8"/>
      <c r="R931" s="8"/>
      <c r="S931" s="8"/>
      <c r="T931" s="8"/>
    </row>
    <row r="932" spans="2:20" ht="15" customHeight="1" x14ac:dyDescent="0.45">
      <c r="B932" s="7"/>
      <c r="C932" s="8"/>
      <c r="D932" s="8"/>
      <c r="E932" s="8"/>
      <c r="F932" s="8" t="str" cm="1">
        <f t="array" ref="F932">_xlfn.IFNA(_xlfn.IFS(J932=$U$4,"JA",J932=$U$5,"NEE",J932=$U$6,"JA",J932=$U$8,"ZIE CX"),"")</f>
        <v>JA</v>
      </c>
      <c r="G932" s="8"/>
      <c r="H932" s="9"/>
      <c r="I932" s="10"/>
      <c r="J932" s="9"/>
      <c r="K932" s="9"/>
      <c r="L932" s="8"/>
      <c r="M932" s="11"/>
      <c r="N932" s="11"/>
      <c r="O932" s="13"/>
      <c r="P932" s="8"/>
      <c r="Q932" s="8"/>
      <c r="R932" s="8"/>
      <c r="S932" s="8"/>
      <c r="T932" s="8"/>
    </row>
    <row r="933" spans="2:20" ht="15" customHeight="1" x14ac:dyDescent="0.45">
      <c r="B933" s="7"/>
      <c r="C933" s="8"/>
      <c r="D933" s="8"/>
      <c r="E933" s="8"/>
      <c r="F933" s="8" t="str" cm="1">
        <f t="array" ref="F933">_xlfn.IFNA(_xlfn.IFS(J933=$U$4,"JA",J933=$U$5,"NEE",J933=$U$6,"JA",J933=$U$8,"ZIE CX"),"")</f>
        <v>JA</v>
      </c>
      <c r="G933" s="8"/>
      <c r="H933" s="9"/>
      <c r="I933" s="10"/>
      <c r="J933" s="9"/>
      <c r="K933" s="9"/>
      <c r="L933" s="8"/>
      <c r="M933" s="11"/>
      <c r="N933" s="11"/>
      <c r="O933" s="13"/>
      <c r="P933" s="8"/>
      <c r="Q933" s="8"/>
      <c r="R933" s="8"/>
      <c r="S933" s="8"/>
      <c r="T933" s="8"/>
    </row>
    <row r="934" spans="2:20" ht="15" customHeight="1" x14ac:dyDescent="0.45">
      <c r="B934" s="7"/>
      <c r="C934" s="8"/>
      <c r="D934" s="8"/>
      <c r="E934" s="8"/>
      <c r="F934" s="8" t="str" cm="1">
        <f t="array" ref="F934">_xlfn.IFNA(_xlfn.IFS(J934=$U$4,"JA",J934=$U$5,"NEE",J934=$U$6,"JA",J934=$U$8,"ZIE CX"),"")</f>
        <v>JA</v>
      </c>
      <c r="G934" s="8"/>
      <c r="H934" s="9"/>
      <c r="I934" s="10"/>
      <c r="J934" s="9"/>
      <c r="K934" s="9"/>
      <c r="L934" s="8"/>
      <c r="M934" s="11"/>
      <c r="N934" s="11"/>
      <c r="O934" s="13"/>
      <c r="P934" s="8"/>
      <c r="Q934" s="8"/>
      <c r="R934" s="8"/>
      <c r="S934" s="8"/>
      <c r="T934" s="8"/>
    </row>
    <row r="935" spans="2:20" ht="15" customHeight="1" x14ac:dyDescent="0.45">
      <c r="B935" s="7"/>
      <c r="C935" s="8"/>
      <c r="D935" s="8"/>
      <c r="E935" s="8"/>
      <c r="F935" s="8" t="str" cm="1">
        <f t="array" ref="F935">_xlfn.IFNA(_xlfn.IFS(J935=$U$4,"JA",J935=$U$5,"NEE",J935=$U$6,"JA",J935=$U$8,"ZIE CX"),"")</f>
        <v>JA</v>
      </c>
      <c r="G935" s="8"/>
      <c r="H935" s="9"/>
      <c r="I935" s="10"/>
      <c r="J935" s="9"/>
      <c r="K935" s="9"/>
      <c r="L935" s="8"/>
      <c r="M935" s="11"/>
      <c r="N935" s="11"/>
      <c r="O935" s="13"/>
      <c r="P935" s="8"/>
      <c r="Q935" s="8"/>
      <c r="R935" s="8"/>
      <c r="S935" s="8"/>
      <c r="T935" s="8"/>
    </row>
    <row r="936" spans="2:20" ht="15" customHeight="1" x14ac:dyDescent="0.45">
      <c r="B936" s="7"/>
      <c r="C936" s="8"/>
      <c r="D936" s="8"/>
      <c r="E936" s="8"/>
      <c r="F936" s="8" t="str" cm="1">
        <f t="array" ref="F936">_xlfn.IFNA(_xlfn.IFS(J936=$U$4,"JA",J936=$U$5,"NEE",J936=$U$6,"JA",J936=$U$8,"ZIE CX"),"")</f>
        <v>JA</v>
      </c>
      <c r="G936" s="8"/>
      <c r="H936" s="9"/>
      <c r="I936" s="10"/>
      <c r="J936" s="9"/>
      <c r="K936" s="9"/>
      <c r="L936" s="8"/>
      <c r="M936" s="11"/>
      <c r="N936" s="11"/>
      <c r="O936" s="13"/>
      <c r="P936" s="8"/>
      <c r="Q936" s="8"/>
      <c r="R936" s="8"/>
      <c r="S936" s="8"/>
      <c r="T936" s="8"/>
    </row>
    <row r="937" spans="2:20" ht="15" customHeight="1" x14ac:dyDescent="0.45">
      <c r="B937" s="7"/>
      <c r="C937" s="8"/>
      <c r="D937" s="8"/>
      <c r="E937" s="8"/>
      <c r="F937" s="8" t="str" cm="1">
        <f t="array" ref="F937">_xlfn.IFNA(_xlfn.IFS(J937=$U$4,"JA",J937=$U$5,"NEE",J937=$U$6,"JA",J937=$U$8,"ZIE CX"),"")</f>
        <v>JA</v>
      </c>
      <c r="G937" s="8"/>
      <c r="H937" s="9"/>
      <c r="I937" s="10"/>
      <c r="J937" s="9"/>
      <c r="K937" s="9"/>
      <c r="L937" s="8"/>
      <c r="M937" s="11"/>
      <c r="N937" s="11"/>
      <c r="O937" s="13"/>
      <c r="P937" s="8"/>
      <c r="Q937" s="8"/>
      <c r="R937" s="8"/>
      <c r="S937" s="8"/>
      <c r="T937" s="8"/>
    </row>
    <row r="938" spans="2:20" ht="15" customHeight="1" x14ac:dyDescent="0.45">
      <c r="B938" s="7"/>
      <c r="C938" s="8"/>
      <c r="D938" s="8"/>
      <c r="E938" s="8"/>
      <c r="F938" s="8" t="str" cm="1">
        <f t="array" ref="F938">_xlfn.IFNA(_xlfn.IFS(J938=$U$4,"JA",J938=$U$5,"NEE",J938=$U$6,"JA",J938=$U$8,"ZIE CX"),"")</f>
        <v>JA</v>
      </c>
      <c r="G938" s="8"/>
      <c r="H938" s="9"/>
      <c r="I938" s="10"/>
      <c r="J938" s="9"/>
      <c r="K938" s="9"/>
      <c r="L938" s="8"/>
      <c r="M938" s="11"/>
      <c r="N938" s="11"/>
      <c r="O938" s="13"/>
      <c r="P938" s="8"/>
      <c r="Q938" s="8"/>
      <c r="R938" s="8"/>
      <c r="S938" s="8"/>
      <c r="T938" s="8"/>
    </row>
    <row r="939" spans="2:20" ht="15" customHeight="1" x14ac:dyDescent="0.45">
      <c r="B939" s="7"/>
      <c r="C939" s="8"/>
      <c r="D939" s="8"/>
      <c r="E939" s="8"/>
      <c r="F939" s="8" t="str" cm="1">
        <f t="array" ref="F939">_xlfn.IFNA(_xlfn.IFS(J939=$U$4,"JA",J939=$U$5,"NEE",J939=$U$6,"JA",J939=$U$8,"ZIE CX"),"")</f>
        <v>JA</v>
      </c>
      <c r="G939" s="8"/>
      <c r="H939" s="9"/>
      <c r="I939" s="10"/>
      <c r="J939" s="9"/>
      <c r="K939" s="9"/>
      <c r="L939" s="8"/>
      <c r="M939" s="11"/>
      <c r="N939" s="11"/>
      <c r="O939" s="13"/>
      <c r="P939" s="8"/>
      <c r="Q939" s="8"/>
      <c r="R939" s="8"/>
      <c r="S939" s="8"/>
      <c r="T939" s="8"/>
    </row>
    <row r="940" spans="2:20" ht="15" customHeight="1" x14ac:dyDescent="0.45">
      <c r="B940" s="7"/>
      <c r="C940" s="8"/>
      <c r="D940" s="8"/>
      <c r="E940" s="8"/>
      <c r="F940" s="8" t="str" cm="1">
        <f t="array" ref="F940">_xlfn.IFNA(_xlfn.IFS(J940=$U$4,"JA",J940=$U$5,"NEE",J940=$U$6,"JA",J940=$U$8,"ZIE CX"),"")</f>
        <v>JA</v>
      </c>
      <c r="G940" s="8"/>
      <c r="H940" s="9"/>
      <c r="I940" s="10"/>
      <c r="J940" s="9"/>
      <c r="K940" s="9"/>
      <c r="L940" s="8"/>
      <c r="M940" s="11"/>
      <c r="N940" s="11"/>
      <c r="O940" s="13"/>
      <c r="P940" s="8"/>
      <c r="Q940" s="8"/>
      <c r="R940" s="8"/>
      <c r="S940" s="8"/>
      <c r="T940" s="8"/>
    </row>
    <row r="941" spans="2:20" ht="15" customHeight="1" x14ac:dyDescent="0.45">
      <c r="B941" s="7"/>
      <c r="C941" s="8"/>
      <c r="D941" s="8"/>
      <c r="E941" s="8"/>
      <c r="F941" s="8" t="str" cm="1">
        <f t="array" ref="F941">_xlfn.IFNA(_xlfn.IFS(J941=$U$4,"JA",J941=$U$5,"NEE",J941=$U$6,"JA",J941=$U$8,"ZIE CX"),"")</f>
        <v>JA</v>
      </c>
      <c r="G941" s="8"/>
      <c r="H941" s="9"/>
      <c r="I941" s="10"/>
      <c r="J941" s="9"/>
      <c r="K941" s="9"/>
      <c r="L941" s="8"/>
      <c r="M941" s="11"/>
      <c r="N941" s="11"/>
      <c r="O941" s="13"/>
      <c r="P941" s="8"/>
      <c r="Q941" s="8"/>
      <c r="R941" s="8"/>
      <c r="S941" s="8"/>
      <c r="T941" s="8"/>
    </row>
    <row r="942" spans="2:20" ht="15" customHeight="1" x14ac:dyDescent="0.45">
      <c r="B942" s="7"/>
      <c r="C942" s="8"/>
      <c r="D942" s="8"/>
      <c r="E942" s="8"/>
      <c r="F942" s="8" t="str" cm="1">
        <f t="array" ref="F942">_xlfn.IFNA(_xlfn.IFS(J942=$U$4,"JA",J942=$U$5,"NEE",J942=$U$6,"JA",J942=$U$8,"ZIE CX"),"")</f>
        <v>JA</v>
      </c>
      <c r="G942" s="8"/>
      <c r="H942" s="9"/>
      <c r="I942" s="10"/>
      <c r="J942" s="9"/>
      <c r="K942" s="9"/>
      <c r="L942" s="8"/>
      <c r="M942" s="11"/>
      <c r="N942" s="11"/>
      <c r="O942" s="13"/>
      <c r="P942" s="8"/>
      <c r="Q942" s="8"/>
      <c r="R942" s="8"/>
      <c r="S942" s="8"/>
      <c r="T942" s="8"/>
    </row>
    <row r="943" spans="2:20" ht="15" customHeight="1" x14ac:dyDescent="0.45">
      <c r="B943" s="7"/>
      <c r="C943" s="8"/>
      <c r="D943" s="8"/>
      <c r="E943" s="8"/>
      <c r="F943" s="8" t="str" cm="1">
        <f t="array" ref="F943">_xlfn.IFNA(_xlfn.IFS(J943=$U$4,"JA",J943=$U$5,"NEE",J943=$U$6,"JA",J943=$U$8,"ZIE CX"),"")</f>
        <v>JA</v>
      </c>
      <c r="G943" s="8"/>
      <c r="H943" s="9"/>
      <c r="I943" s="10"/>
      <c r="J943" s="9"/>
      <c r="K943" s="9"/>
      <c r="L943" s="8"/>
      <c r="M943" s="11"/>
      <c r="N943" s="11"/>
      <c r="O943" s="13"/>
      <c r="P943" s="8"/>
      <c r="Q943" s="8"/>
      <c r="R943" s="8"/>
      <c r="S943" s="8"/>
      <c r="T943" s="8"/>
    </row>
    <row r="944" spans="2:20" ht="15" customHeight="1" x14ac:dyDescent="0.45">
      <c r="B944" s="7"/>
      <c r="C944" s="8"/>
      <c r="D944" s="8"/>
      <c r="E944" s="8"/>
      <c r="F944" s="8" t="str" cm="1">
        <f t="array" ref="F944">_xlfn.IFNA(_xlfn.IFS(J944=$U$4,"JA",J944=$U$5,"NEE",J944=$U$6,"JA",J944=$U$8,"ZIE CX"),"")</f>
        <v>JA</v>
      </c>
      <c r="G944" s="8"/>
      <c r="H944" s="9"/>
      <c r="I944" s="10"/>
      <c r="J944" s="9"/>
      <c r="K944" s="9"/>
      <c r="L944" s="8"/>
      <c r="M944" s="11"/>
      <c r="N944" s="11"/>
      <c r="O944" s="13"/>
      <c r="P944" s="8"/>
      <c r="Q944" s="8"/>
      <c r="R944" s="8"/>
      <c r="S944" s="8"/>
      <c r="T944" s="8"/>
    </row>
    <row r="945" spans="2:20" ht="15" customHeight="1" x14ac:dyDescent="0.45">
      <c r="B945" s="7"/>
      <c r="C945" s="8"/>
      <c r="D945" s="8"/>
      <c r="E945" s="8"/>
      <c r="F945" s="8" t="str" cm="1">
        <f t="array" ref="F945">_xlfn.IFNA(_xlfn.IFS(J945=$U$4,"JA",J945=$U$5,"NEE",J945=$U$6,"JA",J945=$U$8,"ZIE CX"),"")</f>
        <v>JA</v>
      </c>
      <c r="G945" s="8"/>
      <c r="H945" s="9"/>
      <c r="I945" s="10"/>
      <c r="J945" s="9"/>
      <c r="K945" s="9"/>
      <c r="L945" s="8"/>
      <c r="M945" s="11"/>
      <c r="N945" s="11"/>
      <c r="O945" s="13"/>
      <c r="P945" s="8"/>
      <c r="Q945" s="8"/>
      <c r="R945" s="8"/>
      <c r="S945" s="8"/>
      <c r="T945" s="8"/>
    </row>
    <row r="946" spans="2:20" ht="15" customHeight="1" x14ac:dyDescent="0.45">
      <c r="B946" s="7"/>
      <c r="C946" s="8"/>
      <c r="D946" s="8"/>
      <c r="E946" s="8"/>
      <c r="F946" s="8" t="str" cm="1">
        <f t="array" ref="F946">_xlfn.IFNA(_xlfn.IFS(J946=$U$4,"JA",J946=$U$5,"NEE",J946=$U$6,"JA",J946=$U$8,"ZIE CX"),"")</f>
        <v>JA</v>
      </c>
      <c r="G946" s="8"/>
      <c r="H946" s="9"/>
      <c r="I946" s="10"/>
      <c r="J946" s="9"/>
      <c r="K946" s="9"/>
      <c r="L946" s="8"/>
      <c r="M946" s="11"/>
      <c r="N946" s="11"/>
      <c r="O946" s="13"/>
      <c r="P946" s="8"/>
      <c r="Q946" s="8"/>
      <c r="R946" s="8"/>
      <c r="S946" s="8"/>
      <c r="T946" s="8"/>
    </row>
    <row r="947" spans="2:20" ht="15" customHeight="1" x14ac:dyDescent="0.45">
      <c r="B947" s="7"/>
      <c r="C947" s="8"/>
      <c r="D947" s="8"/>
      <c r="E947" s="8"/>
      <c r="F947" s="8" t="str" cm="1">
        <f t="array" ref="F947">_xlfn.IFNA(_xlfn.IFS(J947=$U$4,"JA",J947=$U$5,"NEE",J947=$U$6,"JA",J947=$U$8,"ZIE CX"),"")</f>
        <v>JA</v>
      </c>
      <c r="G947" s="8"/>
      <c r="H947" s="9"/>
      <c r="I947" s="10"/>
      <c r="J947" s="9"/>
      <c r="K947" s="9"/>
      <c r="L947" s="8"/>
      <c r="M947" s="11"/>
      <c r="N947" s="11"/>
      <c r="O947" s="13"/>
      <c r="P947" s="8"/>
      <c r="Q947" s="8"/>
      <c r="R947" s="8"/>
      <c r="S947" s="8"/>
      <c r="T947" s="8"/>
    </row>
    <row r="948" spans="2:20" ht="15" customHeight="1" x14ac:dyDescent="0.45">
      <c r="B948" s="7"/>
      <c r="C948" s="8"/>
      <c r="D948" s="8"/>
      <c r="E948" s="8"/>
      <c r="F948" s="8" t="str" cm="1">
        <f t="array" ref="F948">_xlfn.IFNA(_xlfn.IFS(J948=$U$4,"JA",J948=$U$5,"NEE",J948=$U$6,"JA",J948=$U$8,"ZIE CX"),"")</f>
        <v>JA</v>
      </c>
      <c r="G948" s="8"/>
      <c r="H948" s="9"/>
      <c r="I948" s="10"/>
      <c r="J948" s="9"/>
      <c r="K948" s="9"/>
      <c r="L948" s="8"/>
      <c r="M948" s="11"/>
      <c r="N948" s="11"/>
      <c r="O948" s="13"/>
      <c r="P948" s="8"/>
      <c r="Q948" s="8"/>
      <c r="R948" s="8"/>
      <c r="S948" s="8"/>
      <c r="T948" s="8"/>
    </row>
    <row r="949" spans="2:20" ht="15" customHeight="1" x14ac:dyDescent="0.45">
      <c r="B949" s="7"/>
      <c r="C949" s="8"/>
      <c r="D949" s="8"/>
      <c r="E949" s="8"/>
      <c r="F949" s="8" t="str" cm="1">
        <f t="array" ref="F949">_xlfn.IFNA(_xlfn.IFS(J949=$U$4,"JA",J949=$U$5,"NEE",J949=$U$6,"JA",J949=$U$8,"ZIE CX"),"")</f>
        <v>JA</v>
      </c>
      <c r="G949" s="8"/>
      <c r="H949" s="9"/>
      <c r="I949" s="10"/>
      <c r="J949" s="9"/>
      <c r="K949" s="9"/>
      <c r="L949" s="8"/>
      <c r="M949" s="11"/>
      <c r="N949" s="11"/>
      <c r="O949" s="13"/>
      <c r="P949" s="8"/>
      <c r="Q949" s="8"/>
      <c r="R949" s="8"/>
      <c r="S949" s="8"/>
      <c r="T949" s="8"/>
    </row>
    <row r="950" spans="2:20" ht="15" customHeight="1" x14ac:dyDescent="0.45">
      <c r="B950" s="7"/>
      <c r="C950" s="8"/>
      <c r="D950" s="8"/>
      <c r="E950" s="8"/>
      <c r="F950" s="8" t="str" cm="1">
        <f t="array" ref="F950">_xlfn.IFNA(_xlfn.IFS(J950=$U$4,"JA",J950=$U$5,"NEE",J950=$U$6,"JA",J950=$U$8,"ZIE CX"),"")</f>
        <v>JA</v>
      </c>
      <c r="G950" s="8"/>
      <c r="H950" s="9"/>
      <c r="I950" s="10"/>
      <c r="J950" s="9"/>
      <c r="K950" s="9"/>
      <c r="L950" s="8"/>
      <c r="M950" s="11"/>
      <c r="N950" s="11"/>
      <c r="O950" s="13"/>
      <c r="P950" s="8"/>
      <c r="Q950" s="8"/>
      <c r="R950" s="8"/>
      <c r="S950" s="8"/>
      <c r="T950" s="8"/>
    </row>
    <row r="951" spans="2:20" ht="15" customHeight="1" x14ac:dyDescent="0.45">
      <c r="B951" s="7"/>
      <c r="C951" s="8"/>
      <c r="D951" s="8"/>
      <c r="E951" s="8"/>
      <c r="F951" s="8" t="str" cm="1">
        <f t="array" ref="F951">_xlfn.IFNA(_xlfn.IFS(J951=$U$4,"JA",J951=$U$5,"NEE",J951=$U$6,"JA",J951=$U$8,"ZIE CX"),"")</f>
        <v>JA</v>
      </c>
      <c r="G951" s="8"/>
      <c r="H951" s="9"/>
      <c r="I951" s="10"/>
      <c r="J951" s="9"/>
      <c r="K951" s="9"/>
      <c r="L951" s="8"/>
      <c r="M951" s="11"/>
      <c r="N951" s="11"/>
      <c r="O951" s="13"/>
      <c r="P951" s="8"/>
      <c r="Q951" s="8"/>
      <c r="R951" s="8"/>
      <c r="S951" s="8"/>
      <c r="T951" s="8"/>
    </row>
    <row r="952" spans="2:20" ht="15" customHeight="1" x14ac:dyDescent="0.45">
      <c r="B952" s="7"/>
      <c r="C952" s="8"/>
      <c r="D952" s="8"/>
      <c r="E952" s="8"/>
      <c r="F952" s="8" t="str" cm="1">
        <f t="array" ref="F952">_xlfn.IFNA(_xlfn.IFS(J952=$U$4,"JA",J952=$U$5,"NEE",J952=$U$6,"JA",J952=$U$8,"ZIE CX"),"")</f>
        <v>JA</v>
      </c>
      <c r="G952" s="8"/>
      <c r="H952" s="9"/>
      <c r="I952" s="10"/>
      <c r="J952" s="9"/>
      <c r="K952" s="9"/>
      <c r="L952" s="8"/>
      <c r="M952" s="11"/>
      <c r="N952" s="11"/>
      <c r="O952" s="13"/>
      <c r="P952" s="8"/>
      <c r="Q952" s="8"/>
      <c r="R952" s="8"/>
      <c r="S952" s="8"/>
      <c r="T952" s="8"/>
    </row>
    <row r="953" spans="2:20" ht="15" customHeight="1" x14ac:dyDescent="0.45">
      <c r="B953" s="7"/>
      <c r="C953" s="8"/>
      <c r="D953" s="8"/>
      <c r="E953" s="8"/>
      <c r="F953" s="8" t="str" cm="1">
        <f t="array" ref="F953">_xlfn.IFNA(_xlfn.IFS(J953=$U$4,"JA",J953=$U$5,"NEE",J953=$U$6,"JA",J953=$U$8,"ZIE CX"),"")</f>
        <v>JA</v>
      </c>
      <c r="G953" s="8"/>
      <c r="H953" s="9"/>
      <c r="I953" s="10"/>
      <c r="J953" s="9"/>
      <c r="K953" s="9"/>
      <c r="L953" s="8"/>
      <c r="M953" s="11"/>
      <c r="N953" s="11"/>
      <c r="O953" s="13"/>
      <c r="P953" s="8"/>
      <c r="Q953" s="8"/>
      <c r="R953" s="8"/>
      <c r="S953" s="8"/>
      <c r="T953" s="8"/>
    </row>
    <row r="954" spans="2:20" ht="15" customHeight="1" x14ac:dyDescent="0.45">
      <c r="B954" s="7"/>
      <c r="C954" s="8"/>
      <c r="D954" s="8"/>
      <c r="E954" s="8"/>
      <c r="F954" s="8" t="str" cm="1">
        <f t="array" ref="F954">_xlfn.IFNA(_xlfn.IFS(J954=$U$4,"JA",J954=$U$5,"NEE",J954=$U$6,"JA",J954=$U$8,"ZIE CX"),"")</f>
        <v>JA</v>
      </c>
      <c r="G954" s="8"/>
      <c r="H954" s="9"/>
      <c r="I954" s="10"/>
      <c r="J954" s="9"/>
      <c r="K954" s="9"/>
      <c r="L954" s="8"/>
      <c r="M954" s="11"/>
      <c r="N954" s="11"/>
      <c r="O954" s="13"/>
      <c r="P954" s="8"/>
      <c r="Q954" s="8"/>
      <c r="R954" s="8"/>
      <c r="S954" s="8"/>
      <c r="T954" s="8"/>
    </row>
    <row r="955" spans="2:20" ht="15" customHeight="1" x14ac:dyDescent="0.45">
      <c r="B955" s="7"/>
      <c r="C955" s="8"/>
      <c r="D955" s="8"/>
      <c r="E955" s="8"/>
      <c r="F955" s="8" t="str" cm="1">
        <f t="array" ref="F955">_xlfn.IFNA(_xlfn.IFS(J955=$U$4,"JA",J955=$U$5,"NEE",J955=$U$6,"JA",J955=$U$8,"ZIE CX"),"")</f>
        <v>JA</v>
      </c>
      <c r="G955" s="8"/>
      <c r="H955" s="9"/>
      <c r="I955" s="10"/>
      <c r="J955" s="9"/>
      <c r="K955" s="9"/>
      <c r="L955" s="8"/>
      <c r="M955" s="11"/>
      <c r="N955" s="11"/>
      <c r="O955" s="13"/>
      <c r="P955" s="8"/>
      <c r="Q955" s="8"/>
      <c r="R955" s="8"/>
      <c r="S955" s="8"/>
      <c r="T955" s="8"/>
    </row>
    <row r="956" spans="2:20" ht="15" customHeight="1" x14ac:dyDescent="0.45">
      <c r="B956" s="7"/>
      <c r="C956" s="8"/>
      <c r="D956" s="8"/>
      <c r="E956" s="8"/>
      <c r="F956" s="8" t="str" cm="1">
        <f t="array" ref="F956">_xlfn.IFNA(_xlfn.IFS(J956=$U$4,"JA",J956=$U$5,"NEE",J956=$U$6,"JA",J956=$U$8,"ZIE CX"),"")</f>
        <v>JA</v>
      </c>
      <c r="G956" s="8"/>
      <c r="H956" s="9"/>
      <c r="I956" s="10"/>
      <c r="J956" s="9"/>
      <c r="K956" s="9"/>
      <c r="L956" s="8"/>
      <c r="M956" s="11"/>
      <c r="N956" s="11"/>
      <c r="O956" s="13"/>
      <c r="P956" s="8"/>
      <c r="Q956" s="8"/>
      <c r="R956" s="8"/>
      <c r="S956" s="8"/>
      <c r="T956" s="8"/>
    </row>
    <row r="957" spans="2:20" ht="15" customHeight="1" x14ac:dyDescent="0.45">
      <c r="B957" s="7"/>
      <c r="C957" s="8"/>
      <c r="D957" s="8"/>
      <c r="E957" s="8"/>
      <c r="F957" s="8" t="str" cm="1">
        <f t="array" ref="F957">_xlfn.IFNA(_xlfn.IFS(J957=$U$4,"JA",J957=$U$5,"NEE",J957=$U$6,"JA",J957=$U$8,"ZIE CX"),"")</f>
        <v>JA</v>
      </c>
      <c r="G957" s="8"/>
      <c r="H957" s="9"/>
      <c r="I957" s="10"/>
      <c r="J957" s="9"/>
      <c r="K957" s="9"/>
      <c r="L957" s="8"/>
      <c r="M957" s="11"/>
      <c r="N957" s="11"/>
      <c r="O957" s="13"/>
      <c r="P957" s="8"/>
      <c r="Q957" s="8"/>
      <c r="R957" s="8"/>
      <c r="S957" s="8"/>
      <c r="T957" s="8"/>
    </row>
    <row r="958" spans="2:20" ht="15" customHeight="1" x14ac:dyDescent="0.45">
      <c r="B958" s="7"/>
      <c r="C958" s="8"/>
      <c r="D958" s="8"/>
      <c r="E958" s="8"/>
      <c r="F958" s="8" t="str" cm="1">
        <f t="array" ref="F958">_xlfn.IFNA(_xlfn.IFS(J958=$U$4,"JA",J958=$U$5,"NEE",J958=$U$6,"JA",J958=$U$8,"ZIE CX"),"")</f>
        <v>JA</v>
      </c>
      <c r="G958" s="8"/>
      <c r="H958" s="9"/>
      <c r="I958" s="10"/>
      <c r="J958" s="9"/>
      <c r="K958" s="9"/>
      <c r="L958" s="8"/>
      <c r="M958" s="11"/>
      <c r="N958" s="11"/>
      <c r="O958" s="13"/>
      <c r="P958" s="8"/>
      <c r="Q958" s="8"/>
      <c r="R958" s="8"/>
      <c r="S958" s="8"/>
      <c r="T958" s="8"/>
    </row>
    <row r="959" spans="2:20" ht="15" customHeight="1" x14ac:dyDescent="0.45">
      <c r="B959" s="7"/>
      <c r="C959" s="8"/>
      <c r="D959" s="8"/>
      <c r="E959" s="8"/>
      <c r="F959" s="8" t="str" cm="1">
        <f t="array" ref="F959">_xlfn.IFNA(_xlfn.IFS(J959=$U$4,"JA",J959=$U$5,"NEE",J959=$U$6,"JA",J959=$U$8,"ZIE CX"),"")</f>
        <v>JA</v>
      </c>
      <c r="G959" s="8"/>
      <c r="H959" s="9"/>
      <c r="I959" s="10"/>
      <c r="J959" s="9"/>
      <c r="K959" s="9"/>
      <c r="L959" s="8"/>
      <c r="M959" s="11"/>
      <c r="N959" s="11"/>
      <c r="O959" s="13"/>
      <c r="P959" s="8"/>
      <c r="Q959" s="8"/>
      <c r="R959" s="8"/>
      <c r="S959" s="8"/>
      <c r="T959" s="8"/>
    </row>
    <row r="960" spans="2:20" ht="15" customHeight="1" x14ac:dyDescent="0.45">
      <c r="B960" s="7"/>
      <c r="C960" s="8"/>
      <c r="D960" s="8"/>
      <c r="E960" s="8"/>
      <c r="F960" s="8" t="str" cm="1">
        <f t="array" ref="F960">_xlfn.IFNA(_xlfn.IFS(J960=$U$4,"JA",J960=$U$5,"NEE",J960=$U$6,"JA",J960=$U$8,"ZIE CX"),"")</f>
        <v>JA</v>
      </c>
      <c r="G960" s="8"/>
      <c r="H960" s="9"/>
      <c r="I960" s="10"/>
      <c r="J960" s="9"/>
      <c r="K960" s="9"/>
      <c r="L960" s="8"/>
      <c r="M960" s="11"/>
      <c r="N960" s="11"/>
      <c r="O960" s="13"/>
      <c r="P960" s="8"/>
      <c r="Q960" s="8"/>
      <c r="R960" s="8"/>
      <c r="S960" s="8"/>
      <c r="T960" s="8"/>
    </row>
    <row r="961" spans="2:20" ht="15" customHeight="1" x14ac:dyDescent="0.45">
      <c r="B961" s="7"/>
      <c r="C961" s="8"/>
      <c r="D961" s="8"/>
      <c r="E961" s="8"/>
      <c r="F961" s="8" t="str" cm="1">
        <f t="array" ref="F961">_xlfn.IFNA(_xlfn.IFS(J961=$U$4,"JA",J961=$U$5,"NEE",J961=$U$6,"JA",J961=$U$8,"ZIE CX"),"")</f>
        <v>JA</v>
      </c>
      <c r="G961" s="8"/>
      <c r="H961" s="9"/>
      <c r="I961" s="10"/>
      <c r="J961" s="9"/>
      <c r="K961" s="9"/>
      <c r="L961" s="8"/>
      <c r="M961" s="11"/>
      <c r="N961" s="11"/>
      <c r="O961" s="13"/>
      <c r="P961" s="8"/>
      <c r="Q961" s="8"/>
      <c r="R961" s="8"/>
      <c r="S961" s="8"/>
      <c r="T961" s="8"/>
    </row>
    <row r="962" spans="2:20" ht="15" customHeight="1" x14ac:dyDescent="0.45">
      <c r="B962" s="7"/>
      <c r="C962" s="8"/>
      <c r="D962" s="8"/>
      <c r="E962" s="8"/>
      <c r="F962" s="8" t="str" cm="1">
        <f t="array" ref="F962">_xlfn.IFNA(_xlfn.IFS(J962=$U$4,"JA",J962=$U$5,"NEE",J962=$U$6,"JA",J962=$U$8,"ZIE CX"),"")</f>
        <v>JA</v>
      </c>
      <c r="G962" s="8"/>
      <c r="H962" s="9"/>
      <c r="I962" s="10"/>
      <c r="J962" s="9"/>
      <c r="K962" s="9"/>
      <c r="L962" s="8"/>
      <c r="M962" s="11"/>
      <c r="N962" s="11"/>
      <c r="O962" s="13"/>
      <c r="P962" s="8"/>
      <c r="Q962" s="8"/>
      <c r="R962" s="8"/>
      <c r="S962" s="8"/>
      <c r="T962" s="8"/>
    </row>
    <row r="963" spans="2:20" ht="15" customHeight="1" x14ac:dyDescent="0.45">
      <c r="B963" s="7"/>
      <c r="C963" s="8"/>
      <c r="D963" s="8"/>
      <c r="E963" s="8"/>
      <c r="F963" s="8" t="str" cm="1">
        <f t="array" ref="F963">_xlfn.IFNA(_xlfn.IFS(J963=$U$4,"JA",J963=$U$5,"NEE",J963=$U$6,"JA",J963=$U$8,"ZIE CX"),"")</f>
        <v>JA</v>
      </c>
      <c r="G963" s="8"/>
      <c r="H963" s="9"/>
      <c r="I963" s="10"/>
      <c r="J963" s="9"/>
      <c r="K963" s="9"/>
      <c r="L963" s="8"/>
      <c r="M963" s="11"/>
      <c r="N963" s="11"/>
      <c r="O963" s="13"/>
      <c r="P963" s="8"/>
      <c r="Q963" s="8"/>
      <c r="R963" s="8"/>
      <c r="S963" s="8"/>
      <c r="T963" s="8"/>
    </row>
    <row r="964" spans="2:20" ht="15" customHeight="1" x14ac:dyDescent="0.45">
      <c r="B964" s="7"/>
      <c r="C964" s="8"/>
      <c r="D964" s="8"/>
      <c r="E964" s="8"/>
      <c r="F964" s="8" t="str" cm="1">
        <f t="array" ref="F964">_xlfn.IFNA(_xlfn.IFS(J964=$U$4,"JA",J964=$U$5,"NEE",J964=$U$6,"JA",J964=$U$8,"ZIE CX"),"")</f>
        <v>JA</v>
      </c>
      <c r="G964" s="8"/>
      <c r="H964" s="9"/>
      <c r="I964" s="10"/>
      <c r="J964" s="9"/>
      <c r="K964" s="9"/>
      <c r="L964" s="8"/>
      <c r="M964" s="11"/>
      <c r="N964" s="11"/>
      <c r="O964" s="13"/>
      <c r="P964" s="8"/>
      <c r="Q964" s="8"/>
      <c r="R964" s="8"/>
      <c r="S964" s="8"/>
      <c r="T964" s="8"/>
    </row>
    <row r="965" spans="2:20" ht="15" customHeight="1" x14ac:dyDescent="0.45">
      <c r="B965" s="7"/>
      <c r="C965" s="8"/>
      <c r="D965" s="8"/>
      <c r="E965" s="8"/>
      <c r="F965" s="8" t="str" cm="1">
        <f t="array" ref="F965">_xlfn.IFNA(_xlfn.IFS(J965=$U$4,"JA",J965=$U$5,"NEE",J965=$U$6,"JA",J965=$U$8,"ZIE CX"),"")</f>
        <v>JA</v>
      </c>
      <c r="G965" s="8"/>
      <c r="H965" s="9"/>
      <c r="I965" s="10"/>
      <c r="J965" s="9"/>
      <c r="K965" s="9"/>
      <c r="L965" s="8"/>
      <c r="M965" s="11"/>
      <c r="N965" s="11"/>
      <c r="O965" s="13"/>
      <c r="P965" s="8"/>
      <c r="Q965" s="8"/>
      <c r="R965" s="8"/>
      <c r="S965" s="8"/>
      <c r="T965" s="8"/>
    </row>
    <row r="966" spans="2:20" ht="15" customHeight="1" x14ac:dyDescent="0.45">
      <c r="B966" s="7"/>
      <c r="C966" s="8"/>
      <c r="D966" s="8"/>
      <c r="E966" s="8"/>
      <c r="F966" s="8" t="str" cm="1">
        <f t="array" ref="F966">_xlfn.IFNA(_xlfn.IFS(J966=$U$4,"JA",J966=$U$5,"NEE",J966=$U$6,"JA",J966=$U$8,"ZIE CX"),"")</f>
        <v>JA</v>
      </c>
      <c r="G966" s="8"/>
      <c r="H966" s="9"/>
      <c r="I966" s="10"/>
      <c r="J966" s="9"/>
      <c r="K966" s="9"/>
      <c r="L966" s="8"/>
      <c r="M966" s="11"/>
      <c r="N966" s="11"/>
      <c r="O966" s="13"/>
      <c r="P966" s="8"/>
      <c r="Q966" s="8"/>
      <c r="R966" s="8"/>
      <c r="S966" s="8"/>
      <c r="T966" s="8"/>
    </row>
    <row r="967" spans="2:20" ht="15" customHeight="1" x14ac:dyDescent="0.45">
      <c r="B967" s="7"/>
      <c r="C967" s="8"/>
      <c r="D967" s="8"/>
      <c r="E967" s="8"/>
      <c r="F967" s="8" t="str" cm="1">
        <f t="array" ref="F967">_xlfn.IFNA(_xlfn.IFS(J967=$U$4,"JA",J967=$U$5,"NEE",J967=$U$6,"JA",J967=$U$8,"ZIE CX"),"")</f>
        <v>JA</v>
      </c>
      <c r="G967" s="8"/>
      <c r="H967" s="9"/>
      <c r="I967" s="10"/>
      <c r="J967" s="9"/>
      <c r="K967" s="9"/>
      <c r="L967" s="8"/>
      <c r="M967" s="11"/>
      <c r="N967" s="11"/>
      <c r="O967" s="13"/>
      <c r="P967" s="8"/>
      <c r="Q967" s="8"/>
      <c r="R967" s="8"/>
      <c r="S967" s="8"/>
      <c r="T967" s="8"/>
    </row>
    <row r="968" spans="2:20" ht="15" customHeight="1" x14ac:dyDescent="0.45">
      <c r="B968" s="7"/>
      <c r="C968" s="8"/>
      <c r="D968" s="8"/>
      <c r="E968" s="8"/>
      <c r="F968" s="8" t="str" cm="1">
        <f t="array" ref="F968">_xlfn.IFNA(_xlfn.IFS(J968=$U$4,"JA",J968=$U$5,"NEE",J968=$U$6,"JA",J968=$U$8,"ZIE CX"),"")</f>
        <v>JA</v>
      </c>
      <c r="G968" s="8"/>
      <c r="H968" s="9"/>
      <c r="I968" s="10"/>
      <c r="J968" s="9"/>
      <c r="K968" s="9"/>
      <c r="L968" s="8"/>
      <c r="M968" s="11"/>
      <c r="N968" s="11"/>
      <c r="O968" s="13"/>
      <c r="P968" s="8"/>
      <c r="Q968" s="8"/>
      <c r="R968" s="8"/>
      <c r="S968" s="8"/>
      <c r="T968" s="8"/>
    </row>
    <row r="969" spans="2:20" ht="15" customHeight="1" x14ac:dyDescent="0.45">
      <c r="B969" s="7"/>
      <c r="C969" s="8"/>
      <c r="D969" s="8"/>
      <c r="E969" s="8"/>
      <c r="F969" s="8" t="str" cm="1">
        <f t="array" ref="F969">_xlfn.IFNA(_xlfn.IFS(J969=$U$4,"JA",J969=$U$5,"NEE",J969=$U$6,"JA",J969=$U$8,"ZIE CX"),"")</f>
        <v>JA</v>
      </c>
      <c r="G969" s="8"/>
      <c r="H969" s="9"/>
      <c r="I969" s="10"/>
      <c r="J969" s="9"/>
      <c r="K969" s="9"/>
      <c r="L969" s="8"/>
      <c r="M969" s="11"/>
      <c r="N969" s="11"/>
      <c r="O969" s="13"/>
      <c r="P969" s="8"/>
      <c r="Q969" s="8"/>
      <c r="R969" s="8"/>
      <c r="S969" s="8"/>
      <c r="T969" s="8"/>
    </row>
    <row r="970" spans="2:20" ht="15" customHeight="1" x14ac:dyDescent="0.45">
      <c r="B970" s="7"/>
      <c r="C970" s="8"/>
      <c r="D970" s="8"/>
      <c r="E970" s="8"/>
      <c r="F970" s="8" t="str" cm="1">
        <f t="array" ref="F970">_xlfn.IFNA(_xlfn.IFS(J970=$U$4,"JA",J970=$U$5,"NEE",J970=$U$6,"JA",J970=$U$8,"ZIE CX"),"")</f>
        <v>JA</v>
      </c>
      <c r="G970" s="8"/>
      <c r="H970" s="9"/>
      <c r="I970" s="10"/>
      <c r="J970" s="9"/>
      <c r="K970" s="9"/>
      <c r="L970" s="8"/>
      <c r="M970" s="11"/>
      <c r="N970" s="11"/>
      <c r="O970" s="13"/>
      <c r="P970" s="8"/>
      <c r="Q970" s="8"/>
      <c r="R970" s="8"/>
      <c r="S970" s="8"/>
      <c r="T970" s="8"/>
    </row>
    <row r="971" spans="2:20" ht="15" customHeight="1" x14ac:dyDescent="0.45">
      <c r="B971" s="7"/>
      <c r="C971" s="8"/>
      <c r="D971" s="8"/>
      <c r="E971" s="8"/>
      <c r="F971" s="8" t="str" cm="1">
        <f t="array" ref="F971">_xlfn.IFNA(_xlfn.IFS(J971=$U$4,"JA",J971=$U$5,"NEE",J971=$U$6,"JA",J971=$U$8,"ZIE CX"),"")</f>
        <v>JA</v>
      </c>
      <c r="G971" s="8"/>
      <c r="H971" s="9"/>
      <c r="I971" s="10"/>
      <c r="J971" s="9"/>
      <c r="K971" s="9"/>
      <c r="L971" s="8"/>
      <c r="M971" s="11"/>
      <c r="N971" s="11"/>
      <c r="O971" s="13"/>
      <c r="P971" s="8"/>
      <c r="Q971" s="8"/>
      <c r="R971" s="8"/>
      <c r="S971" s="8"/>
      <c r="T971" s="8"/>
    </row>
    <row r="972" spans="2:20" ht="15" customHeight="1" x14ac:dyDescent="0.45">
      <c r="B972" s="7"/>
      <c r="C972" s="8"/>
      <c r="D972" s="8"/>
      <c r="E972" s="8"/>
      <c r="F972" s="8" t="str" cm="1">
        <f t="array" ref="F972">_xlfn.IFNA(_xlfn.IFS(J972=$U$4,"JA",J972=$U$5,"NEE",J972=$U$6,"JA",J972=$U$8,"ZIE CX"),"")</f>
        <v>JA</v>
      </c>
      <c r="G972" s="8"/>
      <c r="H972" s="9"/>
      <c r="I972" s="10"/>
      <c r="J972" s="9"/>
      <c r="K972" s="9"/>
      <c r="L972" s="8"/>
      <c r="M972" s="11"/>
      <c r="N972" s="11"/>
      <c r="O972" s="13"/>
      <c r="P972" s="8"/>
      <c r="Q972" s="8"/>
      <c r="R972" s="8"/>
      <c r="S972" s="8"/>
      <c r="T972" s="8"/>
    </row>
    <row r="973" spans="2:20" ht="15" customHeight="1" x14ac:dyDescent="0.45">
      <c r="B973" s="7"/>
      <c r="C973" s="8"/>
      <c r="D973" s="8"/>
      <c r="E973" s="8"/>
      <c r="F973" s="8" t="str" cm="1">
        <f t="array" ref="F973">_xlfn.IFNA(_xlfn.IFS(J973=$U$4,"JA",J973=$U$5,"NEE",J973=$U$6,"JA",J973=$U$8,"ZIE CX"),"")</f>
        <v>JA</v>
      </c>
      <c r="G973" s="8"/>
      <c r="H973" s="9"/>
      <c r="I973" s="10"/>
      <c r="J973" s="9"/>
      <c r="K973" s="9"/>
      <c r="L973" s="8"/>
      <c r="M973" s="11"/>
      <c r="N973" s="11"/>
      <c r="O973" s="13"/>
      <c r="P973" s="8"/>
      <c r="Q973" s="8"/>
      <c r="R973" s="8"/>
      <c r="S973" s="8"/>
      <c r="T973" s="8"/>
    </row>
    <row r="974" spans="2:20" ht="15" customHeight="1" x14ac:dyDescent="0.45">
      <c r="B974" s="7"/>
      <c r="C974" s="8"/>
      <c r="D974" s="8"/>
      <c r="E974" s="8"/>
      <c r="F974" s="8" t="str" cm="1">
        <f t="array" ref="F974">_xlfn.IFNA(_xlfn.IFS(J974=$U$4,"JA",J974=$U$5,"NEE",J974=$U$6,"JA",J974=$U$8,"ZIE CX"),"")</f>
        <v>JA</v>
      </c>
      <c r="G974" s="8"/>
      <c r="H974" s="9"/>
      <c r="I974" s="10"/>
      <c r="J974" s="9"/>
      <c r="K974" s="9"/>
      <c r="L974" s="8"/>
      <c r="M974" s="11"/>
      <c r="N974" s="11"/>
      <c r="O974" s="13"/>
      <c r="P974" s="8"/>
      <c r="Q974" s="8"/>
      <c r="R974" s="8"/>
      <c r="S974" s="8"/>
      <c r="T974" s="8"/>
    </row>
    <row r="975" spans="2:20" ht="15" customHeight="1" x14ac:dyDescent="0.45">
      <c r="B975" s="7"/>
      <c r="C975" s="8"/>
      <c r="D975" s="8"/>
      <c r="E975" s="8"/>
      <c r="F975" s="8" t="str" cm="1">
        <f t="array" ref="F975">_xlfn.IFNA(_xlfn.IFS(J975=$U$4,"JA",J975=$U$5,"NEE",J975=$U$6,"JA",J975=$U$8,"ZIE CX"),"")</f>
        <v>JA</v>
      </c>
      <c r="G975" s="8"/>
      <c r="H975" s="9"/>
      <c r="I975" s="10"/>
      <c r="J975" s="9"/>
      <c r="K975" s="9"/>
      <c r="L975" s="8"/>
      <c r="M975" s="11"/>
      <c r="N975" s="11"/>
      <c r="O975" s="13"/>
      <c r="P975" s="8"/>
      <c r="Q975" s="8"/>
      <c r="R975" s="8"/>
      <c r="S975" s="8"/>
      <c r="T975" s="8"/>
    </row>
    <row r="976" spans="2:20" ht="15" customHeight="1" x14ac:dyDescent="0.45">
      <c r="B976" s="7"/>
      <c r="C976" s="8"/>
      <c r="D976" s="8"/>
      <c r="E976" s="8"/>
      <c r="F976" s="8" t="str" cm="1">
        <f t="array" ref="F976">_xlfn.IFNA(_xlfn.IFS(J976=$U$4,"JA",J976=$U$5,"NEE",J976=$U$6,"JA",J976=$U$8,"ZIE CX"),"")</f>
        <v>JA</v>
      </c>
      <c r="G976" s="8"/>
      <c r="H976" s="9"/>
      <c r="I976" s="10"/>
      <c r="J976" s="9"/>
      <c r="K976" s="9"/>
      <c r="L976" s="8"/>
      <c r="M976" s="11"/>
      <c r="N976" s="11"/>
      <c r="O976" s="13"/>
      <c r="P976" s="8"/>
      <c r="Q976" s="8"/>
      <c r="R976" s="8"/>
      <c r="S976" s="8"/>
      <c r="T976" s="8"/>
    </row>
    <row r="977" spans="2:20" ht="15" customHeight="1" x14ac:dyDescent="0.45">
      <c r="B977" s="7"/>
      <c r="C977" s="8"/>
      <c r="D977" s="8"/>
      <c r="E977" s="8"/>
      <c r="F977" s="8" t="str" cm="1">
        <f t="array" ref="F977">_xlfn.IFNA(_xlfn.IFS(J977=$U$4,"JA",J977=$U$5,"NEE",J977=$U$6,"JA",J977=$U$8,"ZIE CX"),"")</f>
        <v>JA</v>
      </c>
      <c r="G977" s="8"/>
      <c r="H977" s="9"/>
      <c r="I977" s="10"/>
      <c r="J977" s="9"/>
      <c r="K977" s="9"/>
      <c r="L977" s="8"/>
      <c r="M977" s="11"/>
      <c r="N977" s="11"/>
      <c r="O977" s="13"/>
      <c r="P977" s="8"/>
      <c r="Q977" s="8"/>
      <c r="R977" s="8"/>
      <c r="S977" s="8"/>
      <c r="T977" s="8"/>
    </row>
    <row r="978" spans="2:20" ht="15" customHeight="1" x14ac:dyDescent="0.45">
      <c r="B978" s="7"/>
      <c r="C978" s="8"/>
      <c r="D978" s="8"/>
      <c r="E978" s="8"/>
      <c r="F978" s="8" t="str" cm="1">
        <f t="array" ref="F978">_xlfn.IFNA(_xlfn.IFS(J978=$U$4,"JA",J978=$U$5,"NEE",J978=$U$6,"JA",J978=$U$8,"ZIE CX"),"")</f>
        <v>JA</v>
      </c>
      <c r="G978" s="8"/>
      <c r="H978" s="9"/>
      <c r="I978" s="10"/>
      <c r="J978" s="9"/>
      <c r="K978" s="9"/>
      <c r="L978" s="8"/>
      <c r="M978" s="11"/>
      <c r="N978" s="11"/>
      <c r="O978" s="13"/>
      <c r="P978" s="8"/>
      <c r="Q978" s="8"/>
      <c r="R978" s="8"/>
      <c r="S978" s="8"/>
      <c r="T978" s="8"/>
    </row>
    <row r="979" spans="2:20" ht="15" customHeight="1" x14ac:dyDescent="0.45">
      <c r="B979" s="7"/>
      <c r="C979" s="8"/>
      <c r="D979" s="8"/>
      <c r="E979" s="8"/>
      <c r="F979" s="8" t="str" cm="1">
        <f t="array" ref="F979">_xlfn.IFNA(_xlfn.IFS(J979=$U$4,"JA",J979=$U$5,"NEE",J979=$U$6,"JA",J979=$U$8,"ZIE CX"),"")</f>
        <v>JA</v>
      </c>
      <c r="G979" s="8"/>
      <c r="H979" s="9"/>
      <c r="I979" s="10"/>
      <c r="J979" s="9"/>
      <c r="K979" s="9"/>
      <c r="L979" s="8"/>
      <c r="M979" s="11"/>
      <c r="N979" s="11"/>
      <c r="O979" s="13"/>
      <c r="P979" s="8"/>
      <c r="Q979" s="8"/>
      <c r="R979" s="8"/>
      <c r="S979" s="8"/>
      <c r="T979" s="8"/>
    </row>
    <row r="980" spans="2:20" ht="15" customHeight="1" x14ac:dyDescent="0.45">
      <c r="B980" s="7"/>
      <c r="C980" s="8"/>
      <c r="D980" s="8"/>
      <c r="E980" s="8"/>
      <c r="F980" s="8" t="str" cm="1">
        <f t="array" ref="F980">_xlfn.IFNA(_xlfn.IFS(J980=$U$4,"JA",J980=$U$5,"NEE",J980=$U$6,"JA",J980=$U$8,"ZIE CX"),"")</f>
        <v>JA</v>
      </c>
      <c r="G980" s="8"/>
      <c r="H980" s="9"/>
      <c r="I980" s="10"/>
      <c r="J980" s="9"/>
      <c r="K980" s="9"/>
      <c r="L980" s="8"/>
      <c r="M980" s="11"/>
      <c r="N980" s="11"/>
      <c r="O980" s="13"/>
      <c r="P980" s="8"/>
      <c r="Q980" s="8"/>
      <c r="R980" s="8"/>
      <c r="S980" s="8"/>
      <c r="T980" s="8"/>
    </row>
    <row r="981" spans="2:20" ht="15" customHeight="1" x14ac:dyDescent="0.45">
      <c r="B981" s="7"/>
      <c r="C981" s="8"/>
      <c r="D981" s="8"/>
      <c r="E981" s="8"/>
      <c r="F981" s="8" t="str" cm="1">
        <f t="array" ref="F981">_xlfn.IFNA(_xlfn.IFS(J981=$U$4,"JA",J981=$U$5,"NEE",J981=$U$6,"JA",J981=$U$8,"ZIE CX"),"")</f>
        <v>JA</v>
      </c>
      <c r="G981" s="8"/>
      <c r="H981" s="9"/>
      <c r="I981" s="10"/>
      <c r="J981" s="9"/>
      <c r="K981" s="9"/>
      <c r="L981" s="8"/>
      <c r="M981" s="11"/>
      <c r="N981" s="11"/>
      <c r="O981" s="13"/>
      <c r="P981" s="8"/>
      <c r="Q981" s="8"/>
      <c r="R981" s="8"/>
      <c r="S981" s="8"/>
      <c r="T981" s="8"/>
    </row>
    <row r="982" spans="2:20" ht="15" customHeight="1" x14ac:dyDescent="0.45">
      <c r="B982" s="7"/>
      <c r="C982" s="8"/>
      <c r="D982" s="8"/>
      <c r="E982" s="8"/>
      <c r="F982" s="8" t="str" cm="1">
        <f t="array" ref="F982">_xlfn.IFNA(_xlfn.IFS(J982=$U$4,"JA",J982=$U$5,"NEE",J982=$U$6,"JA",J982=$U$8,"ZIE CX"),"")</f>
        <v>JA</v>
      </c>
      <c r="G982" s="8"/>
      <c r="H982" s="9"/>
      <c r="I982" s="10"/>
      <c r="J982" s="9"/>
      <c r="K982" s="9"/>
      <c r="L982" s="8"/>
      <c r="M982" s="11"/>
      <c r="N982" s="11"/>
      <c r="O982" s="13"/>
      <c r="P982" s="8"/>
      <c r="Q982" s="8"/>
      <c r="R982" s="8"/>
      <c r="S982" s="8"/>
      <c r="T982" s="8"/>
    </row>
    <row r="983" spans="2:20" ht="15" customHeight="1" x14ac:dyDescent="0.45">
      <c r="B983" s="7"/>
      <c r="C983" s="8"/>
      <c r="D983" s="8"/>
      <c r="E983" s="8"/>
      <c r="F983" s="8" t="str" cm="1">
        <f t="array" ref="F983">_xlfn.IFNA(_xlfn.IFS(J983=$U$4,"JA",J983=$U$5,"NEE",J983=$U$6,"JA",J983=$U$8,"ZIE CX"),"")</f>
        <v>JA</v>
      </c>
      <c r="G983" s="8"/>
      <c r="H983" s="9"/>
      <c r="I983" s="10"/>
      <c r="J983" s="9"/>
      <c r="K983" s="9"/>
      <c r="L983" s="8"/>
      <c r="M983" s="11"/>
      <c r="N983" s="11"/>
      <c r="O983" s="13"/>
      <c r="P983" s="8"/>
      <c r="Q983" s="8"/>
      <c r="R983" s="8"/>
      <c r="S983" s="8"/>
      <c r="T983" s="8"/>
    </row>
    <row r="984" spans="2:20" ht="15" customHeight="1" x14ac:dyDescent="0.45">
      <c r="B984" s="7"/>
      <c r="C984" s="8"/>
      <c r="D984" s="8"/>
      <c r="E984" s="8"/>
      <c r="F984" s="8" t="str" cm="1">
        <f t="array" ref="F984">_xlfn.IFNA(_xlfn.IFS(J984=$U$4,"JA",J984=$U$5,"NEE",J984=$U$6,"JA",J984=$U$8,"ZIE CX"),"")</f>
        <v>JA</v>
      </c>
      <c r="G984" s="8"/>
      <c r="H984" s="9"/>
      <c r="I984" s="10"/>
      <c r="J984" s="9"/>
      <c r="K984" s="9"/>
      <c r="L984" s="8"/>
      <c r="M984" s="11"/>
      <c r="N984" s="11"/>
      <c r="O984" s="13"/>
      <c r="P984" s="8"/>
      <c r="Q984" s="8"/>
      <c r="R984" s="8"/>
      <c r="S984" s="8"/>
      <c r="T984" s="8"/>
    </row>
    <row r="985" spans="2:20" ht="15" customHeight="1" x14ac:dyDescent="0.45">
      <c r="B985" s="7"/>
      <c r="C985" s="8"/>
      <c r="D985" s="8"/>
      <c r="E985" s="8"/>
      <c r="F985" s="8" t="str" cm="1">
        <f t="array" ref="F985">_xlfn.IFNA(_xlfn.IFS(J985=$U$4,"JA",J985=$U$5,"NEE",J985=$U$6,"JA",J985=$U$8,"ZIE CX"),"")</f>
        <v>JA</v>
      </c>
      <c r="G985" s="8"/>
      <c r="H985" s="9"/>
      <c r="I985" s="10"/>
      <c r="J985" s="9"/>
      <c r="K985" s="9"/>
      <c r="L985" s="8"/>
      <c r="M985" s="11"/>
      <c r="N985" s="11"/>
      <c r="O985" s="13"/>
      <c r="P985" s="8"/>
      <c r="Q985" s="8"/>
      <c r="R985" s="8"/>
      <c r="S985" s="8"/>
      <c r="T985" s="8"/>
    </row>
    <row r="986" spans="2:20" ht="15" customHeight="1" x14ac:dyDescent="0.45">
      <c r="B986" s="7"/>
      <c r="C986" s="8"/>
      <c r="D986" s="8"/>
      <c r="E986" s="8"/>
      <c r="F986" s="8" t="str" cm="1">
        <f t="array" ref="F986">_xlfn.IFNA(_xlfn.IFS(J986=$U$4,"JA",J986=$U$5,"NEE",J986=$U$6,"JA",J986=$U$8,"ZIE CX"),"")</f>
        <v>JA</v>
      </c>
      <c r="G986" s="8"/>
      <c r="H986" s="9"/>
      <c r="I986" s="10"/>
      <c r="J986" s="9"/>
      <c r="K986" s="9"/>
      <c r="L986" s="8"/>
      <c r="M986" s="11"/>
      <c r="N986" s="11"/>
      <c r="O986" s="13"/>
      <c r="P986" s="8"/>
      <c r="Q986" s="8"/>
      <c r="R986" s="8"/>
      <c r="S986" s="8"/>
      <c r="T986" s="8"/>
    </row>
    <row r="987" spans="2:20" ht="15" customHeight="1" x14ac:dyDescent="0.45">
      <c r="B987" s="7"/>
      <c r="C987" s="8"/>
      <c r="D987" s="8"/>
      <c r="E987" s="8"/>
      <c r="F987" s="8" t="str" cm="1">
        <f t="array" ref="F987">_xlfn.IFNA(_xlfn.IFS(J987=$U$4,"JA",J987=$U$5,"NEE",J987=$U$6,"JA",J987=$U$8,"ZIE CX"),"")</f>
        <v>JA</v>
      </c>
      <c r="G987" s="8"/>
      <c r="H987" s="9"/>
      <c r="I987" s="10"/>
      <c r="J987" s="9"/>
      <c r="K987" s="9"/>
      <c r="L987" s="8"/>
      <c r="M987" s="11"/>
      <c r="N987" s="11"/>
      <c r="O987" s="13"/>
      <c r="P987" s="8"/>
      <c r="Q987" s="8"/>
      <c r="R987" s="8"/>
      <c r="S987" s="8"/>
      <c r="T987" s="8"/>
    </row>
    <row r="988" spans="2:20" ht="15" customHeight="1" x14ac:dyDescent="0.45">
      <c r="B988" s="7"/>
      <c r="C988" s="8"/>
      <c r="D988" s="8"/>
      <c r="E988" s="8"/>
      <c r="F988" s="8" t="str" cm="1">
        <f t="array" ref="F988">_xlfn.IFNA(_xlfn.IFS(J988=$U$4,"JA",J988=$U$5,"NEE",J988=$U$6,"JA",J988=$U$8,"ZIE CX"),"")</f>
        <v>JA</v>
      </c>
      <c r="G988" s="8"/>
      <c r="H988" s="9"/>
      <c r="I988" s="10"/>
      <c r="J988" s="9"/>
      <c r="K988" s="9"/>
      <c r="L988" s="8"/>
      <c r="M988" s="11"/>
      <c r="N988" s="11"/>
      <c r="O988" s="13"/>
      <c r="P988" s="8"/>
      <c r="Q988" s="8"/>
      <c r="R988" s="8"/>
      <c r="S988" s="8"/>
      <c r="T988" s="8"/>
    </row>
    <row r="989" spans="2:20" ht="15" customHeight="1" x14ac:dyDescent="0.45">
      <c r="B989" s="7"/>
      <c r="C989" s="8"/>
      <c r="D989" s="8"/>
      <c r="E989" s="8"/>
      <c r="F989" s="8" t="str" cm="1">
        <f t="array" ref="F989">_xlfn.IFNA(_xlfn.IFS(J989=$U$4,"JA",J989=$U$5,"NEE",J989=$U$6,"JA",J989=$U$8,"ZIE CX"),"")</f>
        <v>JA</v>
      </c>
      <c r="G989" s="8"/>
      <c r="H989" s="9"/>
      <c r="I989" s="10"/>
      <c r="J989" s="9"/>
      <c r="K989" s="9"/>
      <c r="L989" s="8"/>
      <c r="M989" s="11"/>
      <c r="N989" s="11"/>
      <c r="O989" s="13"/>
      <c r="P989" s="8"/>
      <c r="Q989" s="8"/>
      <c r="R989" s="8"/>
      <c r="S989" s="8"/>
      <c r="T989" s="8"/>
    </row>
    <row r="990" spans="2:20" ht="15" customHeight="1" x14ac:dyDescent="0.45">
      <c r="B990" s="7"/>
      <c r="C990" s="8"/>
      <c r="D990" s="8"/>
      <c r="E990" s="8"/>
      <c r="F990" s="8" t="str" cm="1">
        <f t="array" ref="F990">_xlfn.IFNA(_xlfn.IFS(J990=$U$4,"JA",J990=$U$5,"NEE",J990=$U$6,"JA",J990=$U$8,"ZIE CX"),"")</f>
        <v>JA</v>
      </c>
      <c r="G990" s="8"/>
      <c r="H990" s="9"/>
      <c r="I990" s="10"/>
      <c r="J990" s="9"/>
      <c r="K990" s="9"/>
      <c r="L990" s="8"/>
      <c r="M990" s="11"/>
      <c r="N990" s="11"/>
      <c r="O990" s="13"/>
      <c r="P990" s="8"/>
      <c r="Q990" s="8"/>
      <c r="R990" s="8"/>
      <c r="S990" s="8"/>
      <c r="T990" s="8"/>
    </row>
    <row r="991" spans="2:20" ht="15" customHeight="1" x14ac:dyDescent="0.45">
      <c r="B991" s="7"/>
      <c r="C991" s="8"/>
      <c r="D991" s="8"/>
      <c r="E991" s="8"/>
      <c r="F991" s="8" t="str" cm="1">
        <f t="array" ref="F991">_xlfn.IFNA(_xlfn.IFS(J991=$U$4,"JA",J991=$U$5,"NEE",J991=$U$6,"JA",J991=$U$8,"ZIE CX"),"")</f>
        <v>JA</v>
      </c>
      <c r="G991" s="8"/>
      <c r="H991" s="9"/>
      <c r="I991" s="10"/>
      <c r="J991" s="9"/>
      <c r="K991" s="9"/>
      <c r="L991" s="8"/>
      <c r="M991" s="11"/>
      <c r="N991" s="11"/>
      <c r="O991" s="13"/>
      <c r="P991" s="8"/>
      <c r="Q991" s="8"/>
      <c r="R991" s="8"/>
      <c r="S991" s="8"/>
      <c r="T991" s="8"/>
    </row>
    <row r="992" spans="2:20" ht="15" customHeight="1" x14ac:dyDescent="0.45">
      <c r="B992" s="7"/>
      <c r="C992" s="8"/>
      <c r="D992" s="8"/>
      <c r="E992" s="8"/>
      <c r="F992" s="8" t="str" cm="1">
        <f t="array" ref="F992">_xlfn.IFNA(_xlfn.IFS(J992=$U$4,"JA",J992=$U$5,"NEE",J992=$U$6,"JA",J992=$U$8,"ZIE CX"),"")</f>
        <v>JA</v>
      </c>
      <c r="G992" s="8"/>
      <c r="H992" s="9"/>
      <c r="I992" s="10"/>
      <c r="J992" s="9"/>
      <c r="K992" s="9"/>
      <c r="L992" s="8"/>
      <c r="M992" s="11"/>
      <c r="N992" s="11"/>
      <c r="O992" s="13"/>
      <c r="P992" s="8"/>
      <c r="Q992" s="8"/>
      <c r="R992" s="8"/>
      <c r="S992" s="8"/>
      <c r="T992" s="8"/>
    </row>
    <row r="993" spans="2:20" ht="15" customHeight="1" x14ac:dyDescent="0.45">
      <c r="B993" s="7"/>
      <c r="C993" s="8"/>
      <c r="D993" s="8"/>
      <c r="E993" s="8"/>
      <c r="F993" s="8" t="str" cm="1">
        <f t="array" ref="F993">_xlfn.IFNA(_xlfn.IFS(J993=$U$4,"JA",J993=$U$5,"NEE",J993=$U$6,"JA",J993=$U$8,"ZIE CX"),"")</f>
        <v>JA</v>
      </c>
      <c r="G993" s="8"/>
      <c r="H993" s="9"/>
      <c r="I993" s="10"/>
      <c r="J993" s="9"/>
      <c r="K993" s="9"/>
      <c r="L993" s="8"/>
      <c r="M993" s="11"/>
      <c r="N993" s="11"/>
      <c r="O993" s="13"/>
      <c r="P993" s="8"/>
      <c r="Q993" s="8"/>
      <c r="R993" s="8"/>
      <c r="S993" s="8"/>
      <c r="T993" s="8"/>
    </row>
    <row r="994" spans="2:20" ht="15" customHeight="1" x14ac:dyDescent="0.45">
      <c r="B994" s="7"/>
      <c r="C994" s="8"/>
      <c r="D994" s="8"/>
      <c r="E994" s="8"/>
      <c r="F994" s="8" t="str" cm="1">
        <f t="array" ref="F994">_xlfn.IFNA(_xlfn.IFS(J994=$U$4,"JA",J994=$U$5,"NEE",J994=$U$6,"JA",J994=$U$8,"ZIE CX"),"")</f>
        <v>JA</v>
      </c>
      <c r="G994" s="8"/>
      <c r="H994" s="9"/>
      <c r="I994" s="10"/>
      <c r="J994" s="9"/>
      <c r="K994" s="9"/>
      <c r="L994" s="8"/>
      <c r="M994" s="11"/>
      <c r="N994" s="11"/>
      <c r="O994" s="13"/>
      <c r="P994" s="8"/>
      <c r="Q994" s="8"/>
      <c r="R994" s="8"/>
      <c r="S994" s="8"/>
      <c r="T994" s="8"/>
    </row>
    <row r="995" spans="2:20" ht="15" customHeight="1" x14ac:dyDescent="0.45">
      <c r="B995" s="7"/>
      <c r="C995" s="8"/>
      <c r="D995" s="8"/>
      <c r="E995" s="8"/>
      <c r="F995" s="8" t="str" cm="1">
        <f t="array" ref="F995">_xlfn.IFNA(_xlfn.IFS(J995=$U$4,"JA",J995=$U$5,"NEE",J995=$U$6,"JA",J995=$U$8,"ZIE CX"),"")</f>
        <v>JA</v>
      </c>
      <c r="G995" s="8"/>
      <c r="H995" s="9"/>
      <c r="I995" s="10"/>
      <c r="J995" s="9"/>
      <c r="K995" s="9"/>
      <c r="L995" s="8"/>
      <c r="M995" s="11"/>
      <c r="N995" s="11"/>
      <c r="O995" s="13"/>
      <c r="P995" s="8"/>
      <c r="Q995" s="8"/>
      <c r="R995" s="8"/>
      <c r="S995" s="8"/>
      <c r="T995" s="8"/>
    </row>
    <row r="996" spans="2:20" ht="15" customHeight="1" x14ac:dyDescent="0.45">
      <c r="B996" s="7"/>
      <c r="C996" s="8"/>
      <c r="D996" s="8"/>
      <c r="E996" s="8"/>
      <c r="F996" s="8" t="str" cm="1">
        <f t="array" ref="F996">_xlfn.IFNA(_xlfn.IFS(J996=$U$4,"JA",J996=$U$5,"NEE",J996=$U$6,"JA",J996=$U$8,"ZIE CX"),"")</f>
        <v>JA</v>
      </c>
      <c r="G996" s="8"/>
      <c r="H996" s="9"/>
      <c r="I996" s="10"/>
      <c r="J996" s="9"/>
      <c r="K996" s="9"/>
      <c r="L996" s="8"/>
      <c r="M996" s="11"/>
      <c r="N996" s="11"/>
      <c r="O996" s="13"/>
      <c r="P996" s="8"/>
      <c r="Q996" s="8"/>
      <c r="R996" s="8"/>
      <c r="S996" s="8"/>
      <c r="T996" s="8"/>
    </row>
    <row r="997" spans="2:20" ht="15" customHeight="1" x14ac:dyDescent="0.45">
      <c r="B997" s="7"/>
      <c r="C997" s="8"/>
      <c r="D997" s="8"/>
      <c r="E997" s="8"/>
      <c r="F997" s="8" t="str" cm="1">
        <f t="array" ref="F997">_xlfn.IFNA(_xlfn.IFS(J997=$U$4,"JA",J997=$U$5,"NEE",J997=$U$6,"JA",J997=$U$8,"ZIE CX"),"")</f>
        <v>JA</v>
      </c>
      <c r="G997" s="8"/>
      <c r="H997" s="9"/>
      <c r="I997" s="10"/>
      <c r="J997" s="9"/>
      <c r="K997" s="9"/>
      <c r="L997" s="8"/>
      <c r="M997" s="11"/>
      <c r="N997" s="11"/>
      <c r="O997" s="13"/>
      <c r="P997" s="8"/>
      <c r="Q997" s="8"/>
      <c r="R997" s="8"/>
      <c r="S997" s="8"/>
      <c r="T997" s="8"/>
    </row>
    <row r="998" spans="2:20" ht="15" customHeight="1" x14ac:dyDescent="0.45">
      <c r="B998" s="7"/>
      <c r="C998" s="8"/>
      <c r="D998" s="8"/>
      <c r="E998" s="8"/>
      <c r="F998" s="8" t="str" cm="1">
        <f t="array" ref="F998">_xlfn.IFNA(_xlfn.IFS(J998=$U$4,"JA",J998=$U$5,"NEE",J998=$U$6,"JA",J998=$U$8,"ZIE CX"),"")</f>
        <v>JA</v>
      </c>
      <c r="G998" s="8"/>
      <c r="H998" s="9"/>
      <c r="I998" s="10"/>
      <c r="J998" s="9"/>
      <c r="K998" s="9"/>
      <c r="L998" s="8"/>
      <c r="M998" s="11"/>
      <c r="N998" s="11"/>
      <c r="O998" s="13"/>
      <c r="P998" s="8"/>
      <c r="Q998" s="8"/>
      <c r="R998" s="8"/>
      <c r="S998" s="8"/>
      <c r="T998" s="8"/>
    </row>
    <row r="999" spans="2:20" ht="15" customHeight="1" x14ac:dyDescent="0.45">
      <c r="B999" s="7"/>
      <c r="C999" s="8"/>
      <c r="D999" s="8"/>
      <c r="E999" s="8"/>
      <c r="F999" s="8" t="str" cm="1">
        <f t="array" ref="F999">_xlfn.IFNA(_xlfn.IFS(J999=$U$4,"JA",J999=$U$5,"NEE",J999=$U$6,"JA",J999=$U$8,"ZIE CX"),"")</f>
        <v>JA</v>
      </c>
      <c r="G999" s="8"/>
      <c r="H999" s="9"/>
      <c r="I999" s="10"/>
      <c r="J999" s="9"/>
      <c r="K999" s="9"/>
      <c r="L999" s="8"/>
      <c r="M999" s="11"/>
      <c r="N999" s="11"/>
      <c r="O999" s="13"/>
      <c r="P999" s="8"/>
      <c r="Q999" s="8"/>
      <c r="R999" s="8"/>
      <c r="S999" s="8"/>
      <c r="T999" s="8"/>
    </row>
    <row r="1000" spans="2:20" ht="15" customHeight="1" x14ac:dyDescent="0.45">
      <c r="B1000" s="7"/>
      <c r="C1000" s="8"/>
      <c r="D1000" s="8"/>
      <c r="E1000" s="8"/>
      <c r="F1000" s="8" t="str" cm="1">
        <f t="array" ref="F1000">_xlfn.IFNA(_xlfn.IFS(J1000=$U$4,"JA",J1000=$U$5,"NEE",J1000=$U$6,"JA",J1000=$U$8,"ZIE CX"),"")</f>
        <v>JA</v>
      </c>
      <c r="G1000" s="8"/>
      <c r="H1000" s="9"/>
      <c r="I1000" s="10"/>
      <c r="J1000" s="9"/>
      <c r="K1000" s="9"/>
      <c r="L1000" s="8"/>
      <c r="M1000" s="11"/>
      <c r="N1000" s="11"/>
      <c r="O1000" s="13"/>
      <c r="P1000" s="8"/>
      <c r="Q1000" s="8"/>
      <c r="R1000" s="8"/>
      <c r="S1000" s="8"/>
      <c r="T1000" s="8"/>
    </row>
    <row r="1001" spans="2:20" ht="15" customHeight="1" x14ac:dyDescent="0.45">
      <c r="B1001" s="7"/>
      <c r="C1001" s="8"/>
      <c r="D1001" s="8"/>
      <c r="E1001" s="8"/>
      <c r="F1001" s="8" t="str" cm="1">
        <f t="array" ref="F1001">_xlfn.IFNA(_xlfn.IFS(J1001=$U$4,"JA",J1001=$U$5,"NEE",J1001=$U$6,"JA",J1001=$U$8,"ZIE CX"),"")</f>
        <v>JA</v>
      </c>
      <c r="G1001" s="8"/>
      <c r="H1001" s="9"/>
      <c r="I1001" s="10"/>
      <c r="J1001" s="9"/>
      <c r="K1001" s="9"/>
      <c r="L1001" s="8"/>
      <c r="M1001" s="11"/>
      <c r="N1001" s="11"/>
      <c r="O1001" s="13"/>
      <c r="P1001" s="8"/>
      <c r="Q1001" s="8"/>
      <c r="R1001" s="8"/>
      <c r="S1001" s="8"/>
      <c r="T1001" s="8"/>
    </row>
    <row r="1002" spans="2:20" ht="15" customHeight="1" x14ac:dyDescent="0.45">
      <c r="B1002" s="7"/>
      <c r="C1002" s="8"/>
      <c r="D1002" s="8"/>
      <c r="E1002" s="8"/>
      <c r="F1002" s="8" t="str" cm="1">
        <f t="array" ref="F1002">_xlfn.IFNA(_xlfn.IFS(J1002=$U$4,"JA",J1002=$U$5,"NEE",J1002=$U$6,"JA",J1002=$U$8,"ZIE CX"),"")</f>
        <v>JA</v>
      </c>
      <c r="G1002" s="8"/>
      <c r="H1002" s="9"/>
      <c r="I1002" s="10"/>
      <c r="J1002" s="9"/>
      <c r="K1002" s="9"/>
      <c r="L1002" s="8"/>
      <c r="M1002" s="11"/>
      <c r="N1002" s="11"/>
      <c r="O1002" s="13"/>
      <c r="P1002" s="8"/>
      <c r="Q1002" s="8"/>
      <c r="R1002" s="8"/>
      <c r="S1002" s="8"/>
      <c r="T1002" s="8"/>
    </row>
    <row r="1003" spans="2:20" ht="15" customHeight="1" x14ac:dyDescent="0.45">
      <c r="B1003" s="7"/>
      <c r="C1003" s="8"/>
      <c r="D1003" s="8"/>
      <c r="E1003" s="8"/>
      <c r="F1003" s="8" t="str" cm="1">
        <f t="array" ref="F1003">_xlfn.IFNA(_xlfn.IFS(J1003=$U$4,"JA",J1003=$U$5,"NEE",J1003=$U$6,"JA",J1003=$U$8,"ZIE CX"),"")</f>
        <v>JA</v>
      </c>
      <c r="G1003" s="8"/>
      <c r="H1003" s="9"/>
      <c r="I1003" s="10"/>
      <c r="J1003" s="9"/>
      <c r="K1003" s="9"/>
      <c r="L1003" s="8"/>
      <c r="M1003" s="11"/>
      <c r="N1003" s="11"/>
      <c r="O1003" s="13"/>
      <c r="P1003" s="8"/>
      <c r="Q1003" s="8"/>
      <c r="R1003" s="8"/>
      <c r="S1003" s="8"/>
      <c r="T1003" s="8"/>
    </row>
    <row r="1004" spans="2:20" ht="15" customHeight="1" x14ac:dyDescent="0.45">
      <c r="B1004" s="7"/>
      <c r="C1004" s="8"/>
      <c r="D1004" s="8"/>
      <c r="E1004" s="8"/>
      <c r="F1004" s="8" t="str" cm="1">
        <f t="array" ref="F1004">_xlfn.IFNA(_xlfn.IFS(J1004=$U$4,"JA",J1004=$U$5,"NEE",J1004=$U$6,"JA",J1004=$U$8,"ZIE CX"),"")</f>
        <v>JA</v>
      </c>
      <c r="G1004" s="8"/>
      <c r="H1004" s="9"/>
      <c r="I1004" s="10"/>
      <c r="J1004" s="9"/>
      <c r="K1004" s="9"/>
      <c r="L1004" s="8"/>
      <c r="M1004" s="11"/>
      <c r="N1004" s="11"/>
      <c r="O1004" s="13"/>
      <c r="P1004" s="8"/>
      <c r="Q1004" s="8"/>
      <c r="R1004" s="8"/>
      <c r="S1004" s="8"/>
      <c r="T1004" s="8"/>
    </row>
    <row r="1005" spans="2:20" ht="15" customHeight="1" x14ac:dyDescent="0.45">
      <c r="B1005" s="7"/>
      <c r="C1005" s="8"/>
      <c r="D1005" s="8"/>
      <c r="E1005" s="8"/>
      <c r="F1005" s="8" t="str" cm="1">
        <f t="array" ref="F1005">_xlfn.IFNA(_xlfn.IFS(J1005=$U$4,"JA",J1005=$U$5,"NEE",J1005=$U$6,"JA",J1005=$U$8,"ZIE CX"),"")</f>
        <v>JA</v>
      </c>
      <c r="G1005" s="8"/>
      <c r="H1005" s="9"/>
      <c r="I1005" s="10"/>
      <c r="J1005" s="9"/>
      <c r="K1005" s="9"/>
      <c r="L1005" s="8"/>
      <c r="M1005" s="11"/>
      <c r="N1005" s="11"/>
      <c r="O1005" s="13"/>
      <c r="P1005" s="8"/>
      <c r="Q1005" s="8"/>
      <c r="R1005" s="8"/>
      <c r="S1005" s="8"/>
      <c r="T1005" s="8"/>
    </row>
    <row r="1006" spans="2:20" ht="15" customHeight="1" x14ac:dyDescent="0.45">
      <c r="B1006" s="7"/>
      <c r="C1006" s="8"/>
      <c r="D1006" s="8"/>
      <c r="E1006" s="8"/>
      <c r="F1006" s="8" t="str" cm="1">
        <f t="array" ref="F1006">_xlfn.IFNA(_xlfn.IFS(J1006=$U$4,"JA",J1006=$U$5,"NEE",J1006=$U$6,"JA",J1006=$U$8,"ZIE CX"),"")</f>
        <v>JA</v>
      </c>
      <c r="G1006" s="8"/>
      <c r="H1006" s="9"/>
      <c r="I1006" s="10"/>
      <c r="J1006" s="9"/>
      <c r="K1006" s="9"/>
      <c r="L1006" s="8"/>
      <c r="M1006" s="11"/>
      <c r="N1006" s="11"/>
      <c r="O1006" s="13"/>
      <c r="P1006" s="8"/>
      <c r="Q1006" s="8"/>
      <c r="R1006" s="8"/>
      <c r="S1006" s="8"/>
      <c r="T1006" s="8"/>
    </row>
    <row r="1007" spans="2:20" ht="15" customHeight="1" x14ac:dyDescent="0.45">
      <c r="B1007" s="7"/>
      <c r="C1007" s="8"/>
      <c r="D1007" s="8"/>
      <c r="E1007" s="8"/>
      <c r="F1007" s="8" t="str" cm="1">
        <f t="array" ref="F1007">_xlfn.IFNA(_xlfn.IFS(J1007=$U$4,"JA",J1007=$U$5,"NEE",J1007=$U$6,"JA",J1007=$U$8,"ZIE CX"),"")</f>
        <v>JA</v>
      </c>
      <c r="G1007" s="8"/>
      <c r="H1007" s="9"/>
      <c r="I1007" s="10"/>
      <c r="J1007" s="9"/>
      <c r="K1007" s="9"/>
      <c r="L1007" s="8"/>
      <c r="M1007" s="11"/>
      <c r="N1007" s="11"/>
      <c r="O1007" s="13"/>
      <c r="P1007" s="8"/>
      <c r="Q1007" s="8"/>
      <c r="R1007" s="8"/>
      <c r="S1007" s="8"/>
      <c r="T1007" s="8"/>
    </row>
    <row r="1008" spans="2:20" ht="15" customHeight="1" x14ac:dyDescent="0.45">
      <c r="B1008" s="7"/>
      <c r="C1008" s="8"/>
      <c r="D1008" s="8"/>
      <c r="E1008" s="8"/>
      <c r="F1008" s="8" t="str" cm="1">
        <f t="array" ref="F1008">_xlfn.IFNA(_xlfn.IFS(J1008=$U$4,"JA",J1008=$U$5,"NEE",J1008=$U$6,"JA",J1008=$U$8,"ZIE CX"),"")</f>
        <v>JA</v>
      </c>
      <c r="G1008" s="8"/>
      <c r="H1008" s="9"/>
      <c r="I1008" s="10"/>
      <c r="J1008" s="9"/>
      <c r="K1008" s="9"/>
      <c r="L1008" s="8"/>
      <c r="M1008" s="11"/>
      <c r="N1008" s="11"/>
      <c r="O1008" s="13"/>
      <c r="P1008" s="8"/>
      <c r="Q1008" s="8"/>
      <c r="R1008" s="8"/>
      <c r="S1008" s="8"/>
      <c r="T1008" s="8"/>
    </row>
    <row r="1009" spans="2:20" ht="15" customHeight="1" x14ac:dyDescent="0.45">
      <c r="B1009" s="7"/>
      <c r="C1009" s="8"/>
      <c r="D1009" s="8"/>
      <c r="E1009" s="8"/>
      <c r="F1009" s="8" t="str" cm="1">
        <f t="array" ref="F1009">_xlfn.IFNA(_xlfn.IFS(J1009=$U$4,"JA",J1009=$U$5,"NEE",J1009=$U$6,"JA",J1009=$U$8,"ZIE CX"),"")</f>
        <v>JA</v>
      </c>
      <c r="G1009" s="8"/>
      <c r="H1009" s="9"/>
      <c r="I1009" s="10"/>
      <c r="J1009" s="9"/>
      <c r="K1009" s="9"/>
      <c r="L1009" s="8"/>
      <c r="M1009" s="11"/>
      <c r="N1009" s="11"/>
      <c r="O1009" s="13"/>
      <c r="P1009" s="8"/>
      <c r="Q1009" s="8"/>
      <c r="R1009" s="8"/>
      <c r="S1009" s="8"/>
      <c r="T1009" s="8"/>
    </row>
    <row r="1010" spans="2:20" ht="15" customHeight="1" x14ac:dyDescent="0.45">
      <c r="B1010" s="7"/>
      <c r="C1010" s="8"/>
      <c r="D1010" s="8"/>
      <c r="E1010" s="8"/>
      <c r="F1010" s="8" t="str" cm="1">
        <f t="array" ref="F1010">_xlfn.IFNA(_xlfn.IFS(J1010=$U$4,"JA",J1010=$U$5,"NEE",J1010=$U$6,"JA",J1010=$U$8,"ZIE CX"),"")</f>
        <v>JA</v>
      </c>
      <c r="G1010" s="8"/>
      <c r="H1010" s="9"/>
      <c r="I1010" s="10"/>
      <c r="J1010" s="9"/>
      <c r="K1010" s="9"/>
      <c r="L1010" s="8"/>
      <c r="M1010" s="11"/>
      <c r="N1010" s="11"/>
      <c r="O1010" s="13"/>
      <c r="P1010" s="8"/>
      <c r="Q1010" s="8"/>
      <c r="R1010" s="8"/>
      <c r="S1010" s="8"/>
      <c r="T1010" s="8"/>
    </row>
    <row r="1011" spans="2:20" ht="15" customHeight="1" x14ac:dyDescent="0.45">
      <c r="B1011" s="7"/>
      <c r="C1011" s="8"/>
      <c r="D1011" s="8"/>
      <c r="E1011" s="8"/>
      <c r="F1011" s="8" t="str" cm="1">
        <f t="array" ref="F1011">_xlfn.IFNA(_xlfn.IFS(J1011=$U$4,"JA",J1011=$U$5,"NEE",J1011=$U$6,"JA",J1011=$U$8,"ZIE CX"),"")</f>
        <v>JA</v>
      </c>
      <c r="G1011" s="8"/>
      <c r="H1011" s="9"/>
      <c r="I1011" s="10"/>
      <c r="J1011" s="9"/>
      <c r="K1011" s="9"/>
      <c r="L1011" s="8"/>
      <c r="M1011" s="11"/>
      <c r="N1011" s="11"/>
      <c r="O1011" s="13"/>
      <c r="P1011" s="8"/>
      <c r="Q1011" s="8"/>
      <c r="R1011" s="8"/>
      <c r="S1011" s="8"/>
      <c r="T1011" s="8"/>
    </row>
    <row r="1012" spans="2:20" ht="15" customHeight="1" x14ac:dyDescent="0.45">
      <c r="B1012" s="7"/>
      <c r="C1012" s="8"/>
      <c r="D1012" s="8"/>
      <c r="E1012" s="8"/>
      <c r="F1012" s="8" t="str" cm="1">
        <f t="array" ref="F1012">_xlfn.IFNA(_xlfn.IFS(J1012=$U$4,"JA",J1012=$U$5,"NEE",J1012=$U$6,"JA",J1012=$U$8,"ZIE CX"),"")</f>
        <v>JA</v>
      </c>
      <c r="G1012" s="8"/>
      <c r="H1012" s="9"/>
      <c r="I1012" s="10"/>
      <c r="J1012" s="9"/>
      <c r="K1012" s="9"/>
      <c r="L1012" s="8"/>
      <c r="M1012" s="11"/>
      <c r="N1012" s="11"/>
      <c r="O1012" s="13"/>
      <c r="P1012" s="8"/>
      <c r="Q1012" s="8"/>
      <c r="R1012" s="8"/>
      <c r="S1012" s="8"/>
      <c r="T1012" s="8"/>
    </row>
    <row r="1013" spans="2:20" ht="15" customHeight="1" x14ac:dyDescent="0.45">
      <c r="B1013" s="7"/>
      <c r="C1013" s="8"/>
      <c r="D1013" s="8"/>
      <c r="E1013" s="8"/>
      <c r="F1013" s="8" t="str" cm="1">
        <f t="array" ref="F1013">_xlfn.IFNA(_xlfn.IFS(J1013=$U$4,"JA",J1013=$U$5,"NEE",J1013=$U$6,"JA",J1013=$U$8,"ZIE CX"),"")</f>
        <v>JA</v>
      </c>
      <c r="G1013" s="8"/>
      <c r="H1013" s="9"/>
      <c r="I1013" s="10"/>
      <c r="J1013" s="9"/>
      <c r="K1013" s="9"/>
      <c r="L1013" s="8"/>
      <c r="M1013" s="11"/>
      <c r="N1013" s="11"/>
      <c r="O1013" s="13"/>
      <c r="P1013" s="8"/>
      <c r="Q1013" s="8"/>
      <c r="R1013" s="8"/>
      <c r="S1013" s="8"/>
      <c r="T1013" s="8"/>
    </row>
    <row r="1014" spans="2:20" ht="15" customHeight="1" x14ac:dyDescent="0.45">
      <c r="B1014" s="7"/>
      <c r="C1014" s="8"/>
      <c r="D1014" s="8"/>
      <c r="E1014" s="8"/>
      <c r="F1014" s="8" t="str" cm="1">
        <f t="array" ref="F1014">_xlfn.IFNA(_xlfn.IFS(J1014=$U$4,"JA",J1014=$U$5,"NEE",J1014=$U$6,"JA",J1014=$U$8,"ZIE CX"),"")</f>
        <v>JA</v>
      </c>
      <c r="G1014" s="8"/>
      <c r="H1014" s="9"/>
      <c r="I1014" s="10"/>
      <c r="J1014" s="9"/>
      <c r="K1014" s="9"/>
      <c r="L1014" s="8"/>
      <c r="M1014" s="11"/>
      <c r="N1014" s="11"/>
      <c r="O1014" s="13"/>
      <c r="P1014" s="8"/>
      <c r="Q1014" s="8"/>
      <c r="R1014" s="8"/>
      <c r="S1014" s="8"/>
      <c r="T1014" s="8"/>
    </row>
    <row r="1015" spans="2:20" ht="15" customHeight="1" x14ac:dyDescent="0.45">
      <c r="B1015" s="7"/>
      <c r="C1015" s="8"/>
      <c r="D1015" s="8"/>
      <c r="E1015" s="8"/>
      <c r="F1015" s="8" t="str" cm="1">
        <f t="array" ref="F1015">_xlfn.IFNA(_xlfn.IFS(J1015=$U$4,"JA",J1015=$U$5,"NEE",J1015=$U$6,"JA",J1015=$U$8,"ZIE CX"),"")</f>
        <v>JA</v>
      </c>
      <c r="G1015" s="8"/>
      <c r="H1015" s="9"/>
      <c r="I1015" s="10"/>
      <c r="J1015" s="9"/>
      <c r="K1015" s="9"/>
      <c r="L1015" s="8"/>
      <c r="M1015" s="11"/>
      <c r="N1015" s="11"/>
      <c r="O1015" s="13"/>
      <c r="P1015" s="8"/>
      <c r="Q1015" s="8"/>
      <c r="R1015" s="8"/>
      <c r="S1015" s="8"/>
      <c r="T1015" s="8"/>
    </row>
    <row r="1016" spans="2:20" ht="15" customHeight="1" x14ac:dyDescent="0.45">
      <c r="B1016" s="7"/>
      <c r="C1016" s="8"/>
      <c r="D1016" s="8"/>
      <c r="E1016" s="8"/>
      <c r="F1016" s="8" t="str" cm="1">
        <f t="array" ref="F1016">_xlfn.IFNA(_xlfn.IFS(J1016=$U$4,"JA",J1016=$U$5,"NEE",J1016=$U$6,"JA",J1016=$U$8,"ZIE CX"),"")</f>
        <v>JA</v>
      </c>
      <c r="G1016" s="8"/>
      <c r="H1016" s="9"/>
      <c r="I1016" s="10"/>
      <c r="J1016" s="9"/>
      <c r="K1016" s="9"/>
      <c r="L1016" s="8"/>
      <c r="M1016" s="11"/>
      <c r="N1016" s="11"/>
      <c r="O1016" s="13"/>
      <c r="P1016" s="8"/>
      <c r="Q1016" s="8"/>
      <c r="R1016" s="8"/>
      <c r="S1016" s="8"/>
      <c r="T1016" s="8"/>
    </row>
    <row r="1017" spans="2:20" ht="15" customHeight="1" x14ac:dyDescent="0.45">
      <c r="B1017" s="7"/>
      <c r="C1017" s="8"/>
      <c r="D1017" s="8"/>
      <c r="E1017" s="8"/>
      <c r="F1017" s="8" t="str" cm="1">
        <f t="array" ref="F1017">_xlfn.IFNA(_xlfn.IFS(J1017=$U$4,"JA",J1017=$U$5,"NEE",J1017=$U$6,"JA",J1017=$U$8,"ZIE CX"),"")</f>
        <v>JA</v>
      </c>
      <c r="G1017" s="8"/>
      <c r="H1017" s="9"/>
      <c r="I1017" s="10"/>
      <c r="J1017" s="9"/>
      <c r="K1017" s="9"/>
      <c r="L1017" s="8"/>
      <c r="M1017" s="11"/>
      <c r="N1017" s="11"/>
      <c r="O1017" s="13"/>
      <c r="P1017" s="8"/>
      <c r="Q1017" s="8"/>
      <c r="R1017" s="8"/>
      <c r="S1017" s="8"/>
      <c r="T1017" s="8"/>
    </row>
    <row r="1018" spans="2:20" ht="15" customHeight="1" x14ac:dyDescent="0.45">
      <c r="B1018" s="7"/>
      <c r="C1018" s="8"/>
      <c r="D1018" s="8"/>
      <c r="E1018" s="8"/>
      <c r="F1018" s="8" t="str" cm="1">
        <f t="array" ref="F1018">_xlfn.IFNA(_xlfn.IFS(J1018=$U$4,"JA",J1018=$U$5,"NEE",J1018=$U$6,"JA",J1018=$U$8,"ZIE CX"),"")</f>
        <v>JA</v>
      </c>
      <c r="G1018" s="8"/>
      <c r="H1018" s="9"/>
      <c r="I1018" s="10"/>
      <c r="J1018" s="9"/>
      <c r="K1018" s="9"/>
      <c r="L1018" s="8"/>
      <c r="M1018" s="11"/>
      <c r="N1018" s="11"/>
      <c r="O1018" s="13"/>
      <c r="P1018" s="8"/>
      <c r="Q1018" s="8"/>
      <c r="R1018" s="8"/>
      <c r="S1018" s="8"/>
      <c r="T1018" s="8"/>
    </row>
    <row r="1019" spans="2:20" ht="15" customHeight="1" x14ac:dyDescent="0.45">
      <c r="B1019" s="7"/>
      <c r="C1019" s="8"/>
      <c r="D1019" s="8"/>
      <c r="E1019" s="8"/>
      <c r="F1019" s="8" t="str" cm="1">
        <f t="array" ref="F1019">_xlfn.IFNA(_xlfn.IFS(J1019=$U$4,"JA",J1019=$U$5,"NEE",J1019=$U$6,"JA",J1019=$U$8,"ZIE CX"),"")</f>
        <v>JA</v>
      </c>
      <c r="G1019" s="8"/>
      <c r="H1019" s="9"/>
      <c r="I1019" s="10"/>
      <c r="J1019" s="9"/>
      <c r="K1019" s="9"/>
      <c r="L1019" s="8"/>
      <c r="M1019" s="11"/>
      <c r="N1019" s="11"/>
      <c r="O1019" s="13"/>
      <c r="P1019" s="8"/>
      <c r="Q1019" s="8"/>
      <c r="R1019" s="8"/>
      <c r="S1019" s="8"/>
      <c r="T1019" s="8"/>
    </row>
    <row r="1020" spans="2:20" ht="15" customHeight="1" x14ac:dyDescent="0.45">
      <c r="B1020" s="7"/>
      <c r="C1020" s="8"/>
      <c r="D1020" s="8"/>
      <c r="E1020" s="8"/>
      <c r="F1020" s="8" t="str" cm="1">
        <f t="array" ref="F1020">_xlfn.IFNA(_xlfn.IFS(J1020=$U$4,"JA",J1020=$U$5,"NEE",J1020=$U$6,"JA",J1020=$U$8,"ZIE CX"),"")</f>
        <v>JA</v>
      </c>
      <c r="G1020" s="8"/>
      <c r="H1020" s="9"/>
      <c r="I1020" s="10"/>
      <c r="J1020" s="9"/>
      <c r="K1020" s="9"/>
      <c r="L1020" s="8"/>
      <c r="M1020" s="11"/>
      <c r="N1020" s="11"/>
      <c r="O1020" s="13"/>
      <c r="P1020" s="8"/>
      <c r="Q1020" s="8"/>
      <c r="R1020" s="8"/>
      <c r="S1020" s="8"/>
      <c r="T1020" s="8"/>
    </row>
    <row r="1021" spans="2:20" ht="15" customHeight="1" x14ac:dyDescent="0.45">
      <c r="B1021" s="7"/>
      <c r="C1021" s="8"/>
      <c r="D1021" s="8"/>
      <c r="E1021" s="8"/>
      <c r="F1021" s="8" t="str" cm="1">
        <f t="array" ref="F1021">_xlfn.IFNA(_xlfn.IFS(J1021=$U$4,"JA",J1021=$U$5,"NEE",J1021=$U$6,"JA",J1021=$U$8,"ZIE CX"),"")</f>
        <v>JA</v>
      </c>
      <c r="G1021" s="8"/>
      <c r="H1021" s="9"/>
      <c r="I1021" s="10"/>
      <c r="J1021" s="9"/>
      <c r="K1021" s="9"/>
      <c r="L1021" s="8"/>
      <c r="M1021" s="11"/>
      <c r="N1021" s="11"/>
      <c r="O1021" s="13"/>
      <c r="P1021" s="8"/>
      <c r="Q1021" s="8"/>
      <c r="R1021" s="8"/>
      <c r="S1021" s="8"/>
      <c r="T1021" s="8"/>
    </row>
    <row r="1022" spans="2:20" ht="15" customHeight="1" x14ac:dyDescent="0.45">
      <c r="B1022" s="7"/>
      <c r="C1022" s="8"/>
      <c r="D1022" s="8"/>
      <c r="E1022" s="8"/>
      <c r="F1022" s="8" t="str" cm="1">
        <f t="array" ref="F1022">_xlfn.IFNA(_xlfn.IFS(J1022=$U$4,"JA",J1022=$U$5,"NEE",J1022=$U$6,"JA",J1022=$U$8,"ZIE CX"),"")</f>
        <v>JA</v>
      </c>
      <c r="G1022" s="8"/>
      <c r="H1022" s="9"/>
      <c r="I1022" s="10"/>
      <c r="J1022" s="9"/>
      <c r="K1022" s="9"/>
      <c r="L1022" s="8"/>
      <c r="M1022" s="11"/>
      <c r="N1022" s="11"/>
      <c r="O1022" s="13"/>
      <c r="P1022" s="8"/>
      <c r="Q1022" s="8"/>
      <c r="R1022" s="8"/>
      <c r="S1022" s="8"/>
      <c r="T1022" s="8"/>
    </row>
    <row r="1023" spans="2:20" ht="15" customHeight="1" x14ac:dyDescent="0.45">
      <c r="B1023" s="7"/>
      <c r="C1023" s="8"/>
      <c r="D1023" s="8"/>
      <c r="E1023" s="8"/>
      <c r="F1023" s="8" t="str" cm="1">
        <f t="array" ref="F1023">_xlfn.IFNA(_xlfn.IFS(J1023=$U$4,"JA",J1023=$U$5,"NEE",J1023=$U$6,"JA",J1023=$U$8,"ZIE CX"),"")</f>
        <v>JA</v>
      </c>
      <c r="G1023" s="8"/>
      <c r="H1023" s="9"/>
      <c r="I1023" s="10"/>
      <c r="J1023" s="9"/>
      <c r="K1023" s="9"/>
      <c r="L1023" s="8"/>
      <c r="M1023" s="11"/>
      <c r="N1023" s="11"/>
      <c r="O1023" s="13"/>
      <c r="P1023" s="8"/>
      <c r="Q1023" s="8"/>
      <c r="R1023" s="8"/>
      <c r="S1023" s="8"/>
      <c r="T1023" s="8"/>
    </row>
    <row r="1024" spans="2:20" ht="15" customHeight="1" x14ac:dyDescent="0.45">
      <c r="B1024" s="7"/>
      <c r="C1024" s="8"/>
      <c r="D1024" s="8"/>
      <c r="E1024" s="8"/>
      <c r="F1024" s="8" t="str" cm="1">
        <f t="array" ref="F1024">_xlfn.IFNA(_xlfn.IFS(J1024=$U$4,"JA",J1024=$U$5,"NEE",J1024=$U$6,"JA",J1024=$U$8,"ZIE CX"),"")</f>
        <v>JA</v>
      </c>
      <c r="G1024" s="8"/>
      <c r="H1024" s="9"/>
      <c r="I1024" s="10"/>
      <c r="J1024" s="9"/>
      <c r="K1024" s="9"/>
      <c r="L1024" s="8"/>
      <c r="M1024" s="11"/>
      <c r="N1024" s="11"/>
      <c r="O1024" s="13"/>
      <c r="P1024" s="8"/>
      <c r="Q1024" s="8"/>
      <c r="R1024" s="8"/>
      <c r="S1024" s="8"/>
      <c r="T1024" s="8"/>
    </row>
    <row r="1025" spans="2:20" ht="15" customHeight="1" x14ac:dyDescent="0.45">
      <c r="B1025" s="7"/>
      <c r="C1025" s="8"/>
      <c r="D1025" s="8"/>
      <c r="E1025" s="8"/>
      <c r="F1025" s="8" t="str" cm="1">
        <f t="array" ref="F1025">_xlfn.IFNA(_xlfn.IFS(J1025=$U$4,"JA",J1025=$U$5,"NEE",J1025=$U$6,"JA",J1025=$U$8,"ZIE CX"),"")</f>
        <v>JA</v>
      </c>
      <c r="G1025" s="8"/>
      <c r="H1025" s="9"/>
      <c r="I1025" s="10"/>
      <c r="J1025" s="9"/>
      <c r="K1025" s="9"/>
      <c r="L1025" s="8"/>
      <c r="M1025" s="11"/>
      <c r="N1025" s="11"/>
      <c r="O1025" s="13"/>
      <c r="P1025" s="8"/>
      <c r="Q1025" s="8"/>
      <c r="R1025" s="8"/>
      <c r="S1025" s="8"/>
      <c r="T1025" s="8"/>
    </row>
    <row r="1026" spans="2:20" ht="15" customHeight="1" x14ac:dyDescent="0.45">
      <c r="B1026" s="7"/>
      <c r="C1026" s="8"/>
      <c r="D1026" s="8"/>
      <c r="E1026" s="8"/>
      <c r="F1026" s="8" t="str" cm="1">
        <f t="array" ref="F1026">_xlfn.IFNA(_xlfn.IFS(J1026=$U$4,"JA",J1026=$U$5,"NEE",J1026=$U$6,"JA",J1026=$U$8,"ZIE CX"),"")</f>
        <v>JA</v>
      </c>
      <c r="G1026" s="8"/>
      <c r="H1026" s="9"/>
      <c r="I1026" s="10"/>
      <c r="J1026" s="9"/>
      <c r="K1026" s="9"/>
      <c r="L1026" s="8"/>
      <c r="M1026" s="11"/>
      <c r="N1026" s="11"/>
      <c r="O1026" s="13"/>
      <c r="P1026" s="8"/>
      <c r="Q1026" s="8"/>
      <c r="R1026" s="8"/>
      <c r="S1026" s="8"/>
      <c r="T1026" s="8"/>
    </row>
    <row r="1027" spans="2:20" ht="15" customHeight="1" x14ac:dyDescent="0.45">
      <c r="B1027" s="7"/>
      <c r="C1027" s="8"/>
      <c r="D1027" s="8"/>
      <c r="E1027" s="8"/>
      <c r="F1027" s="8" t="str" cm="1">
        <f t="array" ref="F1027">_xlfn.IFNA(_xlfn.IFS(J1027=$U$4,"JA",J1027=$U$5,"NEE",J1027=$U$6,"JA",J1027=$U$8,"ZIE CX"),"")</f>
        <v>JA</v>
      </c>
      <c r="G1027" s="8"/>
      <c r="H1027" s="9"/>
      <c r="I1027" s="10"/>
      <c r="J1027" s="9"/>
      <c r="K1027" s="9"/>
      <c r="L1027" s="8"/>
      <c r="M1027" s="11"/>
      <c r="N1027" s="11"/>
      <c r="O1027" s="13"/>
      <c r="P1027" s="8"/>
      <c r="Q1027" s="8"/>
      <c r="R1027" s="8"/>
      <c r="S1027" s="8"/>
      <c r="T1027" s="8"/>
    </row>
    <row r="1028" spans="2:20" ht="15" customHeight="1" x14ac:dyDescent="0.45">
      <c r="B1028" s="7"/>
      <c r="C1028" s="8"/>
      <c r="D1028" s="8"/>
      <c r="E1028" s="8"/>
      <c r="F1028" s="8" t="str" cm="1">
        <f t="array" ref="F1028">_xlfn.IFNA(_xlfn.IFS(J1028=$U$4,"JA",J1028=$U$5,"NEE",J1028=$U$6,"JA",J1028=$U$8,"ZIE CX"),"")</f>
        <v>JA</v>
      </c>
      <c r="G1028" s="8"/>
      <c r="H1028" s="9"/>
      <c r="I1028" s="10"/>
      <c r="J1028" s="9"/>
      <c r="K1028" s="9"/>
      <c r="L1028" s="8"/>
      <c r="M1028" s="11"/>
      <c r="N1028" s="11"/>
      <c r="O1028" s="13"/>
      <c r="P1028" s="8"/>
      <c r="Q1028" s="8"/>
      <c r="R1028" s="8"/>
      <c r="S1028" s="8"/>
      <c r="T1028" s="8"/>
    </row>
    <row r="1029" spans="2:20" ht="15" customHeight="1" x14ac:dyDescent="0.45">
      <c r="B1029" s="7"/>
      <c r="C1029" s="8"/>
      <c r="D1029" s="8"/>
      <c r="E1029" s="8"/>
      <c r="F1029" s="8" t="str" cm="1">
        <f t="array" ref="F1029">_xlfn.IFNA(_xlfn.IFS(J1029=$U$4,"JA",J1029=$U$5,"NEE",J1029=$U$6,"JA",J1029=$U$8,"ZIE CX"),"")</f>
        <v>JA</v>
      </c>
      <c r="G1029" s="8"/>
      <c r="H1029" s="9"/>
      <c r="I1029" s="10"/>
      <c r="J1029" s="9"/>
      <c r="K1029" s="9"/>
      <c r="L1029" s="8"/>
      <c r="M1029" s="11"/>
      <c r="N1029" s="11"/>
      <c r="O1029" s="13"/>
      <c r="P1029" s="8"/>
      <c r="Q1029" s="8"/>
      <c r="R1029" s="8"/>
      <c r="S1029" s="8"/>
      <c r="T1029" s="8"/>
    </row>
    <row r="1030" spans="2:20" ht="15" customHeight="1" x14ac:dyDescent="0.45">
      <c r="B1030" s="7"/>
      <c r="C1030" s="8"/>
      <c r="D1030" s="8"/>
      <c r="E1030" s="8"/>
      <c r="F1030" s="8" t="str" cm="1">
        <f t="array" ref="F1030">_xlfn.IFNA(_xlfn.IFS(J1030=$U$4,"JA",J1030=$U$5,"NEE",J1030=$U$6,"JA",J1030=$U$8,"ZIE CX"),"")</f>
        <v>JA</v>
      </c>
      <c r="G1030" s="8"/>
      <c r="H1030" s="9"/>
      <c r="I1030" s="10"/>
      <c r="J1030" s="9"/>
      <c r="K1030" s="9"/>
      <c r="L1030" s="8"/>
      <c r="M1030" s="11"/>
      <c r="N1030" s="11"/>
      <c r="O1030" s="13"/>
      <c r="P1030" s="8"/>
      <c r="Q1030" s="8"/>
      <c r="R1030" s="8"/>
      <c r="S1030" s="8"/>
      <c r="T1030" s="8"/>
    </row>
    <row r="1031" spans="2:20" ht="15" customHeight="1" x14ac:dyDescent="0.45">
      <c r="B1031" s="7"/>
      <c r="C1031" s="8"/>
      <c r="D1031" s="8"/>
      <c r="E1031" s="8"/>
      <c r="F1031" s="8" t="str" cm="1">
        <f t="array" ref="F1031">_xlfn.IFNA(_xlfn.IFS(J1031=$U$4,"JA",J1031=$U$5,"NEE",J1031=$U$6,"JA",J1031=$U$8,"ZIE CX"),"")</f>
        <v>JA</v>
      </c>
      <c r="G1031" s="8"/>
      <c r="H1031" s="9"/>
      <c r="I1031" s="10"/>
      <c r="J1031" s="9"/>
      <c r="K1031" s="9"/>
      <c r="L1031" s="8"/>
      <c r="M1031" s="11"/>
      <c r="N1031" s="11"/>
      <c r="O1031" s="13"/>
      <c r="P1031" s="8"/>
      <c r="Q1031" s="8"/>
      <c r="R1031" s="8"/>
      <c r="S1031" s="8"/>
      <c r="T1031" s="8"/>
    </row>
    <row r="1032" spans="2:20" ht="15" customHeight="1" x14ac:dyDescent="0.45">
      <c r="B1032" s="7"/>
      <c r="C1032" s="8"/>
      <c r="D1032" s="8"/>
      <c r="E1032" s="8"/>
      <c r="F1032" s="8" t="str" cm="1">
        <f t="array" ref="F1032">_xlfn.IFNA(_xlfn.IFS(J1032=$U$4,"JA",J1032=$U$5,"NEE",J1032=$U$6,"JA",J1032=$U$8,"ZIE CX"),"")</f>
        <v>JA</v>
      </c>
      <c r="G1032" s="8"/>
      <c r="H1032" s="9"/>
      <c r="I1032" s="10"/>
      <c r="J1032" s="9"/>
      <c r="K1032" s="9"/>
      <c r="L1032" s="8"/>
      <c r="M1032" s="11"/>
      <c r="N1032" s="11"/>
      <c r="O1032" s="13"/>
      <c r="P1032" s="8"/>
      <c r="Q1032" s="8"/>
      <c r="R1032" s="8"/>
      <c r="S1032" s="8"/>
      <c r="T1032" s="8"/>
    </row>
    <row r="1033" spans="2:20" ht="15" customHeight="1" x14ac:dyDescent="0.45">
      <c r="B1033" s="7"/>
      <c r="C1033" s="8"/>
      <c r="D1033" s="8"/>
      <c r="E1033" s="8"/>
      <c r="F1033" s="8" t="str" cm="1">
        <f t="array" ref="F1033">_xlfn.IFNA(_xlfn.IFS(J1033=$U$4,"JA",J1033=$U$5,"NEE",J1033=$U$6,"JA",J1033=$U$8,"ZIE CX"),"")</f>
        <v>JA</v>
      </c>
      <c r="G1033" s="8"/>
      <c r="H1033" s="9"/>
      <c r="I1033" s="10"/>
      <c r="J1033" s="9"/>
      <c r="K1033" s="9"/>
      <c r="L1033" s="8"/>
      <c r="M1033" s="11"/>
      <c r="N1033" s="11"/>
      <c r="O1033" s="13"/>
      <c r="P1033" s="8"/>
      <c r="Q1033" s="8"/>
      <c r="R1033" s="8"/>
      <c r="S1033" s="8"/>
      <c r="T1033" s="8"/>
    </row>
    <row r="1034" spans="2:20" ht="15" customHeight="1" x14ac:dyDescent="0.45">
      <c r="B1034" s="7"/>
      <c r="C1034" s="8"/>
      <c r="D1034" s="8"/>
      <c r="E1034" s="8"/>
      <c r="F1034" s="8" t="str" cm="1">
        <f t="array" ref="F1034">_xlfn.IFNA(_xlfn.IFS(J1034=$U$4,"JA",J1034=$U$5,"NEE",J1034=$U$6,"JA",J1034=$U$8,"ZIE CX"),"")</f>
        <v>JA</v>
      </c>
      <c r="G1034" s="8"/>
      <c r="H1034" s="9"/>
      <c r="I1034" s="10"/>
      <c r="J1034" s="9"/>
      <c r="K1034" s="9"/>
      <c r="L1034" s="8"/>
      <c r="M1034" s="11"/>
      <c r="N1034" s="11"/>
      <c r="O1034" s="13"/>
      <c r="P1034" s="8"/>
      <c r="Q1034" s="8"/>
      <c r="R1034" s="8"/>
      <c r="S1034" s="8"/>
      <c r="T1034" s="8"/>
    </row>
    <row r="1035" spans="2:20" ht="15" customHeight="1" x14ac:dyDescent="0.45">
      <c r="B1035" s="7"/>
      <c r="C1035" s="8"/>
      <c r="D1035" s="8"/>
      <c r="E1035" s="8"/>
      <c r="F1035" s="8" t="str" cm="1">
        <f t="array" ref="F1035">_xlfn.IFNA(_xlfn.IFS(J1035=$U$4,"JA",J1035=$U$5,"NEE",J1035=$U$6,"JA",J1035=$U$8,"ZIE CX"),"")</f>
        <v>JA</v>
      </c>
      <c r="G1035" s="8"/>
      <c r="H1035" s="9"/>
      <c r="I1035" s="10"/>
      <c r="J1035" s="9"/>
      <c r="K1035" s="9"/>
      <c r="L1035" s="8"/>
      <c r="M1035" s="11"/>
      <c r="N1035" s="11"/>
      <c r="O1035" s="13"/>
      <c r="P1035" s="8"/>
      <c r="Q1035" s="8"/>
      <c r="R1035" s="8"/>
      <c r="S1035" s="8"/>
      <c r="T1035" s="8"/>
    </row>
    <row r="1036" spans="2:20" ht="15" customHeight="1" x14ac:dyDescent="0.45">
      <c r="B1036" s="7"/>
      <c r="C1036" s="8"/>
      <c r="D1036" s="8"/>
      <c r="E1036" s="8"/>
      <c r="F1036" s="8" t="str" cm="1">
        <f t="array" ref="F1036">_xlfn.IFNA(_xlfn.IFS(J1036=$U$4,"JA",J1036=$U$5,"NEE",J1036=$U$6,"JA",J1036=$U$8,"ZIE CX"),"")</f>
        <v>JA</v>
      </c>
      <c r="G1036" s="8"/>
      <c r="H1036" s="9"/>
      <c r="I1036" s="10"/>
      <c r="J1036" s="9"/>
      <c r="K1036" s="9"/>
      <c r="L1036" s="8"/>
      <c r="M1036" s="11"/>
      <c r="N1036" s="11"/>
      <c r="O1036" s="13"/>
      <c r="P1036" s="8"/>
      <c r="Q1036" s="8"/>
      <c r="R1036" s="8"/>
      <c r="S1036" s="8"/>
      <c r="T1036" s="8"/>
    </row>
    <row r="1037" spans="2:20" ht="15" customHeight="1" x14ac:dyDescent="0.45">
      <c r="B1037" s="7"/>
      <c r="C1037" s="8"/>
      <c r="D1037" s="8"/>
      <c r="E1037" s="8"/>
      <c r="F1037" s="8" t="str" cm="1">
        <f t="array" ref="F1037">_xlfn.IFNA(_xlfn.IFS(J1037=$U$4,"JA",J1037=$U$5,"NEE",J1037=$U$6,"JA",J1037=$U$8,"ZIE CX"),"")</f>
        <v>JA</v>
      </c>
      <c r="G1037" s="8"/>
      <c r="H1037" s="9"/>
      <c r="I1037" s="10"/>
      <c r="J1037" s="9"/>
      <c r="K1037" s="9"/>
      <c r="L1037" s="8"/>
      <c r="M1037" s="11"/>
      <c r="N1037" s="11"/>
      <c r="O1037" s="13"/>
      <c r="P1037" s="8"/>
      <c r="Q1037" s="8"/>
      <c r="R1037" s="8"/>
      <c r="S1037" s="8"/>
      <c r="T1037" s="8"/>
    </row>
    <row r="1038" spans="2:20" ht="15" customHeight="1" x14ac:dyDescent="0.45">
      <c r="B1038" s="7"/>
      <c r="C1038" s="8"/>
      <c r="D1038" s="8"/>
      <c r="E1038" s="8"/>
      <c r="F1038" s="8" t="str" cm="1">
        <f t="array" ref="F1038">_xlfn.IFNA(_xlfn.IFS(J1038=$U$4,"JA",J1038=$U$5,"NEE",J1038=$U$6,"JA",J1038=$U$8,"ZIE CX"),"")</f>
        <v>JA</v>
      </c>
      <c r="G1038" s="8"/>
      <c r="H1038" s="9"/>
      <c r="I1038" s="10"/>
      <c r="J1038" s="9"/>
      <c r="K1038" s="9"/>
      <c r="L1038" s="8"/>
      <c r="M1038" s="11"/>
      <c r="N1038" s="11"/>
      <c r="O1038" s="13"/>
      <c r="P1038" s="8"/>
      <c r="Q1038" s="8"/>
      <c r="R1038" s="8"/>
      <c r="S1038" s="8"/>
      <c r="T1038" s="8"/>
    </row>
    <row r="1039" spans="2:20" ht="15" customHeight="1" x14ac:dyDescent="0.45">
      <c r="B1039" s="7"/>
      <c r="C1039" s="8"/>
      <c r="D1039" s="8"/>
      <c r="E1039" s="8"/>
      <c r="F1039" s="8" t="str" cm="1">
        <f t="array" ref="F1039">_xlfn.IFNA(_xlfn.IFS(J1039=$U$4,"JA",J1039=$U$5,"NEE",J1039=$U$6,"JA",J1039=$U$8,"ZIE CX"),"")</f>
        <v>JA</v>
      </c>
      <c r="G1039" s="8"/>
      <c r="H1039" s="9"/>
      <c r="I1039" s="10"/>
      <c r="J1039" s="9"/>
      <c r="K1039" s="9"/>
      <c r="L1039" s="8"/>
      <c r="M1039" s="11"/>
      <c r="N1039" s="11"/>
      <c r="O1039" s="13"/>
      <c r="P1039" s="8"/>
      <c r="Q1039" s="8"/>
      <c r="R1039" s="8"/>
      <c r="S1039" s="8"/>
      <c r="T1039" s="8"/>
    </row>
    <row r="1040" spans="2:20" ht="15" customHeight="1" x14ac:dyDescent="0.45">
      <c r="B1040" s="7"/>
      <c r="C1040" s="8"/>
      <c r="D1040" s="8"/>
      <c r="E1040" s="8"/>
      <c r="F1040" s="8" t="str" cm="1">
        <f t="array" ref="F1040">_xlfn.IFNA(_xlfn.IFS(J1040=$U$4,"JA",J1040=$U$5,"NEE",J1040=$U$6,"JA",J1040=$U$8,"ZIE CX"),"")</f>
        <v>JA</v>
      </c>
      <c r="G1040" s="8"/>
      <c r="H1040" s="9"/>
      <c r="I1040" s="10"/>
      <c r="J1040" s="9"/>
      <c r="K1040" s="9"/>
      <c r="L1040" s="8"/>
      <c r="M1040" s="11"/>
      <c r="N1040" s="11"/>
      <c r="O1040" s="13"/>
      <c r="P1040" s="8"/>
      <c r="Q1040" s="8"/>
      <c r="R1040" s="8"/>
      <c r="S1040" s="8"/>
      <c r="T1040" s="8"/>
    </row>
    <row r="1041" spans="2:20" ht="15" customHeight="1" x14ac:dyDescent="0.45">
      <c r="B1041" s="7"/>
      <c r="C1041" s="8"/>
      <c r="D1041" s="8"/>
      <c r="E1041" s="8"/>
      <c r="F1041" s="8" t="str" cm="1">
        <f t="array" ref="F1041">_xlfn.IFNA(_xlfn.IFS(J1041=$U$4,"JA",J1041=$U$5,"NEE",J1041=$U$6,"JA",J1041=$U$8,"ZIE CX"),"")</f>
        <v>JA</v>
      </c>
      <c r="G1041" s="8"/>
      <c r="H1041" s="9"/>
      <c r="I1041" s="10"/>
      <c r="J1041" s="9"/>
      <c r="K1041" s="9"/>
      <c r="L1041" s="8"/>
      <c r="M1041" s="11"/>
      <c r="N1041" s="11"/>
      <c r="O1041" s="13"/>
      <c r="P1041" s="8"/>
      <c r="Q1041" s="8"/>
      <c r="R1041" s="8"/>
      <c r="S1041" s="8"/>
      <c r="T1041" s="8"/>
    </row>
    <row r="1042" spans="2:20" ht="15" customHeight="1" x14ac:dyDescent="0.45">
      <c r="B1042" s="7"/>
      <c r="C1042" s="8"/>
      <c r="D1042" s="8"/>
      <c r="E1042" s="8"/>
      <c r="F1042" s="8" t="str" cm="1">
        <f t="array" ref="F1042">_xlfn.IFNA(_xlfn.IFS(J1042=$U$4,"JA",J1042=$U$5,"NEE",J1042=$U$6,"JA",J1042=$U$8,"ZIE CX"),"")</f>
        <v>JA</v>
      </c>
      <c r="G1042" s="8"/>
      <c r="H1042" s="9"/>
      <c r="I1042" s="10"/>
      <c r="J1042" s="9"/>
      <c r="K1042" s="9"/>
      <c r="L1042" s="8"/>
      <c r="M1042" s="11"/>
      <c r="N1042" s="11"/>
      <c r="O1042" s="13"/>
      <c r="P1042" s="8"/>
      <c r="Q1042" s="8"/>
      <c r="R1042" s="8"/>
      <c r="S1042" s="8"/>
      <c r="T1042" s="8"/>
    </row>
    <row r="1043" spans="2:20" ht="15" customHeight="1" x14ac:dyDescent="0.45">
      <c r="B1043" s="7"/>
      <c r="C1043" s="8"/>
      <c r="D1043" s="8"/>
      <c r="E1043" s="8"/>
      <c r="F1043" s="8" t="str" cm="1">
        <f t="array" ref="F1043">_xlfn.IFNA(_xlfn.IFS(J1043=$U$4,"JA",J1043=$U$5,"NEE",J1043=$U$6,"JA",J1043=$U$8,"ZIE CX"),"")</f>
        <v>JA</v>
      </c>
      <c r="G1043" s="8"/>
      <c r="H1043" s="9"/>
      <c r="I1043" s="10"/>
      <c r="J1043" s="9"/>
      <c r="K1043" s="9"/>
      <c r="L1043" s="8"/>
      <c r="M1043" s="11"/>
      <c r="N1043" s="11"/>
      <c r="O1043" s="13"/>
      <c r="P1043" s="8"/>
      <c r="Q1043" s="8"/>
      <c r="R1043" s="8"/>
      <c r="S1043" s="8"/>
      <c r="T1043" s="8"/>
    </row>
    <row r="1044" spans="2:20" ht="15" customHeight="1" x14ac:dyDescent="0.45">
      <c r="B1044" s="7"/>
      <c r="C1044" s="8"/>
      <c r="D1044" s="8"/>
      <c r="E1044" s="8"/>
      <c r="F1044" s="8" t="str" cm="1">
        <f t="array" ref="F1044">_xlfn.IFNA(_xlfn.IFS(J1044=$U$4,"JA",J1044=$U$5,"NEE",J1044=$U$6,"JA",J1044=$U$8,"ZIE CX"),"")</f>
        <v>JA</v>
      </c>
      <c r="G1044" s="8"/>
      <c r="H1044" s="9"/>
      <c r="I1044" s="10"/>
      <c r="J1044" s="9"/>
      <c r="K1044" s="9"/>
      <c r="L1044" s="8"/>
      <c r="M1044" s="11"/>
      <c r="N1044" s="11"/>
      <c r="O1044" s="13"/>
      <c r="P1044" s="8"/>
      <c r="Q1044" s="8"/>
      <c r="R1044" s="8"/>
      <c r="S1044" s="8"/>
      <c r="T1044" s="8"/>
    </row>
    <row r="1045" spans="2:20" ht="15" customHeight="1" x14ac:dyDescent="0.45">
      <c r="B1045" s="7"/>
      <c r="C1045" s="8"/>
      <c r="D1045" s="8"/>
      <c r="E1045" s="8"/>
      <c r="F1045" s="8" t="str" cm="1">
        <f t="array" ref="F1045">_xlfn.IFNA(_xlfn.IFS(J1045=$U$4,"JA",J1045=$U$5,"NEE",J1045=$U$6,"JA",J1045=$U$8,"ZIE CX"),"")</f>
        <v>JA</v>
      </c>
      <c r="G1045" s="8"/>
      <c r="H1045" s="9"/>
      <c r="I1045" s="10"/>
      <c r="J1045" s="9"/>
      <c r="K1045" s="9"/>
      <c r="L1045" s="8"/>
      <c r="M1045" s="11"/>
      <c r="N1045" s="11"/>
      <c r="O1045" s="13"/>
      <c r="P1045" s="8"/>
      <c r="Q1045" s="8"/>
      <c r="R1045" s="8"/>
      <c r="S1045" s="8"/>
      <c r="T1045" s="8"/>
    </row>
    <row r="1046" spans="2:20" ht="15" customHeight="1" x14ac:dyDescent="0.45">
      <c r="B1046" s="7"/>
      <c r="C1046" s="8"/>
      <c r="D1046" s="8"/>
      <c r="E1046" s="8"/>
      <c r="F1046" s="8" t="str" cm="1">
        <f t="array" ref="F1046">_xlfn.IFNA(_xlfn.IFS(J1046=$U$4,"JA",J1046=$U$5,"NEE",J1046=$U$6,"JA",J1046=$U$8,"ZIE CX"),"")</f>
        <v>JA</v>
      </c>
      <c r="G1046" s="8"/>
      <c r="H1046" s="9"/>
      <c r="I1046" s="10"/>
      <c r="J1046" s="9"/>
      <c r="K1046" s="9"/>
      <c r="L1046" s="8"/>
      <c r="M1046" s="11"/>
      <c r="N1046" s="11"/>
      <c r="O1046" s="13"/>
      <c r="P1046" s="8"/>
      <c r="Q1046" s="8"/>
      <c r="R1046" s="8"/>
      <c r="S1046" s="8"/>
      <c r="T1046" s="8"/>
    </row>
    <row r="1047" spans="2:20" ht="15" customHeight="1" x14ac:dyDescent="0.45">
      <c r="B1047" s="7"/>
      <c r="C1047" s="8"/>
      <c r="D1047" s="8"/>
      <c r="E1047" s="8"/>
      <c r="F1047" s="8" t="str" cm="1">
        <f t="array" ref="F1047">_xlfn.IFNA(_xlfn.IFS(J1047=$U$4,"JA",J1047=$U$5,"NEE",J1047=$U$6,"JA",J1047=$U$8,"ZIE CX"),"")</f>
        <v>JA</v>
      </c>
      <c r="G1047" s="8"/>
      <c r="H1047" s="9"/>
      <c r="I1047" s="10"/>
      <c r="J1047" s="9"/>
      <c r="K1047" s="9"/>
      <c r="L1047" s="8"/>
      <c r="M1047" s="11"/>
      <c r="N1047" s="11"/>
      <c r="O1047" s="13"/>
      <c r="P1047" s="8"/>
      <c r="Q1047" s="8"/>
      <c r="R1047" s="8"/>
      <c r="S1047" s="8"/>
      <c r="T1047" s="8"/>
    </row>
    <row r="1048" spans="2:20" ht="15" customHeight="1" x14ac:dyDescent="0.45">
      <c r="B1048" s="7"/>
      <c r="C1048" s="8"/>
      <c r="D1048" s="8"/>
      <c r="E1048" s="8"/>
      <c r="F1048" s="8" t="str" cm="1">
        <f t="array" ref="F1048">_xlfn.IFNA(_xlfn.IFS(J1048=$U$4,"JA",J1048=$U$5,"NEE",J1048=$U$6,"JA",J1048=$U$8,"ZIE CX"),"")</f>
        <v>JA</v>
      </c>
      <c r="G1048" s="8"/>
      <c r="H1048" s="9"/>
      <c r="I1048" s="10"/>
      <c r="J1048" s="9"/>
      <c r="K1048" s="9"/>
      <c r="L1048" s="8"/>
      <c r="M1048" s="11"/>
      <c r="N1048" s="11"/>
      <c r="O1048" s="13"/>
      <c r="P1048" s="8"/>
      <c r="Q1048" s="8"/>
      <c r="R1048" s="8"/>
      <c r="S1048" s="8"/>
      <c r="T1048" s="8"/>
    </row>
    <row r="1049" spans="2:20" ht="15" customHeight="1" x14ac:dyDescent="0.45">
      <c r="B1049" s="7"/>
      <c r="C1049" s="8"/>
      <c r="D1049" s="8"/>
      <c r="E1049" s="8"/>
      <c r="F1049" s="8" t="str" cm="1">
        <f t="array" ref="F1049">_xlfn.IFNA(_xlfn.IFS(J1049=$U$4,"JA",J1049=$U$5,"NEE",J1049=$U$6,"JA",J1049=$U$8,"ZIE CX"),"")</f>
        <v>JA</v>
      </c>
      <c r="G1049" s="8"/>
      <c r="H1049" s="9"/>
      <c r="I1049" s="10"/>
      <c r="J1049" s="9"/>
      <c r="K1049" s="9"/>
      <c r="L1049" s="8"/>
      <c r="M1049" s="11"/>
      <c r="N1049" s="11"/>
      <c r="O1049" s="13"/>
      <c r="P1049" s="8"/>
      <c r="Q1049" s="8"/>
      <c r="R1049" s="8"/>
      <c r="S1049" s="8"/>
      <c r="T1049" s="8"/>
    </row>
    <row r="1050" spans="2:20" ht="15" customHeight="1" x14ac:dyDescent="0.45">
      <c r="B1050" s="7"/>
      <c r="C1050" s="8"/>
      <c r="D1050" s="8"/>
      <c r="E1050" s="8"/>
      <c r="F1050" s="8" t="str" cm="1">
        <f t="array" ref="F1050">_xlfn.IFNA(_xlfn.IFS(J1050=$U$4,"JA",J1050=$U$5,"NEE",J1050=$U$6,"JA",J1050=$U$8,"ZIE CX"),"")</f>
        <v>JA</v>
      </c>
      <c r="G1050" s="8"/>
      <c r="H1050" s="9"/>
      <c r="I1050" s="10"/>
      <c r="J1050" s="9"/>
      <c r="K1050" s="9"/>
      <c r="L1050" s="8"/>
      <c r="M1050" s="11"/>
      <c r="N1050" s="11"/>
      <c r="O1050" s="13"/>
      <c r="P1050" s="8"/>
      <c r="Q1050" s="8"/>
      <c r="R1050" s="8"/>
      <c r="S1050" s="8"/>
      <c r="T1050" s="8"/>
    </row>
    <row r="1051" spans="2:20" ht="15" customHeight="1" x14ac:dyDescent="0.45">
      <c r="B1051" s="7"/>
      <c r="C1051" s="8"/>
      <c r="D1051" s="8"/>
      <c r="E1051" s="8"/>
      <c r="F1051" s="8" t="str" cm="1">
        <f t="array" ref="F1051">_xlfn.IFNA(_xlfn.IFS(J1051=$U$4,"JA",J1051=$U$5,"NEE",J1051=$U$6,"JA",J1051=$U$8,"ZIE CX"),"")</f>
        <v>JA</v>
      </c>
      <c r="G1051" s="8"/>
      <c r="H1051" s="9"/>
      <c r="I1051" s="10"/>
      <c r="J1051" s="9"/>
      <c r="K1051" s="9"/>
      <c r="L1051" s="8"/>
      <c r="M1051" s="11"/>
      <c r="N1051" s="11"/>
      <c r="O1051" s="13"/>
      <c r="P1051" s="8"/>
      <c r="Q1051" s="8"/>
      <c r="R1051" s="8"/>
      <c r="S1051" s="8"/>
      <c r="T1051" s="8"/>
    </row>
    <row r="1052" spans="2:20" ht="15" customHeight="1" x14ac:dyDescent="0.45">
      <c r="B1052" s="7"/>
      <c r="C1052" s="8"/>
      <c r="D1052" s="8"/>
      <c r="E1052" s="8"/>
      <c r="F1052" s="8" t="str" cm="1">
        <f t="array" ref="F1052">_xlfn.IFNA(_xlfn.IFS(J1052=$U$4,"JA",J1052=$U$5,"NEE",J1052=$U$6,"JA",J1052=$U$8,"ZIE CX"),"")</f>
        <v>JA</v>
      </c>
      <c r="G1052" s="8"/>
      <c r="H1052" s="9"/>
      <c r="I1052" s="10"/>
      <c r="J1052" s="9"/>
      <c r="K1052" s="9"/>
      <c r="L1052" s="8"/>
      <c r="M1052" s="11"/>
      <c r="N1052" s="11"/>
      <c r="O1052" s="13"/>
      <c r="P1052" s="8"/>
      <c r="Q1052" s="8"/>
      <c r="R1052" s="8"/>
      <c r="S1052" s="8"/>
      <c r="T1052" s="8"/>
    </row>
    <row r="1053" spans="2:20" ht="15" customHeight="1" x14ac:dyDescent="0.45">
      <c r="B1053" s="7"/>
      <c r="C1053" s="8"/>
      <c r="D1053" s="8"/>
      <c r="E1053" s="8"/>
      <c r="F1053" s="8" t="str" cm="1">
        <f t="array" ref="F1053">_xlfn.IFNA(_xlfn.IFS(J1053=$U$4,"JA",J1053=$U$5,"NEE",J1053=$U$6,"JA",J1053=$U$8,"ZIE CX"),"")</f>
        <v>JA</v>
      </c>
      <c r="G1053" s="8"/>
      <c r="H1053" s="9"/>
      <c r="I1053" s="10"/>
      <c r="J1053" s="9"/>
      <c r="K1053" s="9"/>
      <c r="L1053" s="8"/>
      <c r="M1053" s="11"/>
      <c r="N1053" s="11"/>
      <c r="O1053" s="13"/>
      <c r="P1053" s="8"/>
      <c r="Q1053" s="8"/>
      <c r="R1053" s="8"/>
      <c r="S1053" s="8"/>
      <c r="T1053" s="8"/>
    </row>
    <row r="1054" spans="2:20" ht="15" customHeight="1" x14ac:dyDescent="0.45">
      <c r="B1054" s="7"/>
      <c r="C1054" s="8"/>
      <c r="D1054" s="8"/>
      <c r="E1054" s="8"/>
      <c r="F1054" s="8" t="str" cm="1">
        <f t="array" ref="F1054">_xlfn.IFNA(_xlfn.IFS(J1054=$U$4,"JA",J1054=$U$5,"NEE",J1054=$U$6,"JA",J1054=$U$8,"ZIE CX"),"")</f>
        <v>JA</v>
      </c>
      <c r="G1054" s="8"/>
      <c r="H1054" s="9"/>
      <c r="I1054" s="10"/>
      <c r="J1054" s="9"/>
      <c r="K1054" s="9"/>
      <c r="L1054" s="8"/>
      <c r="M1054" s="11"/>
      <c r="N1054" s="11"/>
      <c r="O1054" s="13"/>
      <c r="P1054" s="8"/>
      <c r="Q1054" s="8"/>
      <c r="R1054" s="8"/>
      <c r="S1054" s="8"/>
      <c r="T1054" s="8"/>
    </row>
    <row r="1055" spans="2:20" ht="15" customHeight="1" x14ac:dyDescent="0.45">
      <c r="B1055" s="7"/>
      <c r="C1055" s="8"/>
      <c r="D1055" s="8"/>
      <c r="E1055" s="8"/>
      <c r="F1055" s="8" t="str" cm="1">
        <f t="array" ref="F1055">_xlfn.IFNA(_xlfn.IFS(J1055=$U$4,"JA",J1055=$U$5,"NEE",J1055=$U$6,"JA",J1055=$U$8,"ZIE CX"),"")</f>
        <v>JA</v>
      </c>
      <c r="G1055" s="8"/>
      <c r="H1055" s="9"/>
      <c r="I1055" s="10"/>
      <c r="J1055" s="9"/>
      <c r="K1055" s="9"/>
      <c r="L1055" s="8"/>
      <c r="M1055" s="11"/>
      <c r="N1055" s="11"/>
      <c r="O1055" s="13"/>
      <c r="P1055" s="8"/>
      <c r="Q1055" s="8"/>
      <c r="R1055" s="8"/>
      <c r="S1055" s="8"/>
      <c r="T1055" s="8"/>
    </row>
    <row r="1056" spans="2:20" ht="15" customHeight="1" x14ac:dyDescent="0.45">
      <c r="B1056" s="7"/>
      <c r="C1056" s="8"/>
      <c r="D1056" s="8"/>
      <c r="E1056" s="8"/>
      <c r="F1056" s="8" t="str" cm="1">
        <f t="array" ref="F1056">_xlfn.IFNA(_xlfn.IFS(J1056=$U$4,"JA",J1056=$U$5,"NEE",J1056=$U$6,"JA",J1056=$U$8,"ZIE CX"),"")</f>
        <v>JA</v>
      </c>
      <c r="G1056" s="8"/>
      <c r="H1056" s="9"/>
      <c r="I1056" s="10"/>
      <c r="J1056" s="9"/>
      <c r="K1056" s="9"/>
      <c r="L1056" s="8"/>
      <c r="M1056" s="11"/>
      <c r="N1056" s="11"/>
      <c r="O1056" s="13"/>
      <c r="P1056" s="8"/>
      <c r="Q1056" s="8"/>
      <c r="R1056" s="8"/>
      <c r="S1056" s="8"/>
      <c r="T1056" s="8"/>
    </row>
    <row r="1057" spans="2:20" ht="15" customHeight="1" x14ac:dyDescent="0.45">
      <c r="B1057" s="7"/>
      <c r="C1057" s="8"/>
      <c r="D1057" s="8"/>
      <c r="E1057" s="8"/>
      <c r="F1057" s="8" t="str" cm="1">
        <f t="array" ref="F1057">_xlfn.IFNA(_xlfn.IFS(J1057=$U$4,"JA",J1057=$U$5,"NEE",J1057=$U$6,"JA",J1057=$U$8,"ZIE CX"),"")</f>
        <v>JA</v>
      </c>
      <c r="G1057" s="8"/>
      <c r="H1057" s="9"/>
      <c r="I1057" s="10"/>
      <c r="J1057" s="9"/>
      <c r="K1057" s="9"/>
      <c r="L1057" s="8"/>
      <c r="M1057" s="11"/>
      <c r="N1057" s="11"/>
      <c r="O1057" s="13"/>
      <c r="P1057" s="8"/>
      <c r="Q1057" s="8"/>
      <c r="R1057" s="8"/>
      <c r="S1057" s="8"/>
      <c r="T1057" s="8"/>
    </row>
    <row r="1058" spans="2:20" ht="15" customHeight="1" x14ac:dyDescent="0.45">
      <c r="B1058" s="7"/>
      <c r="C1058" s="8"/>
      <c r="D1058" s="8"/>
      <c r="E1058" s="8"/>
      <c r="F1058" s="8" t="str" cm="1">
        <f t="array" ref="F1058">_xlfn.IFNA(_xlfn.IFS(J1058=$U$4,"JA",J1058=$U$5,"NEE",J1058=$U$6,"JA",J1058=$U$8,"ZIE CX"),"")</f>
        <v>JA</v>
      </c>
      <c r="G1058" s="8"/>
      <c r="H1058" s="9"/>
      <c r="I1058" s="10"/>
      <c r="J1058" s="9"/>
      <c r="K1058" s="9"/>
      <c r="L1058" s="8"/>
      <c r="M1058" s="11"/>
      <c r="N1058" s="11"/>
      <c r="O1058" s="13"/>
      <c r="P1058" s="8"/>
      <c r="Q1058" s="8"/>
      <c r="R1058" s="8"/>
      <c r="S1058" s="8"/>
      <c r="T1058" s="8"/>
    </row>
    <row r="1059" spans="2:20" ht="15" customHeight="1" x14ac:dyDescent="0.45">
      <c r="B1059" s="7"/>
      <c r="C1059" s="8"/>
      <c r="D1059" s="8"/>
      <c r="E1059" s="8"/>
      <c r="F1059" s="8" t="str" cm="1">
        <f t="array" ref="F1059">_xlfn.IFNA(_xlfn.IFS(J1059=$U$4,"JA",J1059=$U$5,"NEE",J1059=$U$6,"JA",J1059=$U$8,"ZIE CX"),"")</f>
        <v>JA</v>
      </c>
      <c r="G1059" s="8"/>
      <c r="H1059" s="9"/>
      <c r="I1059" s="10"/>
      <c r="J1059" s="9"/>
      <c r="K1059" s="9"/>
      <c r="L1059" s="8"/>
      <c r="M1059" s="11"/>
      <c r="N1059" s="11"/>
      <c r="O1059" s="13"/>
      <c r="P1059" s="8"/>
      <c r="Q1059" s="8"/>
      <c r="R1059" s="8"/>
      <c r="S1059" s="8"/>
      <c r="T1059" s="8"/>
    </row>
    <row r="1060" spans="2:20" ht="15" customHeight="1" x14ac:dyDescent="0.45">
      <c r="B1060" s="7"/>
      <c r="C1060" s="8"/>
      <c r="D1060" s="8"/>
      <c r="E1060" s="8"/>
      <c r="F1060" s="8" t="str" cm="1">
        <f t="array" ref="F1060">_xlfn.IFNA(_xlfn.IFS(J1060=$U$4,"JA",J1060=$U$5,"NEE",J1060=$U$6,"JA",J1060=$U$8,"ZIE CX"),"")</f>
        <v>JA</v>
      </c>
      <c r="G1060" s="8"/>
      <c r="H1060" s="9"/>
      <c r="I1060" s="10"/>
      <c r="J1060" s="9"/>
      <c r="K1060" s="9"/>
      <c r="L1060" s="8"/>
      <c r="M1060" s="11"/>
      <c r="N1060" s="11"/>
      <c r="O1060" s="13"/>
      <c r="P1060" s="8"/>
      <c r="Q1060" s="8"/>
      <c r="R1060" s="8"/>
      <c r="S1060" s="8"/>
      <c r="T1060" s="8"/>
    </row>
    <row r="1061" spans="2:20" ht="15" customHeight="1" x14ac:dyDescent="0.45">
      <c r="B1061" s="7"/>
      <c r="C1061" s="8"/>
      <c r="D1061" s="8"/>
      <c r="E1061" s="8"/>
      <c r="F1061" s="8" t="str" cm="1">
        <f t="array" ref="F1061">_xlfn.IFNA(_xlfn.IFS(J1061=$U$4,"JA",J1061=$U$5,"NEE",J1061=$U$6,"JA",J1061=$U$8,"ZIE CX"),"")</f>
        <v>JA</v>
      </c>
      <c r="G1061" s="8"/>
      <c r="H1061" s="9"/>
      <c r="I1061" s="10"/>
      <c r="J1061" s="9"/>
      <c r="K1061" s="9"/>
      <c r="L1061" s="8"/>
      <c r="M1061" s="11"/>
      <c r="N1061" s="11"/>
      <c r="O1061" s="13"/>
      <c r="P1061" s="8"/>
      <c r="Q1061" s="8"/>
      <c r="R1061" s="8"/>
      <c r="S1061" s="8"/>
      <c r="T1061" s="8"/>
    </row>
    <row r="1062" spans="2:20" ht="15" customHeight="1" x14ac:dyDescent="0.45">
      <c r="B1062" s="7"/>
      <c r="C1062" s="8"/>
      <c r="D1062" s="8"/>
      <c r="E1062" s="8"/>
      <c r="F1062" s="8" t="str" cm="1">
        <f t="array" ref="F1062">_xlfn.IFNA(_xlfn.IFS(J1062=$U$4,"JA",J1062=$U$5,"NEE",J1062=$U$6,"JA",J1062=$U$8,"ZIE CX"),"")</f>
        <v>JA</v>
      </c>
      <c r="G1062" s="8"/>
      <c r="H1062" s="9"/>
      <c r="I1062" s="10"/>
      <c r="J1062" s="9"/>
      <c r="K1062" s="9"/>
      <c r="L1062" s="8"/>
      <c r="M1062" s="11"/>
      <c r="N1062" s="11"/>
      <c r="O1062" s="13"/>
      <c r="P1062" s="8"/>
      <c r="Q1062" s="8"/>
      <c r="R1062" s="8"/>
      <c r="S1062" s="8"/>
      <c r="T1062" s="8"/>
    </row>
    <row r="1063" spans="2:20" ht="15" customHeight="1" x14ac:dyDescent="0.45">
      <c r="B1063" s="7"/>
      <c r="C1063" s="8"/>
      <c r="D1063" s="8"/>
      <c r="E1063" s="8"/>
      <c r="F1063" s="8" t="str" cm="1">
        <f t="array" ref="F1063">_xlfn.IFNA(_xlfn.IFS(J1063=$U$4,"JA",J1063=$U$5,"NEE",J1063=$U$6,"JA",J1063=$U$8,"ZIE CX"),"")</f>
        <v>JA</v>
      </c>
      <c r="G1063" s="8"/>
      <c r="H1063" s="9"/>
      <c r="I1063" s="10"/>
      <c r="J1063" s="9"/>
      <c r="K1063" s="9"/>
      <c r="L1063" s="8"/>
      <c r="M1063" s="11"/>
      <c r="N1063" s="11"/>
      <c r="O1063" s="13"/>
      <c r="P1063" s="8"/>
      <c r="Q1063" s="8"/>
      <c r="R1063" s="8"/>
      <c r="S1063" s="8"/>
      <c r="T1063" s="8"/>
    </row>
    <row r="1064" spans="2:20" ht="15" customHeight="1" x14ac:dyDescent="0.45">
      <c r="B1064" s="7"/>
      <c r="C1064" s="8"/>
      <c r="D1064" s="8"/>
      <c r="E1064" s="8"/>
      <c r="F1064" s="8" t="str" cm="1">
        <f t="array" ref="F1064">_xlfn.IFNA(_xlfn.IFS(J1064=$U$4,"JA",J1064=$U$5,"NEE",J1064=$U$6,"JA",J1064=$U$8,"ZIE CX"),"")</f>
        <v>JA</v>
      </c>
      <c r="G1064" s="8"/>
      <c r="H1064" s="9"/>
      <c r="I1064" s="10"/>
      <c r="J1064" s="9"/>
      <c r="K1064" s="9"/>
      <c r="L1064" s="8"/>
      <c r="M1064" s="11"/>
      <c r="N1064" s="11"/>
      <c r="O1064" s="13"/>
      <c r="P1064" s="8"/>
      <c r="Q1064" s="8"/>
      <c r="R1064" s="8"/>
      <c r="S1064" s="8"/>
      <c r="T1064" s="8"/>
    </row>
    <row r="1065" spans="2:20" ht="15" customHeight="1" x14ac:dyDescent="0.45">
      <c r="B1065" s="7"/>
      <c r="C1065" s="8"/>
      <c r="D1065" s="8"/>
      <c r="E1065" s="8"/>
      <c r="F1065" s="8" t="str" cm="1">
        <f t="array" ref="F1065">_xlfn.IFNA(_xlfn.IFS(J1065=$U$4,"JA",J1065=$U$5,"NEE",J1065=$U$6,"JA",J1065=$U$8,"ZIE CX"),"")</f>
        <v>JA</v>
      </c>
      <c r="G1065" s="8"/>
      <c r="H1065" s="9"/>
      <c r="I1065" s="10"/>
      <c r="J1065" s="9"/>
      <c r="K1065" s="9"/>
      <c r="L1065" s="8"/>
      <c r="M1065" s="11"/>
      <c r="N1065" s="11"/>
      <c r="O1065" s="13"/>
      <c r="P1065" s="8"/>
      <c r="Q1065" s="8"/>
      <c r="R1065" s="8"/>
      <c r="S1065" s="8"/>
      <c r="T1065" s="8"/>
    </row>
    <row r="1066" spans="2:20" ht="15" customHeight="1" x14ac:dyDescent="0.45">
      <c r="B1066" s="7"/>
      <c r="C1066" s="8"/>
      <c r="D1066" s="8"/>
      <c r="E1066" s="8"/>
      <c r="F1066" s="8" t="str" cm="1">
        <f t="array" ref="F1066">_xlfn.IFNA(_xlfn.IFS(J1066=$U$4,"JA",J1066=$U$5,"NEE",J1066=$U$6,"JA",J1066=$U$8,"ZIE CX"),"")</f>
        <v>JA</v>
      </c>
      <c r="G1066" s="8"/>
      <c r="H1066" s="9"/>
      <c r="I1066" s="10"/>
      <c r="J1066" s="9"/>
      <c r="K1066" s="9"/>
      <c r="L1066" s="8"/>
      <c r="M1066" s="11"/>
      <c r="N1066" s="11"/>
      <c r="O1066" s="13"/>
      <c r="P1066" s="8"/>
      <c r="Q1066" s="8"/>
      <c r="R1066" s="8"/>
      <c r="S1066" s="8"/>
      <c r="T1066" s="8"/>
    </row>
    <row r="1067" spans="2:20" ht="15" customHeight="1" x14ac:dyDescent="0.45">
      <c r="B1067" s="7"/>
      <c r="C1067" s="8"/>
      <c r="D1067" s="8"/>
      <c r="E1067" s="8"/>
      <c r="F1067" s="8" t="str" cm="1">
        <f t="array" ref="F1067">_xlfn.IFNA(_xlfn.IFS(J1067=$U$4,"JA",J1067=$U$5,"NEE",J1067=$U$6,"JA",J1067=$U$8,"ZIE CX"),"")</f>
        <v>JA</v>
      </c>
      <c r="G1067" s="8"/>
      <c r="H1067" s="9"/>
      <c r="I1067" s="10"/>
      <c r="J1067" s="9"/>
      <c r="K1067" s="9"/>
      <c r="L1067" s="8"/>
      <c r="M1067" s="11"/>
      <c r="N1067" s="11"/>
      <c r="O1067" s="13"/>
      <c r="P1067" s="8"/>
      <c r="Q1067" s="8"/>
      <c r="R1067" s="8"/>
      <c r="S1067" s="8"/>
      <c r="T1067" s="8"/>
    </row>
    <row r="1068" spans="2:20" ht="15" customHeight="1" x14ac:dyDescent="0.45">
      <c r="B1068" s="7"/>
      <c r="C1068" s="8"/>
      <c r="D1068" s="8"/>
      <c r="E1068" s="8"/>
      <c r="F1068" s="8" t="str" cm="1">
        <f t="array" ref="F1068">_xlfn.IFNA(_xlfn.IFS(J1068=$U$4,"JA",J1068=$U$5,"NEE",J1068=$U$6,"JA",J1068=$U$8,"ZIE CX"),"")</f>
        <v>JA</v>
      </c>
      <c r="G1068" s="8"/>
      <c r="H1068" s="9"/>
      <c r="I1068" s="10"/>
      <c r="J1068" s="9"/>
      <c r="K1068" s="9"/>
      <c r="L1068" s="8"/>
      <c r="M1068" s="11"/>
      <c r="N1068" s="11"/>
      <c r="O1068" s="13"/>
      <c r="P1068" s="8"/>
      <c r="Q1068" s="8"/>
      <c r="R1068" s="8"/>
      <c r="S1068" s="8"/>
      <c r="T1068" s="8"/>
    </row>
    <row r="1069" spans="2:20" ht="15" customHeight="1" x14ac:dyDescent="0.45">
      <c r="B1069" s="7"/>
      <c r="C1069" s="8"/>
      <c r="D1069" s="8"/>
      <c r="E1069" s="8"/>
      <c r="F1069" s="8" t="str" cm="1">
        <f t="array" ref="F1069">_xlfn.IFNA(_xlfn.IFS(J1069=$U$4,"JA",J1069=$U$5,"NEE",J1069=$U$6,"JA",J1069=$U$8,"ZIE CX"),"")</f>
        <v>JA</v>
      </c>
      <c r="G1069" s="8"/>
      <c r="H1069" s="9"/>
      <c r="I1069" s="10"/>
      <c r="J1069" s="9"/>
      <c r="K1069" s="9"/>
      <c r="L1069" s="8"/>
      <c r="M1069" s="11"/>
      <c r="N1069" s="11"/>
      <c r="O1069" s="13"/>
      <c r="P1069" s="8"/>
      <c r="Q1069" s="8"/>
      <c r="R1069" s="8"/>
      <c r="S1069" s="8"/>
      <c r="T1069" s="8"/>
    </row>
    <row r="1070" spans="2:20" ht="15" customHeight="1" x14ac:dyDescent="0.45">
      <c r="B1070" s="7"/>
      <c r="C1070" s="8"/>
      <c r="D1070" s="8"/>
      <c r="E1070" s="8"/>
      <c r="F1070" s="8" t="str" cm="1">
        <f t="array" ref="F1070">_xlfn.IFNA(_xlfn.IFS(J1070=$U$4,"JA",J1070=$U$5,"NEE",J1070=$U$6,"JA",J1070=$U$8,"ZIE CX"),"")</f>
        <v>JA</v>
      </c>
      <c r="G1070" s="8"/>
      <c r="H1070" s="9"/>
      <c r="I1070" s="10"/>
      <c r="J1070" s="9"/>
      <c r="K1070" s="9"/>
      <c r="L1070" s="8"/>
      <c r="M1070" s="11"/>
      <c r="N1070" s="11"/>
      <c r="O1070" s="13"/>
      <c r="P1070" s="8"/>
      <c r="Q1070" s="8"/>
      <c r="R1070" s="8"/>
      <c r="S1070" s="8"/>
      <c r="T1070" s="8"/>
    </row>
    <row r="1071" spans="2:20" ht="15" customHeight="1" x14ac:dyDescent="0.45">
      <c r="B1071" s="7"/>
      <c r="C1071" s="8"/>
      <c r="D1071" s="8"/>
      <c r="E1071" s="8"/>
      <c r="F1071" s="8" t="str" cm="1">
        <f t="array" ref="F1071">_xlfn.IFNA(_xlfn.IFS(J1071=$U$4,"JA",J1071=$U$5,"NEE",J1071=$U$6,"JA",J1071=$U$8,"ZIE CX"),"")</f>
        <v>JA</v>
      </c>
      <c r="G1071" s="8"/>
      <c r="H1071" s="9"/>
      <c r="I1071" s="10"/>
      <c r="J1071" s="9"/>
      <c r="K1071" s="9"/>
      <c r="L1071" s="8"/>
      <c r="M1071" s="11"/>
      <c r="N1071" s="11"/>
      <c r="O1071" s="13"/>
      <c r="P1071" s="8"/>
      <c r="Q1071" s="8"/>
      <c r="R1071" s="8"/>
      <c r="S1071" s="8"/>
      <c r="T1071" s="8"/>
    </row>
    <row r="1072" spans="2:20" ht="15" customHeight="1" x14ac:dyDescent="0.45">
      <c r="B1072" s="7"/>
      <c r="C1072" s="8"/>
      <c r="D1072" s="8"/>
      <c r="E1072" s="8"/>
      <c r="F1072" s="8" t="str" cm="1">
        <f t="array" ref="F1072">_xlfn.IFNA(_xlfn.IFS(J1072=$U$4,"JA",J1072=$U$5,"NEE",J1072=$U$6,"JA",J1072=$U$8,"ZIE CX"),"")</f>
        <v>JA</v>
      </c>
      <c r="G1072" s="8"/>
      <c r="H1072" s="9"/>
      <c r="I1072" s="10"/>
      <c r="J1072" s="9"/>
      <c r="K1072" s="9"/>
      <c r="L1072" s="8"/>
      <c r="M1072" s="11"/>
      <c r="N1072" s="11"/>
      <c r="O1072" s="13"/>
      <c r="P1072" s="8"/>
      <c r="Q1072" s="8"/>
      <c r="R1072" s="8"/>
      <c r="S1072" s="8"/>
      <c r="T1072" s="8"/>
    </row>
    <row r="1073" spans="2:20" ht="15" customHeight="1" x14ac:dyDescent="0.45">
      <c r="B1073" s="7"/>
      <c r="C1073" s="8"/>
      <c r="D1073" s="8"/>
      <c r="E1073" s="8"/>
      <c r="F1073" s="8" t="str" cm="1">
        <f t="array" ref="F1073">_xlfn.IFNA(_xlfn.IFS(J1073=$U$4,"JA",J1073=$U$5,"NEE",J1073=$U$6,"JA",J1073=$U$8,"ZIE CX"),"")</f>
        <v>JA</v>
      </c>
      <c r="G1073" s="8"/>
      <c r="H1073" s="9"/>
      <c r="I1073" s="10"/>
      <c r="J1073" s="9"/>
      <c r="K1073" s="9"/>
      <c r="L1073" s="8"/>
      <c r="M1073" s="11"/>
      <c r="N1073" s="11"/>
      <c r="O1073" s="13"/>
      <c r="P1073" s="8"/>
      <c r="Q1073" s="8"/>
      <c r="R1073" s="8"/>
      <c r="S1073" s="8"/>
      <c r="T1073" s="8"/>
    </row>
    <row r="1074" spans="2:20" ht="15" customHeight="1" x14ac:dyDescent="0.45">
      <c r="B1074" s="7"/>
      <c r="C1074" s="8"/>
      <c r="D1074" s="8"/>
      <c r="E1074" s="8"/>
      <c r="F1074" s="8" t="str" cm="1">
        <f t="array" ref="F1074">_xlfn.IFNA(_xlfn.IFS(J1074=$U$4,"JA",J1074=$U$5,"NEE",J1074=$U$6,"JA",J1074=$U$8,"ZIE CX"),"")</f>
        <v>JA</v>
      </c>
      <c r="G1074" s="8"/>
      <c r="H1074" s="9"/>
      <c r="I1074" s="10"/>
      <c r="J1074" s="9"/>
      <c r="K1074" s="9"/>
      <c r="L1074" s="8"/>
      <c r="M1074" s="11"/>
      <c r="N1074" s="11"/>
      <c r="O1074" s="13"/>
      <c r="P1074" s="8"/>
      <c r="Q1074" s="8"/>
      <c r="R1074" s="8"/>
      <c r="S1074" s="8"/>
      <c r="T1074" s="8"/>
    </row>
    <row r="1075" spans="2:20" ht="15" customHeight="1" x14ac:dyDescent="0.45">
      <c r="B1075" s="7"/>
      <c r="C1075" s="8"/>
      <c r="D1075" s="8"/>
      <c r="E1075" s="8"/>
      <c r="F1075" s="8" t="str" cm="1">
        <f t="array" ref="F1075">_xlfn.IFNA(_xlfn.IFS(J1075=$U$4,"JA",J1075=$U$5,"NEE",J1075=$U$6,"JA",J1075=$U$8,"ZIE CX"),"")</f>
        <v>JA</v>
      </c>
      <c r="G1075" s="8"/>
      <c r="H1075" s="9"/>
      <c r="I1075" s="10"/>
      <c r="J1075" s="9"/>
      <c r="K1075" s="9"/>
      <c r="L1075" s="8"/>
      <c r="M1075" s="11"/>
      <c r="N1075" s="11"/>
      <c r="O1075" s="13"/>
      <c r="P1075" s="8"/>
      <c r="Q1075" s="8"/>
      <c r="R1075" s="8"/>
      <c r="S1075" s="8"/>
      <c r="T1075" s="8"/>
    </row>
    <row r="1076" spans="2:20" ht="15" customHeight="1" x14ac:dyDescent="0.45">
      <c r="B1076" s="7"/>
      <c r="C1076" s="8"/>
      <c r="D1076" s="8"/>
      <c r="E1076" s="8"/>
      <c r="F1076" s="8" t="str" cm="1">
        <f t="array" ref="F1076">_xlfn.IFNA(_xlfn.IFS(J1076=$U$4,"JA",J1076=$U$5,"NEE",J1076=$U$6,"JA",J1076=$U$8,"ZIE CX"),"")</f>
        <v>JA</v>
      </c>
      <c r="G1076" s="8"/>
      <c r="H1076" s="9"/>
      <c r="I1076" s="10"/>
      <c r="J1076" s="9"/>
      <c r="K1076" s="9"/>
      <c r="L1076" s="8"/>
      <c r="M1076" s="11"/>
      <c r="N1076" s="11"/>
      <c r="O1076" s="13"/>
      <c r="P1076" s="8"/>
      <c r="Q1076" s="8"/>
      <c r="R1076" s="8"/>
      <c r="S1076" s="8"/>
      <c r="T1076" s="8"/>
    </row>
    <row r="1077" spans="2:20" ht="15" customHeight="1" x14ac:dyDescent="0.45">
      <c r="B1077" s="7"/>
      <c r="C1077" s="8"/>
      <c r="D1077" s="8"/>
      <c r="E1077" s="8"/>
      <c r="F1077" s="8" t="str" cm="1">
        <f t="array" ref="F1077">_xlfn.IFNA(_xlfn.IFS(J1077=$U$4,"JA",J1077=$U$5,"NEE",J1077=$U$6,"JA",J1077=$U$8,"ZIE CX"),"")</f>
        <v>JA</v>
      </c>
      <c r="G1077" s="8"/>
      <c r="H1077" s="9"/>
      <c r="I1077" s="10"/>
      <c r="J1077" s="9"/>
      <c r="K1077" s="9"/>
      <c r="L1077" s="8"/>
      <c r="M1077" s="11"/>
      <c r="N1077" s="11"/>
      <c r="O1077" s="13"/>
      <c r="P1077" s="8"/>
      <c r="Q1077" s="8"/>
      <c r="R1077" s="8"/>
      <c r="S1077" s="8"/>
      <c r="T1077" s="8"/>
    </row>
    <row r="1078" spans="2:20" ht="15" customHeight="1" x14ac:dyDescent="0.45">
      <c r="B1078" s="7"/>
      <c r="C1078" s="8"/>
      <c r="D1078" s="8"/>
      <c r="E1078" s="8"/>
      <c r="F1078" s="8" t="str" cm="1">
        <f t="array" ref="F1078">_xlfn.IFNA(_xlfn.IFS(J1078=$U$4,"JA",J1078=$U$5,"NEE",J1078=$U$6,"JA",J1078=$U$8,"ZIE CX"),"")</f>
        <v>JA</v>
      </c>
      <c r="G1078" s="8"/>
      <c r="H1078" s="9"/>
      <c r="I1078" s="10"/>
      <c r="J1078" s="9"/>
      <c r="K1078" s="9"/>
      <c r="L1078" s="8"/>
      <c r="M1078" s="11"/>
      <c r="N1078" s="11"/>
      <c r="O1078" s="13"/>
      <c r="P1078" s="8"/>
      <c r="Q1078" s="8"/>
      <c r="R1078" s="8"/>
      <c r="S1078" s="8"/>
      <c r="T1078" s="8"/>
    </row>
    <row r="1079" spans="2:20" ht="15" customHeight="1" x14ac:dyDescent="0.45">
      <c r="B1079" s="7"/>
      <c r="C1079" s="8"/>
      <c r="D1079" s="8"/>
      <c r="E1079" s="8"/>
      <c r="F1079" s="8" t="str" cm="1">
        <f t="array" ref="F1079">_xlfn.IFNA(_xlfn.IFS(J1079=$U$4,"JA",J1079=$U$5,"NEE",J1079=$U$6,"JA",J1079=$U$8,"ZIE CX"),"")</f>
        <v>JA</v>
      </c>
      <c r="G1079" s="8"/>
      <c r="H1079" s="9"/>
      <c r="I1079" s="10"/>
      <c r="J1079" s="9"/>
      <c r="K1079" s="9"/>
      <c r="L1079" s="8"/>
      <c r="M1079" s="11"/>
      <c r="N1079" s="11"/>
      <c r="O1079" s="13"/>
      <c r="P1079" s="8"/>
      <c r="Q1079" s="8"/>
      <c r="R1079" s="8"/>
      <c r="S1079" s="8"/>
      <c r="T1079" s="8"/>
    </row>
    <row r="1080" spans="2:20" ht="15" customHeight="1" x14ac:dyDescent="0.45">
      <c r="B1080" s="7"/>
      <c r="C1080" s="8"/>
      <c r="D1080" s="8"/>
      <c r="E1080" s="8"/>
      <c r="F1080" s="8" t="str" cm="1">
        <f t="array" ref="F1080">_xlfn.IFNA(_xlfn.IFS(J1080=$U$4,"JA",J1080=$U$5,"NEE",J1080=$U$6,"JA",J1080=$U$8,"ZIE CX"),"")</f>
        <v>JA</v>
      </c>
      <c r="G1080" s="8"/>
      <c r="H1080" s="9"/>
      <c r="I1080" s="10"/>
      <c r="J1080" s="9"/>
      <c r="K1080" s="9"/>
      <c r="L1080" s="8"/>
      <c r="M1080" s="11"/>
      <c r="N1080" s="11"/>
      <c r="O1080" s="13"/>
      <c r="P1080" s="8"/>
      <c r="Q1080" s="8"/>
      <c r="R1080" s="8"/>
      <c r="S1080" s="8"/>
      <c r="T1080" s="8"/>
    </row>
    <row r="1081" spans="2:20" ht="15" customHeight="1" x14ac:dyDescent="0.45">
      <c r="B1081" s="7"/>
      <c r="C1081" s="8"/>
      <c r="D1081" s="8"/>
      <c r="E1081" s="8"/>
      <c r="F1081" s="8" t="str" cm="1">
        <f t="array" ref="F1081">_xlfn.IFNA(_xlfn.IFS(J1081=$U$4,"JA",J1081=$U$5,"NEE",J1081=$U$6,"JA",J1081=$U$8,"ZIE CX"),"")</f>
        <v>JA</v>
      </c>
      <c r="G1081" s="8"/>
      <c r="H1081" s="9"/>
      <c r="I1081" s="10"/>
      <c r="J1081" s="9"/>
      <c r="K1081" s="9"/>
      <c r="L1081" s="8"/>
      <c r="M1081" s="11"/>
      <c r="N1081" s="11"/>
      <c r="O1081" s="13"/>
      <c r="P1081" s="8"/>
      <c r="Q1081" s="8"/>
      <c r="R1081" s="8"/>
      <c r="S1081" s="8"/>
      <c r="T1081" s="8"/>
    </row>
    <row r="1082" spans="2:20" ht="15" customHeight="1" x14ac:dyDescent="0.45">
      <c r="B1082" s="7"/>
      <c r="C1082" s="8"/>
      <c r="D1082" s="8"/>
      <c r="E1082" s="8"/>
      <c r="F1082" s="8" t="str" cm="1">
        <f t="array" ref="F1082">_xlfn.IFNA(_xlfn.IFS(J1082=$U$4,"JA",J1082=$U$5,"NEE",J1082=$U$6,"JA",J1082=$U$8,"ZIE CX"),"")</f>
        <v>JA</v>
      </c>
      <c r="G1082" s="8"/>
      <c r="H1082" s="9"/>
      <c r="I1082" s="10"/>
      <c r="J1082" s="9"/>
      <c r="K1082" s="9"/>
      <c r="L1082" s="8"/>
      <c r="M1082" s="11"/>
      <c r="N1082" s="11"/>
      <c r="O1082" s="13"/>
      <c r="P1082" s="8"/>
      <c r="Q1082" s="8"/>
      <c r="R1082" s="8"/>
      <c r="S1082" s="8"/>
      <c r="T1082" s="8"/>
    </row>
    <row r="1083" spans="2:20" ht="15" customHeight="1" x14ac:dyDescent="0.45">
      <c r="B1083" s="7"/>
      <c r="C1083" s="8"/>
      <c r="D1083" s="8"/>
      <c r="E1083" s="8"/>
      <c r="F1083" s="8" t="str" cm="1">
        <f t="array" ref="F1083">_xlfn.IFNA(_xlfn.IFS(J1083=$U$4,"JA",J1083=$U$5,"NEE",J1083=$U$6,"JA",J1083=$U$8,"ZIE CX"),"")</f>
        <v>JA</v>
      </c>
      <c r="G1083" s="8"/>
      <c r="H1083" s="9"/>
      <c r="I1083" s="10"/>
      <c r="J1083" s="9"/>
      <c r="K1083" s="9"/>
      <c r="L1083" s="8"/>
      <c r="M1083" s="11"/>
      <c r="N1083" s="11"/>
      <c r="O1083" s="13"/>
      <c r="P1083" s="8"/>
      <c r="Q1083" s="8"/>
      <c r="R1083" s="8"/>
      <c r="S1083" s="8"/>
      <c r="T1083" s="8"/>
    </row>
    <row r="1084" spans="2:20" ht="15" customHeight="1" x14ac:dyDescent="0.45">
      <c r="B1084" s="7"/>
      <c r="C1084" s="8"/>
      <c r="D1084" s="8"/>
      <c r="E1084" s="8"/>
      <c r="F1084" s="8" t="str" cm="1">
        <f t="array" ref="F1084">_xlfn.IFNA(_xlfn.IFS(J1084=$U$4,"JA",J1084=$U$5,"NEE",J1084=$U$6,"JA",J1084=$U$8,"ZIE CX"),"")</f>
        <v>JA</v>
      </c>
      <c r="G1084" s="8"/>
      <c r="H1084" s="9"/>
      <c r="I1084" s="10"/>
      <c r="J1084" s="9"/>
      <c r="K1084" s="9"/>
      <c r="L1084" s="8"/>
      <c r="M1084" s="11"/>
      <c r="N1084" s="11"/>
      <c r="O1084" s="13"/>
      <c r="P1084" s="8"/>
      <c r="Q1084" s="8"/>
      <c r="R1084" s="8"/>
      <c r="S1084" s="8"/>
      <c r="T1084" s="8"/>
    </row>
    <row r="1085" spans="2:20" ht="15" customHeight="1" x14ac:dyDescent="0.45">
      <c r="B1085" s="7"/>
      <c r="C1085" s="8"/>
      <c r="D1085" s="8"/>
      <c r="E1085" s="8"/>
      <c r="F1085" s="8" t="str" cm="1">
        <f t="array" ref="F1085">_xlfn.IFNA(_xlfn.IFS(J1085=$U$4,"JA",J1085=$U$5,"NEE",J1085=$U$6,"JA",J1085=$U$8,"ZIE CX"),"")</f>
        <v>JA</v>
      </c>
      <c r="G1085" s="8"/>
      <c r="H1085" s="9"/>
      <c r="I1085" s="10"/>
      <c r="J1085" s="9"/>
      <c r="K1085" s="9"/>
      <c r="L1085" s="8"/>
      <c r="M1085" s="11"/>
      <c r="N1085" s="11"/>
      <c r="O1085" s="13"/>
      <c r="P1085" s="8"/>
      <c r="Q1085" s="8"/>
      <c r="R1085" s="8"/>
      <c r="S1085" s="8"/>
      <c r="T1085" s="8"/>
    </row>
    <row r="1086" spans="2:20" ht="15" customHeight="1" x14ac:dyDescent="0.45">
      <c r="B1086" s="7"/>
      <c r="C1086" s="8"/>
      <c r="D1086" s="8"/>
      <c r="E1086" s="8"/>
      <c r="F1086" s="8" t="str" cm="1">
        <f t="array" ref="F1086">_xlfn.IFNA(_xlfn.IFS(J1086=$U$4,"JA",J1086=$U$5,"NEE",J1086=$U$6,"JA",J1086=$U$8,"ZIE CX"),"")</f>
        <v>JA</v>
      </c>
      <c r="G1086" s="8"/>
      <c r="H1086" s="9"/>
      <c r="I1086" s="10"/>
      <c r="J1086" s="9"/>
      <c r="K1086" s="9"/>
      <c r="L1086" s="8"/>
      <c r="M1086" s="11"/>
      <c r="N1086" s="11"/>
      <c r="O1086" s="13"/>
      <c r="P1086" s="8"/>
      <c r="Q1086" s="8"/>
      <c r="R1086" s="8"/>
      <c r="S1086" s="8"/>
      <c r="T1086" s="8"/>
    </row>
    <row r="1087" spans="2:20" ht="15" customHeight="1" x14ac:dyDescent="0.45">
      <c r="B1087" s="7"/>
      <c r="C1087" s="8"/>
      <c r="D1087" s="8"/>
      <c r="E1087" s="8"/>
      <c r="F1087" s="8" t="str" cm="1">
        <f t="array" ref="F1087">_xlfn.IFNA(_xlfn.IFS(J1087=$U$4,"JA",J1087=$U$5,"NEE",J1087=$U$6,"JA",J1087=$U$8,"ZIE CX"),"")</f>
        <v>JA</v>
      </c>
      <c r="G1087" s="8"/>
      <c r="H1087" s="9"/>
      <c r="I1087" s="10"/>
      <c r="J1087" s="9"/>
      <c r="K1087" s="9"/>
      <c r="L1087" s="8"/>
      <c r="M1087" s="11"/>
      <c r="N1087" s="11"/>
      <c r="O1087" s="13"/>
      <c r="P1087" s="8"/>
      <c r="Q1087" s="8"/>
      <c r="R1087" s="8"/>
      <c r="S1087" s="8"/>
      <c r="T1087" s="8"/>
    </row>
    <row r="1088" spans="2:20" ht="15" customHeight="1" x14ac:dyDescent="0.45">
      <c r="B1088" s="7"/>
      <c r="C1088" s="8"/>
      <c r="D1088" s="8"/>
      <c r="E1088" s="8"/>
      <c r="F1088" s="8" t="str" cm="1">
        <f t="array" ref="F1088">_xlfn.IFNA(_xlfn.IFS(J1088=$U$4,"JA",J1088=$U$5,"NEE",J1088=$U$6,"JA",J1088=$U$8,"ZIE CX"),"")</f>
        <v>JA</v>
      </c>
      <c r="G1088" s="8"/>
      <c r="H1088" s="9"/>
      <c r="I1088" s="10"/>
      <c r="J1088" s="9"/>
      <c r="K1088" s="9"/>
      <c r="L1088" s="8"/>
      <c r="M1088" s="11"/>
      <c r="N1088" s="11"/>
      <c r="O1088" s="13"/>
      <c r="P1088" s="8"/>
      <c r="Q1088" s="8"/>
      <c r="R1088" s="8"/>
      <c r="S1088" s="8"/>
      <c r="T1088" s="8"/>
    </row>
    <row r="1089" spans="2:20" ht="15" customHeight="1" x14ac:dyDescent="0.45">
      <c r="B1089" s="7"/>
      <c r="C1089" s="8"/>
      <c r="D1089" s="8"/>
      <c r="E1089" s="8"/>
      <c r="F1089" s="8" t="str" cm="1">
        <f t="array" ref="F1089">_xlfn.IFNA(_xlfn.IFS(J1089=$U$4,"JA",J1089=$U$5,"NEE",J1089=$U$6,"JA",J1089=$U$8,"ZIE CX"),"")</f>
        <v>JA</v>
      </c>
      <c r="G1089" s="8"/>
      <c r="H1089" s="9"/>
      <c r="I1089" s="10"/>
      <c r="J1089" s="9"/>
      <c r="K1089" s="9"/>
      <c r="L1089" s="8"/>
      <c r="M1089" s="11"/>
      <c r="N1089" s="11"/>
      <c r="O1089" s="13"/>
      <c r="P1089" s="8"/>
      <c r="Q1089" s="8"/>
      <c r="R1089" s="8"/>
      <c r="S1089" s="8"/>
      <c r="T1089" s="8"/>
    </row>
    <row r="1090" spans="2:20" ht="15" customHeight="1" x14ac:dyDescent="0.45">
      <c r="B1090" s="7"/>
      <c r="C1090" s="8"/>
      <c r="D1090" s="8"/>
      <c r="E1090" s="8"/>
      <c r="F1090" s="8" t="str" cm="1">
        <f t="array" ref="F1090">_xlfn.IFNA(_xlfn.IFS(J1090=$U$4,"JA",J1090=$U$5,"NEE",J1090=$U$6,"JA",J1090=$U$8,"ZIE CX"),"")</f>
        <v>JA</v>
      </c>
      <c r="G1090" s="8"/>
      <c r="H1090" s="9"/>
      <c r="I1090" s="10"/>
      <c r="J1090" s="9"/>
      <c r="K1090" s="9"/>
      <c r="L1090" s="8"/>
      <c r="M1090" s="11"/>
      <c r="N1090" s="11"/>
      <c r="O1090" s="13"/>
      <c r="P1090" s="8"/>
      <c r="Q1090" s="8"/>
      <c r="R1090" s="8"/>
      <c r="S1090" s="8"/>
      <c r="T1090" s="8"/>
    </row>
    <row r="1091" spans="2:20" ht="15" customHeight="1" x14ac:dyDescent="0.45">
      <c r="B1091" s="7"/>
      <c r="C1091" s="8"/>
      <c r="D1091" s="8"/>
      <c r="E1091" s="8"/>
      <c r="F1091" s="8" t="str" cm="1">
        <f t="array" ref="F1091">_xlfn.IFNA(_xlfn.IFS(J1091=$U$4,"JA",J1091=$U$5,"NEE",J1091=$U$6,"JA",J1091=$U$8,"ZIE CX"),"")</f>
        <v>JA</v>
      </c>
      <c r="G1091" s="8"/>
      <c r="H1091" s="9"/>
      <c r="I1091" s="10"/>
      <c r="J1091" s="9"/>
      <c r="K1091" s="9"/>
      <c r="L1091" s="8"/>
      <c r="M1091" s="11"/>
      <c r="N1091" s="11"/>
      <c r="O1091" s="13"/>
      <c r="P1091" s="8"/>
      <c r="Q1091" s="8"/>
      <c r="R1091" s="8"/>
      <c r="S1091" s="8"/>
      <c r="T1091" s="8"/>
    </row>
    <row r="1092" spans="2:20" ht="15" customHeight="1" x14ac:dyDescent="0.45">
      <c r="B1092" s="7"/>
      <c r="C1092" s="8"/>
      <c r="D1092" s="8"/>
      <c r="E1092" s="8"/>
      <c r="F1092" s="8" t="str" cm="1">
        <f t="array" ref="F1092">_xlfn.IFNA(_xlfn.IFS(J1092=$U$4,"JA",J1092=$U$5,"NEE",J1092=$U$6,"JA",J1092=$U$8,"ZIE CX"),"")</f>
        <v>JA</v>
      </c>
      <c r="G1092" s="8"/>
      <c r="H1092" s="9"/>
      <c r="I1092" s="10"/>
      <c r="J1092" s="9"/>
      <c r="K1092" s="9"/>
      <c r="L1092" s="8"/>
      <c r="M1092" s="11"/>
      <c r="N1092" s="11"/>
      <c r="O1092" s="13"/>
      <c r="P1092" s="8"/>
      <c r="Q1092" s="8"/>
      <c r="R1092" s="8"/>
      <c r="S1092" s="8"/>
      <c r="T1092" s="8"/>
    </row>
    <row r="1093" spans="2:20" ht="15" customHeight="1" x14ac:dyDescent="0.45">
      <c r="B1093" s="7"/>
      <c r="C1093" s="8"/>
      <c r="D1093" s="8"/>
      <c r="E1093" s="8"/>
      <c r="F1093" s="8" t="str" cm="1">
        <f t="array" ref="F1093">_xlfn.IFNA(_xlfn.IFS(J1093=$U$4,"JA",J1093=$U$5,"NEE",J1093=$U$6,"JA",J1093=$U$8,"ZIE CX"),"")</f>
        <v>JA</v>
      </c>
      <c r="G1093" s="8"/>
      <c r="H1093" s="9"/>
      <c r="I1093" s="10"/>
      <c r="J1093" s="9"/>
      <c r="K1093" s="9"/>
      <c r="L1093" s="8"/>
      <c r="M1093" s="11"/>
      <c r="N1093" s="11"/>
      <c r="O1093" s="13"/>
      <c r="P1093" s="8"/>
      <c r="Q1093" s="8"/>
      <c r="R1093" s="8"/>
      <c r="S1093" s="8"/>
      <c r="T1093" s="8"/>
    </row>
    <row r="1094" spans="2:20" ht="15" customHeight="1" x14ac:dyDescent="0.45">
      <c r="B1094" s="7"/>
      <c r="C1094" s="8"/>
      <c r="D1094" s="8"/>
      <c r="E1094" s="8"/>
      <c r="F1094" s="8" t="str" cm="1">
        <f t="array" ref="F1094">_xlfn.IFNA(_xlfn.IFS(J1094=$U$4,"JA",J1094=$U$5,"NEE",J1094=$U$6,"JA",J1094=$U$8,"ZIE CX"),"")</f>
        <v>JA</v>
      </c>
      <c r="G1094" s="8"/>
      <c r="H1094" s="9"/>
      <c r="I1094" s="10"/>
      <c r="J1094" s="9"/>
      <c r="K1094" s="9"/>
      <c r="L1094" s="8"/>
      <c r="M1094" s="11"/>
      <c r="N1094" s="11"/>
      <c r="O1094" s="13"/>
      <c r="P1094" s="8"/>
      <c r="Q1094" s="8"/>
      <c r="R1094" s="8"/>
      <c r="S1094" s="8"/>
      <c r="T1094" s="8"/>
    </row>
    <row r="1095" spans="2:20" ht="15" customHeight="1" x14ac:dyDescent="0.45">
      <c r="B1095" s="7"/>
      <c r="C1095" s="8"/>
      <c r="D1095" s="8"/>
      <c r="E1095" s="8"/>
      <c r="F1095" s="8" t="str" cm="1">
        <f t="array" ref="F1095">_xlfn.IFNA(_xlfn.IFS(J1095=$U$4,"JA",J1095=$U$5,"NEE",J1095=$U$6,"JA",J1095=$U$8,"ZIE CX"),"")</f>
        <v>JA</v>
      </c>
      <c r="G1095" s="8"/>
      <c r="H1095" s="9"/>
      <c r="I1095" s="10"/>
      <c r="J1095" s="9"/>
      <c r="K1095" s="9"/>
      <c r="L1095" s="8"/>
      <c r="M1095" s="11"/>
      <c r="N1095" s="11"/>
      <c r="O1095" s="13"/>
      <c r="P1095" s="8"/>
      <c r="Q1095" s="8"/>
      <c r="R1095" s="8"/>
      <c r="S1095" s="8"/>
      <c r="T1095" s="8"/>
    </row>
    <row r="1096" spans="2:20" ht="15" customHeight="1" x14ac:dyDescent="0.45">
      <c r="B1096" s="7"/>
      <c r="C1096" s="8"/>
      <c r="D1096" s="8"/>
      <c r="E1096" s="8"/>
      <c r="F1096" s="8" t="str" cm="1">
        <f t="array" ref="F1096">_xlfn.IFNA(_xlfn.IFS(J1096=$U$4,"JA",J1096=$U$5,"NEE",J1096=$U$6,"JA",J1096=$U$8,"ZIE CX"),"")</f>
        <v>JA</v>
      </c>
      <c r="G1096" s="8"/>
      <c r="H1096" s="9"/>
      <c r="I1096" s="10"/>
      <c r="J1096" s="9"/>
      <c r="K1096" s="9"/>
      <c r="L1096" s="8"/>
      <c r="M1096" s="11"/>
      <c r="N1096" s="11"/>
      <c r="O1096" s="13"/>
      <c r="P1096" s="8"/>
      <c r="Q1096" s="8"/>
      <c r="R1096" s="8"/>
      <c r="S1096" s="8"/>
      <c r="T1096" s="8"/>
    </row>
    <row r="1097" spans="2:20" ht="15" customHeight="1" x14ac:dyDescent="0.45">
      <c r="B1097" s="7"/>
      <c r="C1097" s="8"/>
      <c r="D1097" s="8"/>
      <c r="E1097" s="8"/>
      <c r="F1097" s="8" t="str" cm="1">
        <f t="array" ref="F1097">_xlfn.IFNA(_xlfn.IFS(J1097=$U$4,"JA",J1097=$U$5,"NEE",J1097=$U$6,"JA",J1097=$U$8,"ZIE CX"),"")</f>
        <v>JA</v>
      </c>
      <c r="G1097" s="8"/>
      <c r="H1097" s="9"/>
      <c r="I1097" s="10"/>
      <c r="J1097" s="9"/>
      <c r="K1097" s="9"/>
      <c r="L1097" s="8"/>
      <c r="M1097" s="11"/>
      <c r="N1097" s="11"/>
      <c r="O1097" s="13"/>
      <c r="P1097" s="8"/>
      <c r="Q1097" s="8"/>
      <c r="R1097" s="8"/>
      <c r="S1097" s="8"/>
      <c r="T1097" s="8"/>
    </row>
    <row r="1098" spans="2:20" ht="15" customHeight="1" x14ac:dyDescent="0.45">
      <c r="B1098" s="7"/>
      <c r="C1098" s="8"/>
      <c r="D1098" s="8"/>
      <c r="E1098" s="8"/>
      <c r="F1098" s="8" t="str" cm="1">
        <f t="array" ref="F1098">_xlfn.IFNA(_xlfn.IFS(J1098=$U$4,"JA",J1098=$U$5,"NEE",J1098=$U$6,"JA",J1098=$U$8,"ZIE CX"),"")</f>
        <v>JA</v>
      </c>
      <c r="G1098" s="8"/>
      <c r="H1098" s="9"/>
      <c r="I1098" s="10"/>
      <c r="J1098" s="9"/>
      <c r="K1098" s="9"/>
      <c r="L1098" s="8"/>
      <c r="M1098" s="11"/>
      <c r="N1098" s="11"/>
      <c r="O1098" s="13"/>
      <c r="P1098" s="8"/>
      <c r="Q1098" s="8"/>
      <c r="R1098" s="8"/>
      <c r="S1098" s="8"/>
      <c r="T1098" s="8"/>
    </row>
    <row r="1099" spans="2:20" ht="15" customHeight="1" x14ac:dyDescent="0.45">
      <c r="B1099" s="7"/>
      <c r="C1099" s="8"/>
      <c r="D1099" s="8"/>
      <c r="E1099" s="8"/>
      <c r="F1099" s="8" t="str" cm="1">
        <f t="array" ref="F1099">_xlfn.IFNA(_xlfn.IFS(J1099=$U$4,"JA",J1099=$U$5,"NEE",J1099=$U$6,"JA",J1099=$U$8,"ZIE CX"),"")</f>
        <v>JA</v>
      </c>
      <c r="G1099" s="8"/>
      <c r="H1099" s="9"/>
      <c r="I1099" s="10"/>
      <c r="J1099" s="9"/>
      <c r="K1099" s="9"/>
      <c r="L1099" s="8"/>
      <c r="M1099" s="11"/>
      <c r="N1099" s="11"/>
      <c r="O1099" s="13"/>
      <c r="P1099" s="8"/>
      <c r="Q1099" s="8"/>
      <c r="R1099" s="8"/>
      <c r="S1099" s="8"/>
      <c r="T1099" s="8"/>
    </row>
    <row r="1100" spans="2:20" ht="15" customHeight="1" x14ac:dyDescent="0.45">
      <c r="B1100" s="7"/>
      <c r="C1100" s="8"/>
      <c r="D1100" s="8"/>
      <c r="E1100" s="8"/>
      <c r="F1100" s="8" t="str" cm="1">
        <f t="array" ref="F1100">_xlfn.IFNA(_xlfn.IFS(J1100=$U$4,"JA",J1100=$U$5,"NEE",J1100=$U$6,"JA",J1100=$U$8,"ZIE CX"),"")</f>
        <v>JA</v>
      </c>
      <c r="G1100" s="8"/>
      <c r="H1100" s="9"/>
      <c r="I1100" s="10"/>
      <c r="J1100" s="9"/>
      <c r="K1100" s="9"/>
      <c r="L1100" s="8"/>
      <c r="M1100" s="11"/>
      <c r="N1100" s="11"/>
      <c r="O1100" s="13"/>
      <c r="P1100" s="8"/>
      <c r="Q1100" s="8"/>
      <c r="R1100" s="8"/>
      <c r="S1100" s="8"/>
      <c r="T1100" s="8"/>
    </row>
    <row r="1101" spans="2:20" ht="15" customHeight="1" x14ac:dyDescent="0.45">
      <c r="B1101" s="7"/>
      <c r="C1101" s="8"/>
      <c r="D1101" s="8"/>
      <c r="E1101" s="8"/>
      <c r="F1101" s="8" t="str" cm="1">
        <f t="array" ref="F1101">_xlfn.IFNA(_xlfn.IFS(J1101=$U$4,"JA",J1101=$U$5,"NEE",J1101=$U$6,"JA",J1101=$U$8,"ZIE CX"),"")</f>
        <v>JA</v>
      </c>
      <c r="G1101" s="8"/>
      <c r="H1101" s="9"/>
      <c r="I1101" s="10"/>
      <c r="J1101" s="9"/>
      <c r="K1101" s="9"/>
      <c r="L1101" s="8"/>
      <c r="M1101" s="11"/>
      <c r="N1101" s="11"/>
      <c r="O1101" s="13"/>
      <c r="P1101" s="8"/>
      <c r="Q1101" s="8"/>
      <c r="R1101" s="8"/>
      <c r="S1101" s="8"/>
      <c r="T1101" s="8"/>
    </row>
    <row r="1102" spans="2:20" ht="15" customHeight="1" x14ac:dyDescent="0.45">
      <c r="B1102" s="7"/>
      <c r="C1102" s="8"/>
      <c r="D1102" s="8"/>
      <c r="E1102" s="8"/>
      <c r="F1102" s="8" t="str" cm="1">
        <f t="array" ref="F1102">_xlfn.IFNA(_xlfn.IFS(J1102=$U$4,"JA",J1102=$U$5,"NEE",J1102=$U$6,"JA",J1102=$U$8,"ZIE CX"),"")</f>
        <v>JA</v>
      </c>
      <c r="G1102" s="8"/>
      <c r="H1102" s="9"/>
      <c r="I1102" s="10"/>
      <c r="J1102" s="9"/>
      <c r="K1102" s="9"/>
      <c r="L1102" s="8"/>
      <c r="M1102" s="11"/>
      <c r="N1102" s="11"/>
      <c r="O1102" s="13"/>
      <c r="P1102" s="8"/>
      <c r="Q1102" s="8"/>
      <c r="R1102" s="8"/>
      <c r="S1102" s="8"/>
      <c r="T1102" s="8"/>
    </row>
    <row r="1103" spans="2:20" ht="15" customHeight="1" x14ac:dyDescent="0.45">
      <c r="B1103" s="7"/>
      <c r="C1103" s="8"/>
      <c r="D1103" s="8"/>
      <c r="E1103" s="8"/>
      <c r="F1103" s="8" t="str" cm="1">
        <f t="array" ref="F1103">_xlfn.IFNA(_xlfn.IFS(J1103=$U$4,"JA",J1103=$U$5,"NEE",J1103=$U$6,"JA",J1103=$U$8,"ZIE CX"),"")</f>
        <v>JA</v>
      </c>
      <c r="G1103" s="8"/>
      <c r="H1103" s="9"/>
      <c r="I1103" s="10"/>
      <c r="J1103" s="9"/>
      <c r="K1103" s="9"/>
      <c r="L1103" s="8"/>
      <c r="M1103" s="11"/>
      <c r="N1103" s="11"/>
      <c r="O1103" s="13"/>
      <c r="P1103" s="8"/>
      <c r="Q1103" s="8"/>
      <c r="R1103" s="8"/>
      <c r="S1103" s="8"/>
      <c r="T1103" s="8"/>
    </row>
    <row r="1104" spans="2:20" ht="15" customHeight="1" x14ac:dyDescent="0.45">
      <c r="B1104" s="7"/>
      <c r="C1104" s="8"/>
      <c r="D1104" s="8"/>
      <c r="E1104" s="8"/>
      <c r="F1104" s="8" t="str" cm="1">
        <f t="array" ref="F1104">_xlfn.IFNA(_xlfn.IFS(J1104=$U$4,"JA",J1104=$U$5,"NEE",J1104=$U$6,"JA",J1104=$U$8,"ZIE CX"),"")</f>
        <v>JA</v>
      </c>
      <c r="G1104" s="8"/>
      <c r="H1104" s="9"/>
      <c r="I1104" s="10"/>
      <c r="J1104" s="9"/>
      <c r="K1104" s="9"/>
      <c r="L1104" s="8"/>
      <c r="M1104" s="11"/>
      <c r="N1104" s="11"/>
      <c r="O1104" s="13"/>
      <c r="P1104" s="8"/>
      <c r="Q1104" s="8"/>
      <c r="R1104" s="8"/>
      <c r="S1104" s="8"/>
      <c r="T1104" s="8"/>
    </row>
    <row r="1105" spans="2:20" ht="15" customHeight="1" x14ac:dyDescent="0.45">
      <c r="B1105" s="7"/>
      <c r="C1105" s="8"/>
      <c r="D1105" s="8"/>
      <c r="E1105" s="8"/>
      <c r="F1105" s="8" t="str" cm="1">
        <f t="array" ref="F1105">_xlfn.IFNA(_xlfn.IFS(J1105=$U$4,"JA",J1105=$U$5,"NEE",J1105=$U$6,"JA",J1105=$U$8,"ZIE CX"),"")</f>
        <v>JA</v>
      </c>
      <c r="G1105" s="8"/>
      <c r="H1105" s="9"/>
      <c r="I1105" s="10"/>
      <c r="J1105" s="9"/>
      <c r="K1105" s="9"/>
      <c r="L1105" s="8"/>
      <c r="M1105" s="11"/>
      <c r="N1105" s="11"/>
      <c r="O1105" s="13"/>
      <c r="P1105" s="8"/>
      <c r="Q1105" s="8"/>
      <c r="R1105" s="8"/>
      <c r="S1105" s="8"/>
      <c r="T1105" s="8"/>
    </row>
    <row r="1106" spans="2:20" ht="15" customHeight="1" x14ac:dyDescent="0.45">
      <c r="B1106" s="7"/>
      <c r="C1106" s="8"/>
      <c r="D1106" s="8"/>
      <c r="E1106" s="8"/>
      <c r="F1106" s="8" t="str" cm="1">
        <f t="array" ref="F1106">_xlfn.IFNA(_xlfn.IFS(J1106=$U$4,"JA",J1106=$U$5,"NEE",J1106=$U$6,"JA",J1106=$U$8,"ZIE CX"),"")</f>
        <v>JA</v>
      </c>
      <c r="G1106" s="8"/>
      <c r="H1106" s="9"/>
      <c r="I1106" s="10"/>
      <c r="J1106" s="9"/>
      <c r="K1106" s="9"/>
      <c r="L1106" s="8"/>
      <c r="M1106" s="11"/>
      <c r="N1106" s="11"/>
      <c r="O1106" s="13"/>
      <c r="P1106" s="8"/>
      <c r="Q1106" s="8"/>
      <c r="R1106" s="8"/>
      <c r="S1106" s="8"/>
      <c r="T1106" s="8"/>
    </row>
    <row r="1107" spans="2:20" ht="15" customHeight="1" x14ac:dyDescent="0.45">
      <c r="B1107" s="7"/>
      <c r="C1107" s="8"/>
      <c r="D1107" s="8"/>
      <c r="E1107" s="8"/>
      <c r="F1107" s="8" t="str" cm="1">
        <f t="array" ref="F1107">_xlfn.IFNA(_xlfn.IFS(J1107=$U$4,"JA",J1107=$U$5,"NEE",J1107=$U$6,"JA",J1107=$U$8,"ZIE CX"),"")</f>
        <v>JA</v>
      </c>
      <c r="G1107" s="8"/>
      <c r="H1107" s="9"/>
      <c r="I1107" s="10"/>
      <c r="J1107" s="9"/>
      <c r="K1107" s="9"/>
      <c r="L1107" s="8"/>
      <c r="M1107" s="11"/>
      <c r="N1107" s="11"/>
      <c r="O1107" s="13"/>
      <c r="P1107" s="8"/>
      <c r="Q1107" s="8"/>
      <c r="R1107" s="8"/>
      <c r="S1107" s="8"/>
      <c r="T1107" s="8"/>
    </row>
    <row r="1108" spans="2:20" ht="15" customHeight="1" x14ac:dyDescent="0.45">
      <c r="B1108" s="7"/>
      <c r="C1108" s="8"/>
      <c r="D1108" s="8"/>
      <c r="E1108" s="8"/>
      <c r="F1108" s="8" t="str" cm="1">
        <f t="array" ref="F1108">_xlfn.IFNA(_xlfn.IFS(J1108=$U$4,"JA",J1108=$U$5,"NEE",J1108=$U$6,"JA",J1108=$U$8,"ZIE CX"),"")</f>
        <v>JA</v>
      </c>
      <c r="G1108" s="8"/>
      <c r="H1108" s="9"/>
      <c r="I1108" s="10"/>
      <c r="J1108" s="9"/>
      <c r="K1108" s="9"/>
      <c r="L1108" s="8"/>
      <c r="M1108" s="11"/>
      <c r="N1108" s="11"/>
      <c r="O1108" s="13"/>
      <c r="P1108" s="8"/>
      <c r="Q1108" s="8"/>
      <c r="R1108" s="8"/>
      <c r="S1108" s="8"/>
      <c r="T1108" s="8"/>
    </row>
    <row r="1109" spans="2:20" ht="15" customHeight="1" x14ac:dyDescent="0.45">
      <c r="B1109" s="7"/>
      <c r="C1109" s="8"/>
      <c r="D1109" s="8"/>
      <c r="E1109" s="8"/>
      <c r="F1109" s="8" t="str" cm="1">
        <f t="array" ref="F1109">_xlfn.IFNA(_xlfn.IFS(J1109=$U$4,"JA",J1109=$U$5,"NEE",J1109=$U$6,"JA",J1109=$U$8,"ZIE CX"),"")</f>
        <v>JA</v>
      </c>
      <c r="G1109" s="8"/>
      <c r="H1109" s="9"/>
      <c r="I1109" s="10"/>
      <c r="J1109" s="9"/>
      <c r="K1109" s="9"/>
      <c r="L1109" s="8"/>
      <c r="M1109" s="11"/>
      <c r="N1109" s="11"/>
      <c r="O1109" s="13"/>
      <c r="P1109" s="8"/>
      <c r="Q1109" s="8"/>
      <c r="R1109" s="8"/>
      <c r="S1109" s="8"/>
      <c r="T1109" s="8"/>
    </row>
    <row r="1110" spans="2:20" ht="15" customHeight="1" x14ac:dyDescent="0.45">
      <c r="B1110" s="7"/>
      <c r="C1110" s="8"/>
      <c r="D1110" s="8"/>
      <c r="E1110" s="8"/>
      <c r="F1110" s="8" t="str" cm="1">
        <f t="array" ref="F1110">_xlfn.IFNA(_xlfn.IFS(J1110=$U$4,"JA",J1110=$U$5,"NEE",J1110=$U$6,"JA",J1110=$U$8,"ZIE CX"),"")</f>
        <v>JA</v>
      </c>
      <c r="G1110" s="8"/>
      <c r="H1110" s="9"/>
      <c r="I1110" s="10"/>
      <c r="J1110" s="9"/>
      <c r="K1110" s="9"/>
      <c r="L1110" s="8"/>
      <c r="M1110" s="11"/>
      <c r="N1110" s="11"/>
      <c r="O1110" s="13"/>
      <c r="P1110" s="8"/>
      <c r="Q1110" s="8"/>
      <c r="R1110" s="8"/>
      <c r="S1110" s="8"/>
      <c r="T1110" s="8"/>
    </row>
    <row r="1111" spans="2:20" ht="15" customHeight="1" x14ac:dyDescent="0.45">
      <c r="B1111" s="7"/>
      <c r="C1111" s="8"/>
      <c r="D1111" s="8"/>
      <c r="E1111" s="8"/>
      <c r="F1111" s="8" t="str" cm="1">
        <f t="array" ref="F1111">_xlfn.IFNA(_xlfn.IFS(J1111=$U$4,"JA",J1111=$U$5,"NEE",J1111=$U$6,"JA",J1111=$U$8,"ZIE CX"),"")</f>
        <v>JA</v>
      </c>
      <c r="G1111" s="8"/>
      <c r="H1111" s="9"/>
      <c r="I1111" s="10"/>
      <c r="J1111" s="9"/>
      <c r="K1111" s="9"/>
      <c r="L1111" s="8"/>
      <c r="M1111" s="11"/>
      <c r="N1111" s="11"/>
      <c r="O1111" s="13"/>
      <c r="P1111" s="8"/>
      <c r="Q1111" s="8"/>
      <c r="R1111" s="8"/>
      <c r="S1111" s="8"/>
      <c r="T1111" s="8"/>
    </row>
    <row r="1112" spans="2:20" ht="15" customHeight="1" x14ac:dyDescent="0.45">
      <c r="B1112" s="7"/>
      <c r="C1112" s="8"/>
      <c r="D1112" s="8"/>
      <c r="E1112" s="8"/>
      <c r="F1112" s="8" t="str" cm="1">
        <f t="array" ref="F1112">_xlfn.IFNA(_xlfn.IFS(J1112=$U$4,"JA",J1112=$U$5,"NEE",J1112=$U$6,"JA",J1112=$U$8,"ZIE CX"),"")</f>
        <v>JA</v>
      </c>
      <c r="G1112" s="8"/>
      <c r="H1112" s="9"/>
      <c r="I1112" s="10"/>
      <c r="J1112" s="9"/>
      <c r="K1112" s="9"/>
      <c r="L1112" s="8"/>
      <c r="M1112" s="11"/>
      <c r="N1112" s="11"/>
      <c r="O1112" s="13"/>
      <c r="P1112" s="8"/>
      <c r="Q1112" s="8"/>
      <c r="R1112" s="8"/>
      <c r="S1112" s="8"/>
      <c r="T1112" s="8"/>
    </row>
    <row r="1113" spans="2:20" ht="15" customHeight="1" x14ac:dyDescent="0.45">
      <c r="B1113" s="7"/>
      <c r="C1113" s="8"/>
      <c r="D1113" s="8"/>
      <c r="E1113" s="8"/>
      <c r="F1113" s="8" t="str" cm="1">
        <f t="array" ref="F1113">_xlfn.IFNA(_xlfn.IFS(J1113=$U$4,"JA",J1113=$U$5,"NEE",J1113=$U$6,"JA",J1113=$U$8,"ZIE CX"),"")</f>
        <v>JA</v>
      </c>
      <c r="G1113" s="8"/>
      <c r="H1113" s="9"/>
      <c r="I1113" s="10"/>
      <c r="J1113" s="9"/>
      <c r="K1113" s="9"/>
      <c r="L1113" s="8"/>
      <c r="M1113" s="11"/>
      <c r="N1113" s="11"/>
      <c r="O1113" s="13"/>
      <c r="P1113" s="8"/>
      <c r="Q1113" s="8"/>
      <c r="R1113" s="8"/>
      <c r="S1113" s="8"/>
      <c r="T1113" s="8"/>
    </row>
    <row r="1114" spans="2:20" ht="15" customHeight="1" x14ac:dyDescent="0.45">
      <c r="B1114" s="7"/>
      <c r="C1114" s="8"/>
      <c r="D1114" s="8"/>
      <c r="E1114" s="8"/>
      <c r="F1114" s="8" t="str" cm="1">
        <f t="array" ref="F1114">_xlfn.IFNA(_xlfn.IFS(J1114=$U$4,"JA",J1114=$U$5,"NEE",J1114=$U$6,"JA",J1114=$U$8,"ZIE CX"),"")</f>
        <v>JA</v>
      </c>
      <c r="G1114" s="8"/>
      <c r="H1114" s="9"/>
      <c r="I1114" s="10"/>
      <c r="J1114" s="9"/>
      <c r="K1114" s="9"/>
      <c r="L1114" s="8"/>
      <c r="M1114" s="11"/>
      <c r="N1114" s="11"/>
      <c r="O1114" s="13"/>
      <c r="P1114" s="8"/>
      <c r="Q1114" s="8"/>
      <c r="R1114" s="8"/>
      <c r="S1114" s="8"/>
      <c r="T1114" s="8"/>
    </row>
    <row r="1115" spans="2:20" ht="15" customHeight="1" x14ac:dyDescent="0.45">
      <c r="B1115" s="7"/>
      <c r="C1115" s="8"/>
      <c r="D1115" s="8"/>
      <c r="E1115" s="8"/>
      <c r="F1115" s="8" t="str" cm="1">
        <f t="array" ref="F1115">_xlfn.IFNA(_xlfn.IFS(J1115=$U$4,"JA",J1115=$U$5,"NEE",J1115=$U$6,"JA",J1115=$U$8,"ZIE CX"),"")</f>
        <v>JA</v>
      </c>
      <c r="G1115" s="8"/>
      <c r="H1115" s="9"/>
      <c r="I1115" s="10"/>
      <c r="J1115" s="9"/>
      <c r="K1115" s="9"/>
      <c r="L1115" s="8"/>
      <c r="M1115" s="11"/>
      <c r="N1115" s="11"/>
      <c r="O1115" s="13"/>
      <c r="P1115" s="8"/>
      <c r="Q1115" s="8"/>
      <c r="R1115" s="8"/>
      <c r="S1115" s="8"/>
      <c r="T1115" s="8"/>
    </row>
    <row r="1116" spans="2:20" ht="15" customHeight="1" x14ac:dyDescent="0.45">
      <c r="B1116" s="7"/>
      <c r="C1116" s="8"/>
      <c r="D1116" s="8"/>
      <c r="E1116" s="8"/>
      <c r="F1116" s="8" t="str" cm="1">
        <f t="array" ref="F1116">_xlfn.IFNA(_xlfn.IFS(J1116=$U$4,"JA",J1116=$U$5,"NEE",J1116=$U$6,"JA",J1116=$U$8,"ZIE CX"),"")</f>
        <v>JA</v>
      </c>
      <c r="G1116" s="8"/>
      <c r="H1116" s="9"/>
      <c r="I1116" s="10"/>
      <c r="J1116" s="9"/>
      <c r="K1116" s="9"/>
      <c r="L1116" s="8"/>
      <c r="M1116" s="11"/>
      <c r="N1116" s="11"/>
      <c r="O1116" s="13"/>
      <c r="P1116" s="8"/>
      <c r="Q1116" s="8"/>
      <c r="R1116" s="8"/>
      <c r="S1116" s="8"/>
      <c r="T1116" s="8"/>
    </row>
    <row r="1117" spans="2:20" ht="15" customHeight="1" x14ac:dyDescent="0.45">
      <c r="B1117" s="7"/>
      <c r="C1117" s="8"/>
      <c r="D1117" s="8"/>
      <c r="E1117" s="8"/>
      <c r="F1117" s="8" t="str" cm="1">
        <f t="array" ref="F1117">_xlfn.IFNA(_xlfn.IFS(J1117=$U$4,"JA",J1117=$U$5,"NEE",J1117=$U$6,"JA",J1117=$U$8,"ZIE CX"),"")</f>
        <v>JA</v>
      </c>
      <c r="G1117" s="8"/>
      <c r="H1117" s="9"/>
      <c r="I1117" s="10"/>
      <c r="J1117" s="9"/>
      <c r="K1117" s="9"/>
      <c r="L1117" s="8"/>
      <c r="M1117" s="11"/>
      <c r="N1117" s="11"/>
      <c r="O1117" s="13"/>
      <c r="P1117" s="8"/>
      <c r="Q1117" s="8"/>
      <c r="R1117" s="8"/>
      <c r="S1117" s="8"/>
      <c r="T1117" s="8"/>
    </row>
    <row r="1118" spans="2:20" ht="15" customHeight="1" x14ac:dyDescent="0.45">
      <c r="B1118" s="7"/>
      <c r="C1118" s="8"/>
      <c r="D1118" s="8"/>
      <c r="E1118" s="8"/>
      <c r="F1118" s="8" t="str" cm="1">
        <f t="array" ref="F1118">_xlfn.IFNA(_xlfn.IFS(J1118=$U$4,"JA",J1118=$U$5,"NEE",J1118=$U$6,"JA",J1118=$U$8,"ZIE CX"),"")</f>
        <v>JA</v>
      </c>
      <c r="G1118" s="8"/>
      <c r="H1118" s="9"/>
      <c r="I1118" s="10"/>
      <c r="J1118" s="9"/>
      <c r="K1118" s="9"/>
      <c r="L1118" s="8"/>
      <c r="M1118" s="11"/>
      <c r="N1118" s="11"/>
      <c r="O1118" s="13"/>
      <c r="P1118" s="8"/>
      <c r="Q1118" s="8"/>
      <c r="R1118" s="8"/>
      <c r="S1118" s="8"/>
      <c r="T1118" s="8"/>
    </row>
    <row r="1119" spans="2:20" ht="15" customHeight="1" x14ac:dyDescent="0.45">
      <c r="B1119" s="7"/>
      <c r="C1119" s="8"/>
      <c r="D1119" s="8"/>
      <c r="E1119" s="8"/>
      <c r="F1119" s="8" t="str" cm="1">
        <f t="array" ref="F1119">_xlfn.IFNA(_xlfn.IFS(J1119=$U$4,"JA",J1119=$U$5,"NEE",J1119=$U$6,"JA",J1119=$U$8,"ZIE CX"),"")</f>
        <v>JA</v>
      </c>
      <c r="G1119" s="8"/>
      <c r="H1119" s="9"/>
      <c r="I1119" s="10"/>
      <c r="J1119" s="9"/>
      <c r="K1119" s="9"/>
      <c r="L1119" s="8"/>
      <c r="M1119" s="11"/>
      <c r="N1119" s="11"/>
      <c r="O1119" s="13"/>
      <c r="P1119" s="8"/>
      <c r="Q1119" s="8"/>
      <c r="R1119" s="8"/>
      <c r="S1119" s="8"/>
      <c r="T1119" s="8"/>
    </row>
    <row r="1120" spans="2:20" ht="15" customHeight="1" x14ac:dyDescent="0.45">
      <c r="B1120" s="7"/>
      <c r="C1120" s="8"/>
      <c r="D1120" s="8"/>
      <c r="E1120" s="8"/>
      <c r="F1120" s="8" t="str" cm="1">
        <f t="array" ref="F1120">_xlfn.IFNA(_xlfn.IFS(J1120=$U$4,"JA",J1120=$U$5,"NEE",J1120=$U$6,"JA",J1120=$U$8,"ZIE CX"),"")</f>
        <v>JA</v>
      </c>
      <c r="G1120" s="8"/>
      <c r="H1120" s="9"/>
      <c r="I1120" s="10"/>
      <c r="J1120" s="9"/>
      <c r="K1120" s="9"/>
      <c r="L1120" s="8"/>
      <c r="M1120" s="11"/>
      <c r="N1120" s="11"/>
      <c r="O1120" s="13"/>
      <c r="P1120" s="8"/>
      <c r="Q1120" s="8"/>
      <c r="R1120" s="8"/>
      <c r="S1120" s="8"/>
      <c r="T1120" s="8"/>
    </row>
    <row r="1121" spans="2:20" ht="15" customHeight="1" x14ac:dyDescent="0.45">
      <c r="B1121" s="7"/>
      <c r="C1121" s="8"/>
      <c r="D1121" s="8"/>
      <c r="E1121" s="8"/>
      <c r="F1121" s="8" t="str" cm="1">
        <f t="array" ref="F1121">_xlfn.IFNA(_xlfn.IFS(J1121=$U$4,"JA",J1121=$U$5,"NEE",J1121=$U$6,"JA",J1121=$U$8,"ZIE CX"),"")</f>
        <v>JA</v>
      </c>
      <c r="G1121" s="8"/>
      <c r="H1121" s="9"/>
      <c r="I1121" s="10"/>
      <c r="J1121" s="9"/>
      <c r="K1121" s="9"/>
      <c r="L1121" s="8"/>
      <c r="M1121" s="11"/>
      <c r="N1121" s="11"/>
      <c r="O1121" s="13"/>
      <c r="P1121" s="8"/>
      <c r="Q1121" s="8"/>
      <c r="R1121" s="8"/>
      <c r="S1121" s="8"/>
      <c r="T1121" s="8"/>
    </row>
    <row r="1122" spans="2:20" ht="15" customHeight="1" x14ac:dyDescent="0.45">
      <c r="B1122" s="7"/>
      <c r="C1122" s="8"/>
      <c r="D1122" s="8"/>
      <c r="E1122" s="8"/>
      <c r="F1122" s="8" t="str" cm="1">
        <f t="array" ref="F1122">_xlfn.IFNA(_xlfn.IFS(J1122=$U$4,"JA",J1122=$U$5,"NEE",J1122=$U$6,"JA",J1122=$U$8,"ZIE CX"),"")</f>
        <v>JA</v>
      </c>
      <c r="G1122" s="8"/>
      <c r="H1122" s="9"/>
      <c r="I1122" s="10"/>
      <c r="J1122" s="9"/>
      <c r="K1122" s="9"/>
      <c r="L1122" s="8"/>
      <c r="M1122" s="11"/>
      <c r="N1122" s="11"/>
      <c r="O1122" s="13"/>
      <c r="P1122" s="8"/>
      <c r="Q1122" s="8"/>
      <c r="R1122" s="8"/>
      <c r="S1122" s="8"/>
      <c r="T1122" s="8"/>
    </row>
    <row r="1123" spans="2:20" ht="15" customHeight="1" x14ac:dyDescent="0.45">
      <c r="B1123" s="7"/>
      <c r="C1123" s="8"/>
      <c r="D1123" s="8"/>
      <c r="E1123" s="8"/>
      <c r="F1123" s="8" t="str" cm="1">
        <f t="array" ref="F1123">_xlfn.IFNA(_xlfn.IFS(J1123=$U$4,"JA",J1123=$U$5,"NEE",J1123=$U$6,"JA",J1123=$U$8,"ZIE CX"),"")</f>
        <v>JA</v>
      </c>
      <c r="G1123" s="8"/>
      <c r="H1123" s="9"/>
      <c r="I1123" s="10"/>
      <c r="J1123" s="9"/>
      <c r="K1123" s="9"/>
      <c r="L1123" s="8"/>
      <c r="M1123" s="11"/>
      <c r="N1123" s="11"/>
      <c r="O1123" s="13"/>
      <c r="P1123" s="8"/>
      <c r="Q1123" s="8"/>
      <c r="R1123" s="8"/>
      <c r="S1123" s="8"/>
      <c r="T1123" s="8"/>
    </row>
    <row r="1124" spans="2:20" ht="15" customHeight="1" x14ac:dyDescent="0.45">
      <c r="B1124" s="7"/>
      <c r="C1124" s="8"/>
      <c r="D1124" s="8"/>
      <c r="E1124" s="8"/>
      <c r="F1124" s="8" t="str" cm="1">
        <f t="array" ref="F1124">_xlfn.IFNA(_xlfn.IFS(J1124=$U$4,"JA",J1124=$U$5,"NEE",J1124=$U$6,"JA",J1124=$U$8,"ZIE CX"),"")</f>
        <v>JA</v>
      </c>
      <c r="G1124" s="8"/>
      <c r="H1124" s="9"/>
      <c r="I1124" s="10"/>
      <c r="J1124" s="9"/>
      <c r="K1124" s="9"/>
      <c r="L1124" s="8"/>
      <c r="M1124" s="11"/>
      <c r="N1124" s="11"/>
      <c r="O1124" s="13"/>
      <c r="P1124" s="8"/>
      <c r="Q1124" s="8"/>
      <c r="R1124" s="8"/>
      <c r="S1124" s="8"/>
      <c r="T1124" s="8"/>
    </row>
    <row r="1125" spans="2:20" ht="15" customHeight="1" x14ac:dyDescent="0.45">
      <c r="B1125" s="7"/>
      <c r="C1125" s="8"/>
      <c r="D1125" s="8"/>
      <c r="E1125" s="8"/>
      <c r="F1125" s="8" t="str" cm="1">
        <f t="array" ref="F1125">_xlfn.IFNA(_xlfn.IFS(J1125=$U$4,"JA",J1125=$U$5,"NEE",J1125=$U$6,"JA",J1125=$U$8,"ZIE CX"),"")</f>
        <v>JA</v>
      </c>
      <c r="G1125" s="8"/>
      <c r="H1125" s="9"/>
      <c r="I1125" s="10"/>
      <c r="J1125" s="9"/>
      <c r="K1125" s="9"/>
      <c r="L1125" s="8"/>
      <c r="M1125" s="11"/>
      <c r="N1125" s="11"/>
      <c r="O1125" s="13"/>
      <c r="P1125" s="8"/>
      <c r="Q1125" s="8"/>
      <c r="R1125" s="8"/>
      <c r="S1125" s="8"/>
      <c r="T1125" s="8"/>
    </row>
    <row r="1126" spans="2:20" ht="15" customHeight="1" x14ac:dyDescent="0.45">
      <c r="B1126" s="7"/>
      <c r="C1126" s="8"/>
      <c r="D1126" s="8"/>
      <c r="E1126" s="8"/>
      <c r="F1126" s="8" t="str" cm="1">
        <f t="array" ref="F1126">_xlfn.IFNA(_xlfn.IFS(J1126=$U$4,"JA",J1126=$U$5,"NEE",J1126=$U$6,"JA",J1126=$U$8,"ZIE CX"),"")</f>
        <v>JA</v>
      </c>
      <c r="G1126" s="8"/>
      <c r="H1126" s="9"/>
      <c r="I1126" s="10"/>
      <c r="J1126" s="9"/>
      <c r="K1126" s="9"/>
      <c r="L1126" s="8"/>
      <c r="M1126" s="11"/>
      <c r="N1126" s="11"/>
      <c r="O1126" s="13"/>
      <c r="P1126" s="8"/>
      <c r="Q1126" s="8"/>
      <c r="R1126" s="8"/>
      <c r="S1126" s="8"/>
      <c r="T1126" s="8"/>
    </row>
    <row r="1127" spans="2:20" ht="15" customHeight="1" x14ac:dyDescent="0.45">
      <c r="B1127" s="7"/>
      <c r="C1127" s="8"/>
      <c r="D1127" s="8"/>
      <c r="E1127" s="8"/>
      <c r="F1127" s="8" t="str" cm="1">
        <f t="array" ref="F1127">_xlfn.IFNA(_xlfn.IFS(J1127=$U$4,"JA",J1127=$U$5,"NEE",J1127=$U$6,"JA",J1127=$U$8,"ZIE CX"),"")</f>
        <v>JA</v>
      </c>
      <c r="G1127" s="8"/>
      <c r="H1127" s="9"/>
      <c r="I1127" s="10"/>
      <c r="J1127" s="9"/>
      <c r="K1127" s="9"/>
      <c r="L1127" s="8"/>
      <c r="M1127" s="11"/>
      <c r="N1127" s="11"/>
      <c r="O1127" s="13"/>
      <c r="P1127" s="8"/>
      <c r="Q1127" s="8"/>
      <c r="R1127" s="8"/>
      <c r="S1127" s="8"/>
      <c r="T1127" s="8"/>
    </row>
    <row r="1128" spans="2:20" ht="15" customHeight="1" x14ac:dyDescent="0.45">
      <c r="B1128" s="7"/>
      <c r="C1128" s="8"/>
      <c r="D1128" s="8"/>
      <c r="E1128" s="8"/>
      <c r="F1128" s="8" t="str" cm="1">
        <f t="array" ref="F1128">_xlfn.IFNA(_xlfn.IFS(J1128=$U$4,"JA",J1128=$U$5,"NEE",J1128=$U$6,"JA",J1128=$U$8,"ZIE CX"),"")</f>
        <v>JA</v>
      </c>
      <c r="G1128" s="8"/>
      <c r="H1128" s="9"/>
      <c r="I1128" s="10"/>
      <c r="J1128" s="9"/>
      <c r="K1128" s="9"/>
      <c r="L1128" s="8"/>
      <c r="M1128" s="11"/>
      <c r="N1128" s="11"/>
      <c r="O1128" s="13"/>
      <c r="P1128" s="8"/>
      <c r="Q1128" s="8"/>
      <c r="R1128" s="8"/>
      <c r="S1128" s="8"/>
      <c r="T1128" s="8"/>
    </row>
    <row r="1129" spans="2:20" ht="15" customHeight="1" x14ac:dyDescent="0.45">
      <c r="B1129" s="7"/>
      <c r="C1129" s="8"/>
      <c r="D1129" s="8"/>
      <c r="E1129" s="8"/>
      <c r="F1129" s="8" t="str" cm="1">
        <f t="array" ref="F1129">_xlfn.IFNA(_xlfn.IFS(J1129=$U$4,"JA",J1129=$U$5,"NEE",J1129=$U$6,"JA",J1129=$U$8,"ZIE CX"),"")</f>
        <v>JA</v>
      </c>
      <c r="G1129" s="8"/>
      <c r="H1129" s="9"/>
      <c r="I1129" s="10"/>
      <c r="J1129" s="9"/>
      <c r="K1129" s="9"/>
      <c r="L1129" s="8"/>
      <c r="M1129" s="11"/>
      <c r="N1129" s="11"/>
      <c r="O1129" s="13"/>
      <c r="P1129" s="8"/>
      <c r="Q1129" s="8"/>
      <c r="R1129" s="8"/>
      <c r="S1129" s="8"/>
      <c r="T1129" s="8"/>
    </row>
    <row r="1130" spans="2:20" ht="15" customHeight="1" x14ac:dyDescent="0.45">
      <c r="B1130" s="7"/>
      <c r="C1130" s="8"/>
      <c r="D1130" s="8"/>
      <c r="E1130" s="8"/>
      <c r="F1130" s="8" t="str" cm="1">
        <f t="array" ref="F1130">_xlfn.IFNA(_xlfn.IFS(J1130=$U$4,"JA",J1130=$U$5,"NEE",J1130=$U$6,"JA",J1130=$U$8,"ZIE CX"),"")</f>
        <v>JA</v>
      </c>
      <c r="G1130" s="8"/>
      <c r="H1130" s="9"/>
      <c r="I1130" s="10"/>
      <c r="J1130" s="9"/>
      <c r="K1130" s="9"/>
      <c r="L1130" s="8"/>
      <c r="M1130" s="11"/>
      <c r="N1130" s="11"/>
      <c r="O1130" s="13"/>
      <c r="P1130" s="8"/>
      <c r="Q1130" s="8"/>
      <c r="R1130" s="8"/>
      <c r="S1130" s="8"/>
      <c r="T1130" s="8"/>
    </row>
    <row r="1131" spans="2:20" ht="15" customHeight="1" x14ac:dyDescent="0.45">
      <c r="B1131" s="7"/>
      <c r="C1131" s="8"/>
      <c r="D1131" s="8"/>
      <c r="E1131" s="8"/>
      <c r="F1131" s="8" t="str" cm="1">
        <f t="array" ref="F1131">_xlfn.IFNA(_xlfn.IFS(J1131=$U$4,"JA",J1131=$U$5,"NEE",J1131=$U$6,"JA",J1131=$U$8,"ZIE CX"),"")</f>
        <v>JA</v>
      </c>
      <c r="G1131" s="8"/>
      <c r="H1131" s="9"/>
      <c r="I1131" s="10"/>
      <c r="J1131" s="9"/>
      <c r="K1131" s="9"/>
      <c r="L1131" s="8"/>
      <c r="M1131" s="11"/>
      <c r="N1131" s="11"/>
      <c r="O1131" s="13"/>
      <c r="P1131" s="8"/>
      <c r="Q1131" s="8"/>
      <c r="R1131" s="8"/>
      <c r="S1131" s="8"/>
      <c r="T1131" s="8"/>
    </row>
    <row r="1132" spans="2:20" ht="15" customHeight="1" x14ac:dyDescent="0.45">
      <c r="B1132" s="7"/>
      <c r="C1132" s="8"/>
      <c r="D1132" s="8"/>
      <c r="E1132" s="8"/>
      <c r="F1132" s="8" t="str" cm="1">
        <f t="array" ref="F1132">_xlfn.IFNA(_xlfn.IFS(J1132=$U$4,"JA",J1132=$U$5,"NEE",J1132=$U$6,"JA",J1132=$U$8,"ZIE CX"),"")</f>
        <v>JA</v>
      </c>
      <c r="G1132" s="8"/>
      <c r="H1132" s="9"/>
      <c r="I1132" s="10"/>
      <c r="J1132" s="9"/>
      <c r="K1132" s="9"/>
      <c r="L1132" s="8"/>
      <c r="M1132" s="11"/>
      <c r="N1132" s="11"/>
      <c r="O1132" s="13"/>
      <c r="P1132" s="8"/>
      <c r="Q1132" s="8"/>
      <c r="R1132" s="8"/>
      <c r="S1132" s="8"/>
      <c r="T1132" s="8"/>
    </row>
    <row r="1133" spans="2:20" ht="15" customHeight="1" x14ac:dyDescent="0.45">
      <c r="B1133" s="7"/>
      <c r="C1133" s="8"/>
      <c r="D1133" s="8"/>
      <c r="E1133" s="8"/>
      <c r="F1133" s="8" t="str" cm="1">
        <f t="array" ref="F1133">_xlfn.IFNA(_xlfn.IFS(J1133=$U$4,"JA",J1133=$U$5,"NEE",J1133=$U$6,"JA",J1133=$U$8,"ZIE CX"),"")</f>
        <v>JA</v>
      </c>
      <c r="G1133" s="8"/>
      <c r="H1133" s="9"/>
      <c r="I1133" s="10"/>
      <c r="J1133" s="9"/>
      <c r="K1133" s="9"/>
      <c r="L1133" s="8"/>
      <c r="M1133" s="11"/>
      <c r="N1133" s="11"/>
      <c r="O1133" s="13"/>
      <c r="P1133" s="8"/>
      <c r="Q1133" s="8"/>
      <c r="R1133" s="8"/>
      <c r="S1133" s="8"/>
      <c r="T1133" s="8"/>
    </row>
    <row r="1134" spans="2:20" ht="15" customHeight="1" x14ac:dyDescent="0.45">
      <c r="B1134" s="7"/>
      <c r="C1134" s="8"/>
      <c r="D1134" s="8"/>
      <c r="E1134" s="8"/>
      <c r="F1134" s="8" t="str" cm="1">
        <f t="array" ref="F1134">_xlfn.IFNA(_xlfn.IFS(J1134=$U$4,"JA",J1134=$U$5,"NEE",J1134=$U$6,"JA",J1134=$U$8,"ZIE CX"),"")</f>
        <v>JA</v>
      </c>
      <c r="G1134" s="8"/>
      <c r="H1134" s="9"/>
      <c r="I1134" s="10"/>
      <c r="J1134" s="9"/>
      <c r="K1134" s="9"/>
      <c r="L1134" s="8"/>
      <c r="M1134" s="11"/>
      <c r="N1134" s="11"/>
      <c r="O1134" s="13"/>
      <c r="P1134" s="8"/>
      <c r="Q1134" s="8"/>
      <c r="R1134" s="8"/>
      <c r="S1134" s="8"/>
      <c r="T1134" s="8"/>
    </row>
    <row r="1135" spans="2:20" ht="15" customHeight="1" x14ac:dyDescent="0.45">
      <c r="B1135" s="7"/>
      <c r="C1135" s="8"/>
      <c r="D1135" s="8"/>
      <c r="E1135" s="8"/>
      <c r="F1135" s="8" t="str" cm="1">
        <f t="array" ref="F1135">_xlfn.IFNA(_xlfn.IFS(J1135=$U$4,"JA",J1135=$U$5,"NEE",J1135=$U$6,"JA",J1135=$U$8,"ZIE CX"),"")</f>
        <v>JA</v>
      </c>
      <c r="G1135" s="8"/>
      <c r="H1135" s="9"/>
      <c r="I1135" s="10"/>
      <c r="J1135" s="9"/>
      <c r="K1135" s="9"/>
      <c r="L1135" s="8"/>
      <c r="M1135" s="11"/>
      <c r="N1135" s="11"/>
      <c r="O1135" s="13"/>
      <c r="P1135" s="8"/>
      <c r="Q1135" s="8"/>
      <c r="R1135" s="8"/>
      <c r="S1135" s="8"/>
      <c r="T1135" s="8"/>
    </row>
    <row r="1136" spans="2:20" ht="15" customHeight="1" x14ac:dyDescent="0.45">
      <c r="B1136" s="7"/>
      <c r="C1136" s="8"/>
      <c r="D1136" s="8"/>
      <c r="E1136" s="8"/>
      <c r="F1136" s="8" t="str" cm="1">
        <f t="array" ref="F1136">_xlfn.IFNA(_xlfn.IFS(J1136=$U$4,"JA",J1136=$U$5,"NEE",J1136=$U$6,"JA",J1136=$U$8,"ZIE CX"),"")</f>
        <v>JA</v>
      </c>
      <c r="G1136" s="8"/>
      <c r="H1136" s="9"/>
      <c r="I1136" s="10"/>
      <c r="J1136" s="9"/>
      <c r="K1136" s="9"/>
      <c r="L1136" s="8"/>
      <c r="M1136" s="11"/>
      <c r="N1136" s="11"/>
      <c r="O1136" s="13"/>
      <c r="P1136" s="8"/>
      <c r="Q1136" s="8"/>
      <c r="R1136" s="8"/>
      <c r="S1136" s="8"/>
      <c r="T1136" s="8"/>
    </row>
    <row r="1137" spans="2:20" ht="15" customHeight="1" x14ac:dyDescent="0.45">
      <c r="B1137" s="7"/>
      <c r="C1137" s="8"/>
      <c r="D1137" s="8"/>
      <c r="E1137" s="8"/>
      <c r="F1137" s="8" t="str" cm="1">
        <f t="array" ref="F1137">_xlfn.IFNA(_xlfn.IFS(J1137=$U$4,"JA",J1137=$U$5,"NEE",J1137=$U$6,"JA",J1137=$U$8,"ZIE CX"),"")</f>
        <v>JA</v>
      </c>
      <c r="G1137" s="8"/>
      <c r="H1137" s="9"/>
      <c r="I1137" s="10"/>
      <c r="J1137" s="9"/>
      <c r="K1137" s="9"/>
      <c r="L1137" s="8"/>
      <c r="M1137" s="11"/>
      <c r="N1137" s="11"/>
      <c r="O1137" s="13"/>
      <c r="P1137" s="8"/>
      <c r="Q1137" s="8"/>
      <c r="R1137" s="8"/>
      <c r="S1137" s="8"/>
      <c r="T1137" s="8"/>
    </row>
    <row r="1138" spans="2:20" ht="15" customHeight="1" x14ac:dyDescent="0.45">
      <c r="B1138" s="7"/>
      <c r="C1138" s="8"/>
      <c r="D1138" s="8"/>
      <c r="E1138" s="8"/>
      <c r="F1138" s="8" t="str" cm="1">
        <f t="array" ref="F1138">_xlfn.IFNA(_xlfn.IFS(J1138=$U$4,"JA",J1138=$U$5,"NEE",J1138=$U$6,"JA",J1138=$U$8,"ZIE CX"),"")</f>
        <v>JA</v>
      </c>
      <c r="G1138" s="8"/>
      <c r="H1138" s="9"/>
      <c r="I1138" s="10"/>
      <c r="J1138" s="9"/>
      <c r="K1138" s="9"/>
      <c r="L1138" s="8"/>
      <c r="M1138" s="11"/>
      <c r="N1138" s="11"/>
      <c r="O1138" s="13"/>
      <c r="P1138" s="8"/>
      <c r="Q1138" s="8"/>
      <c r="R1138" s="8"/>
      <c r="S1138" s="8"/>
      <c r="T1138" s="8"/>
    </row>
    <row r="1139" spans="2:20" ht="15" customHeight="1" x14ac:dyDescent="0.45">
      <c r="B1139" s="7"/>
      <c r="C1139" s="8"/>
      <c r="D1139" s="8"/>
      <c r="E1139" s="8"/>
      <c r="F1139" s="8" t="str" cm="1">
        <f t="array" ref="F1139">_xlfn.IFNA(_xlfn.IFS(J1139=$U$4,"JA",J1139=$U$5,"NEE",J1139=$U$6,"JA",J1139=$U$8,"ZIE CX"),"")</f>
        <v>JA</v>
      </c>
      <c r="G1139" s="8"/>
      <c r="H1139" s="9"/>
      <c r="I1139" s="10"/>
      <c r="J1139" s="9"/>
      <c r="K1139" s="9"/>
      <c r="L1139" s="8"/>
      <c r="M1139" s="11"/>
      <c r="N1139" s="11"/>
      <c r="O1139" s="13"/>
      <c r="P1139" s="8"/>
      <c r="Q1139" s="8"/>
      <c r="R1139" s="8"/>
      <c r="S1139" s="8"/>
      <c r="T1139" s="8"/>
    </row>
    <row r="1140" spans="2:20" ht="15" customHeight="1" x14ac:dyDescent="0.45">
      <c r="B1140" s="7"/>
      <c r="C1140" s="8"/>
      <c r="D1140" s="8"/>
      <c r="E1140" s="8"/>
      <c r="F1140" s="8" t="str" cm="1">
        <f t="array" ref="F1140">_xlfn.IFNA(_xlfn.IFS(J1140=$U$4,"JA",J1140=$U$5,"NEE",J1140=$U$6,"JA",J1140=$U$8,"ZIE CX"),"")</f>
        <v>JA</v>
      </c>
      <c r="G1140" s="8"/>
      <c r="H1140" s="9"/>
      <c r="I1140" s="10"/>
      <c r="J1140" s="9"/>
      <c r="K1140" s="9"/>
      <c r="L1140" s="8"/>
      <c r="M1140" s="11"/>
      <c r="N1140" s="11"/>
      <c r="O1140" s="13"/>
      <c r="P1140" s="8"/>
      <c r="Q1140" s="8"/>
      <c r="R1140" s="8"/>
      <c r="S1140" s="8"/>
      <c r="T1140" s="8"/>
    </row>
    <row r="1141" spans="2:20" ht="15" customHeight="1" x14ac:dyDescent="0.45">
      <c r="B1141" s="7"/>
      <c r="C1141" s="8"/>
      <c r="D1141" s="8"/>
      <c r="E1141" s="8"/>
      <c r="F1141" s="8" t="str" cm="1">
        <f t="array" ref="F1141">_xlfn.IFNA(_xlfn.IFS(J1141=$U$4,"JA",J1141=$U$5,"NEE",J1141=$U$6,"JA",J1141=$U$8,"ZIE CX"),"")</f>
        <v>JA</v>
      </c>
      <c r="G1141" s="8"/>
      <c r="H1141" s="9"/>
      <c r="I1141" s="10"/>
      <c r="J1141" s="9"/>
      <c r="K1141" s="9"/>
      <c r="L1141" s="8"/>
      <c r="M1141" s="11"/>
      <c r="N1141" s="11"/>
      <c r="O1141" s="13"/>
      <c r="P1141" s="8"/>
      <c r="Q1141" s="8"/>
      <c r="R1141" s="8"/>
      <c r="S1141" s="8"/>
      <c r="T1141" s="8"/>
    </row>
    <row r="1142" spans="2:20" ht="15" customHeight="1" x14ac:dyDescent="0.45">
      <c r="B1142" s="7"/>
      <c r="C1142" s="8"/>
      <c r="D1142" s="8"/>
      <c r="E1142" s="8"/>
      <c r="F1142" s="8" t="str" cm="1">
        <f t="array" ref="F1142">_xlfn.IFNA(_xlfn.IFS(J1142=$U$4,"JA",J1142=$U$5,"NEE",J1142=$U$6,"JA",J1142=$U$8,"ZIE CX"),"")</f>
        <v>JA</v>
      </c>
      <c r="G1142" s="8"/>
      <c r="H1142" s="9"/>
      <c r="I1142" s="10"/>
      <c r="J1142" s="9"/>
      <c r="K1142" s="9"/>
      <c r="L1142" s="8"/>
      <c r="M1142" s="11"/>
      <c r="N1142" s="11"/>
      <c r="O1142" s="13"/>
      <c r="P1142" s="8"/>
      <c r="Q1142" s="8"/>
      <c r="R1142" s="8"/>
      <c r="S1142" s="8"/>
      <c r="T1142" s="8"/>
    </row>
    <row r="1143" spans="2:20" ht="15" customHeight="1" x14ac:dyDescent="0.45">
      <c r="B1143" s="7"/>
      <c r="C1143" s="8"/>
      <c r="D1143" s="8"/>
      <c r="E1143" s="8"/>
      <c r="F1143" s="8" t="str" cm="1">
        <f t="array" ref="F1143">_xlfn.IFNA(_xlfn.IFS(J1143=$U$4,"JA",J1143=$U$5,"NEE",J1143=$U$6,"JA",J1143=$U$8,"ZIE CX"),"")</f>
        <v>JA</v>
      </c>
      <c r="G1143" s="8"/>
      <c r="H1143" s="9"/>
      <c r="I1143" s="10"/>
      <c r="J1143" s="9"/>
      <c r="K1143" s="9"/>
      <c r="L1143" s="8"/>
      <c r="M1143" s="11"/>
      <c r="N1143" s="11"/>
      <c r="O1143" s="13"/>
      <c r="P1143" s="8"/>
      <c r="Q1143" s="8"/>
      <c r="R1143" s="8"/>
      <c r="S1143" s="8"/>
      <c r="T1143" s="8"/>
    </row>
    <row r="1144" spans="2:20" ht="15" customHeight="1" x14ac:dyDescent="0.45">
      <c r="B1144" s="7"/>
      <c r="C1144" s="8"/>
      <c r="D1144" s="8"/>
      <c r="E1144" s="8"/>
      <c r="F1144" s="8" t="str" cm="1">
        <f t="array" ref="F1144">_xlfn.IFNA(_xlfn.IFS(J1144=$U$4,"JA",J1144=$U$5,"NEE",J1144=$U$6,"JA",J1144=$U$8,"ZIE CX"),"")</f>
        <v>JA</v>
      </c>
      <c r="G1144" s="8"/>
      <c r="H1144" s="9"/>
      <c r="I1144" s="10"/>
      <c r="J1144" s="9"/>
      <c r="K1144" s="9"/>
      <c r="L1144" s="8"/>
      <c r="M1144" s="11"/>
      <c r="N1144" s="11"/>
      <c r="O1144" s="13"/>
      <c r="P1144" s="8"/>
      <c r="Q1144" s="8"/>
      <c r="R1144" s="8"/>
      <c r="S1144" s="8"/>
      <c r="T1144" s="8"/>
    </row>
    <row r="1145" spans="2:20" ht="15" customHeight="1" x14ac:dyDescent="0.45">
      <c r="B1145" s="7"/>
      <c r="C1145" s="8"/>
      <c r="D1145" s="8"/>
      <c r="E1145" s="8"/>
      <c r="F1145" s="8" t="str" cm="1">
        <f t="array" ref="F1145">_xlfn.IFNA(_xlfn.IFS(J1145=$U$4,"JA",J1145=$U$5,"NEE",J1145=$U$6,"JA",J1145=$U$8,"ZIE CX"),"")</f>
        <v>JA</v>
      </c>
      <c r="G1145" s="8"/>
      <c r="H1145" s="9"/>
      <c r="I1145" s="10"/>
      <c r="J1145" s="9"/>
      <c r="K1145" s="9"/>
      <c r="L1145" s="8"/>
      <c r="M1145" s="11"/>
      <c r="N1145" s="11"/>
      <c r="O1145" s="13"/>
      <c r="P1145" s="8"/>
      <c r="Q1145" s="8"/>
      <c r="R1145" s="8"/>
      <c r="S1145" s="8"/>
      <c r="T1145" s="8"/>
    </row>
    <row r="1146" spans="2:20" ht="15" customHeight="1" x14ac:dyDescent="0.45">
      <c r="B1146" s="7"/>
      <c r="C1146" s="8"/>
      <c r="D1146" s="8"/>
      <c r="E1146" s="8"/>
      <c r="F1146" s="8" t="str" cm="1">
        <f t="array" ref="F1146">_xlfn.IFNA(_xlfn.IFS(J1146=$U$4,"JA",J1146=$U$5,"NEE",J1146=$U$6,"JA",J1146=$U$8,"ZIE CX"),"")</f>
        <v>JA</v>
      </c>
      <c r="G1146" s="8"/>
      <c r="H1146" s="9"/>
      <c r="I1146" s="10"/>
      <c r="J1146" s="9"/>
      <c r="K1146" s="9"/>
      <c r="L1146" s="8"/>
      <c r="M1146" s="11"/>
      <c r="N1146" s="11"/>
      <c r="O1146" s="13"/>
      <c r="P1146" s="8"/>
      <c r="Q1146" s="8"/>
      <c r="R1146" s="8"/>
      <c r="S1146" s="8"/>
      <c r="T1146" s="8"/>
    </row>
    <row r="1147" spans="2:20" ht="15" customHeight="1" x14ac:dyDescent="0.45">
      <c r="B1147" s="7"/>
      <c r="C1147" s="8"/>
      <c r="D1147" s="8"/>
      <c r="E1147" s="8"/>
      <c r="F1147" s="8" t="str" cm="1">
        <f t="array" ref="F1147">_xlfn.IFNA(_xlfn.IFS(J1147=$U$4,"JA",J1147=$U$5,"NEE",J1147=$U$6,"JA",J1147=$U$8,"ZIE CX"),"")</f>
        <v>JA</v>
      </c>
      <c r="G1147" s="8"/>
      <c r="H1147" s="9"/>
      <c r="I1147" s="10"/>
      <c r="J1147" s="9"/>
      <c r="K1147" s="9"/>
      <c r="L1147" s="8"/>
      <c r="M1147" s="11"/>
      <c r="N1147" s="11"/>
      <c r="O1147" s="13"/>
      <c r="P1147" s="8"/>
      <c r="Q1147" s="8"/>
      <c r="R1147" s="8"/>
      <c r="S1147" s="8"/>
      <c r="T1147" s="8"/>
    </row>
    <row r="1148" spans="2:20" ht="15" customHeight="1" x14ac:dyDescent="0.45">
      <c r="B1148" s="7"/>
      <c r="C1148" s="8"/>
      <c r="D1148" s="8"/>
      <c r="E1148" s="8"/>
      <c r="F1148" s="8" t="str" cm="1">
        <f t="array" ref="F1148">_xlfn.IFNA(_xlfn.IFS(J1148=$U$4,"JA",J1148=$U$5,"NEE",J1148=$U$6,"JA",J1148=$U$8,"ZIE CX"),"")</f>
        <v>JA</v>
      </c>
      <c r="G1148" s="8"/>
      <c r="H1148" s="9"/>
      <c r="I1148" s="10"/>
      <c r="J1148" s="9"/>
      <c r="K1148" s="9"/>
      <c r="L1148" s="8"/>
      <c r="M1148" s="11"/>
      <c r="N1148" s="11"/>
      <c r="O1148" s="13"/>
      <c r="P1148" s="8"/>
      <c r="Q1148" s="8"/>
      <c r="R1148" s="8"/>
      <c r="S1148" s="8"/>
      <c r="T1148" s="8"/>
    </row>
    <row r="1149" spans="2:20" ht="15" customHeight="1" x14ac:dyDescent="0.45">
      <c r="B1149" s="7"/>
      <c r="C1149" s="8"/>
      <c r="D1149" s="8"/>
      <c r="E1149" s="8"/>
      <c r="F1149" s="8" t="str" cm="1">
        <f t="array" ref="F1149">_xlfn.IFNA(_xlfn.IFS(J1149=$U$4,"JA",J1149=$U$5,"NEE",J1149=$U$6,"JA",J1149=$U$8,"ZIE CX"),"")</f>
        <v>JA</v>
      </c>
      <c r="G1149" s="8"/>
      <c r="H1149" s="9"/>
      <c r="I1149" s="10"/>
      <c r="J1149" s="9"/>
      <c r="K1149" s="9"/>
      <c r="L1149" s="8"/>
      <c r="M1149" s="11"/>
      <c r="N1149" s="11"/>
      <c r="O1149" s="13"/>
      <c r="P1149" s="8"/>
      <c r="Q1149" s="8"/>
      <c r="R1149" s="8"/>
      <c r="S1149" s="8"/>
      <c r="T1149" s="8"/>
    </row>
    <row r="1150" spans="2:20" ht="15" customHeight="1" x14ac:dyDescent="0.45">
      <c r="B1150" s="7"/>
      <c r="C1150" s="8"/>
      <c r="D1150" s="8"/>
      <c r="E1150" s="8"/>
      <c r="F1150" s="8" t="str" cm="1">
        <f t="array" ref="F1150">_xlfn.IFNA(_xlfn.IFS(J1150=$U$4,"JA",J1150=$U$5,"NEE",J1150=$U$6,"JA",J1150=$U$8,"ZIE CX"),"")</f>
        <v>JA</v>
      </c>
      <c r="G1150" s="8"/>
      <c r="H1150" s="9"/>
      <c r="I1150" s="10"/>
      <c r="J1150" s="9"/>
      <c r="K1150" s="9"/>
      <c r="L1150" s="8"/>
      <c r="M1150" s="11"/>
      <c r="N1150" s="11"/>
      <c r="O1150" s="13"/>
      <c r="P1150" s="8"/>
      <c r="Q1150" s="8"/>
      <c r="R1150" s="8"/>
      <c r="S1150" s="8"/>
      <c r="T1150" s="8"/>
    </row>
    <row r="1151" spans="2:20" ht="15" customHeight="1" x14ac:dyDescent="0.45">
      <c r="B1151" s="7"/>
      <c r="C1151" s="8"/>
      <c r="D1151" s="8"/>
      <c r="E1151" s="8"/>
      <c r="F1151" s="8" t="str" cm="1">
        <f t="array" ref="F1151">_xlfn.IFNA(_xlfn.IFS(J1151=$U$4,"JA",J1151=$U$5,"NEE",J1151=$U$6,"JA",J1151=$U$8,"ZIE CX"),"")</f>
        <v>JA</v>
      </c>
      <c r="G1151" s="8"/>
      <c r="H1151" s="9"/>
      <c r="I1151" s="10"/>
      <c r="J1151" s="9"/>
      <c r="K1151" s="9"/>
      <c r="L1151" s="8"/>
      <c r="M1151" s="11"/>
      <c r="N1151" s="11"/>
      <c r="O1151" s="13"/>
      <c r="P1151" s="8"/>
      <c r="Q1151" s="8"/>
      <c r="R1151" s="8"/>
      <c r="S1151" s="8"/>
      <c r="T1151" s="8"/>
    </row>
    <row r="1152" spans="2:20" ht="15" customHeight="1" x14ac:dyDescent="0.45">
      <c r="B1152" s="7"/>
      <c r="C1152" s="8"/>
      <c r="D1152" s="8"/>
      <c r="E1152" s="8"/>
      <c r="F1152" s="8" t="str" cm="1">
        <f t="array" ref="F1152">_xlfn.IFNA(_xlfn.IFS(J1152=$U$4,"JA",J1152=$U$5,"NEE",J1152=$U$6,"JA",J1152=$U$8,"ZIE CX"),"")</f>
        <v>JA</v>
      </c>
      <c r="G1152" s="8"/>
      <c r="H1152" s="9"/>
      <c r="I1152" s="10"/>
      <c r="J1152" s="9"/>
      <c r="K1152" s="9"/>
      <c r="L1152" s="8"/>
      <c r="M1152" s="11"/>
      <c r="N1152" s="11"/>
      <c r="O1152" s="13"/>
      <c r="P1152" s="8"/>
      <c r="Q1152" s="8"/>
      <c r="R1152" s="8"/>
      <c r="S1152" s="8"/>
      <c r="T1152" s="8"/>
    </row>
    <row r="1153" spans="2:20" ht="15" customHeight="1" x14ac:dyDescent="0.45">
      <c r="B1153" s="7"/>
      <c r="C1153" s="8"/>
      <c r="D1153" s="8"/>
      <c r="E1153" s="8"/>
      <c r="F1153" s="8" t="str" cm="1">
        <f t="array" ref="F1153">_xlfn.IFNA(_xlfn.IFS(J1153=$U$4,"JA",J1153=$U$5,"NEE",J1153=$U$6,"JA",J1153=$U$8,"ZIE CX"),"")</f>
        <v>JA</v>
      </c>
      <c r="G1153" s="8"/>
      <c r="H1153" s="9"/>
      <c r="I1153" s="10"/>
      <c r="J1153" s="9"/>
      <c r="K1153" s="9"/>
      <c r="L1153" s="8"/>
      <c r="M1153" s="11"/>
      <c r="N1153" s="11"/>
      <c r="O1153" s="13"/>
      <c r="P1153" s="8"/>
      <c r="Q1153" s="8"/>
      <c r="R1153" s="8"/>
      <c r="S1153" s="8"/>
      <c r="T1153" s="8"/>
    </row>
    <row r="1154" spans="2:20" ht="15" customHeight="1" x14ac:dyDescent="0.45">
      <c r="B1154" s="7"/>
      <c r="C1154" s="8"/>
      <c r="D1154" s="8"/>
      <c r="E1154" s="8"/>
      <c r="F1154" s="8" t="str" cm="1">
        <f t="array" ref="F1154">_xlfn.IFNA(_xlfn.IFS(J1154=$U$4,"JA",J1154=$U$5,"NEE",J1154=$U$6,"JA",J1154=$U$8,"ZIE CX"),"")</f>
        <v>JA</v>
      </c>
      <c r="G1154" s="8"/>
      <c r="H1154" s="9"/>
      <c r="I1154" s="10"/>
      <c r="J1154" s="9"/>
      <c r="K1154" s="9"/>
      <c r="L1154" s="8"/>
      <c r="M1154" s="11"/>
      <c r="N1154" s="11"/>
      <c r="O1154" s="13"/>
      <c r="P1154" s="8"/>
      <c r="Q1154" s="8"/>
      <c r="R1154" s="8"/>
      <c r="S1154" s="8"/>
      <c r="T1154" s="8"/>
    </row>
    <row r="1155" spans="2:20" ht="15" customHeight="1" x14ac:dyDescent="0.45">
      <c r="B1155" s="7"/>
      <c r="C1155" s="8"/>
      <c r="D1155" s="8"/>
      <c r="E1155" s="8"/>
      <c r="F1155" s="8" t="str" cm="1">
        <f t="array" ref="F1155">_xlfn.IFNA(_xlfn.IFS(J1155=$U$4,"JA",J1155=$U$5,"NEE",J1155=$U$6,"JA",J1155=$U$8,"ZIE CX"),"")</f>
        <v>JA</v>
      </c>
      <c r="G1155" s="8"/>
      <c r="H1155" s="9"/>
      <c r="I1155" s="10"/>
      <c r="J1155" s="9"/>
      <c r="K1155" s="9"/>
      <c r="L1155" s="8"/>
      <c r="M1155" s="11"/>
      <c r="N1155" s="11"/>
      <c r="O1155" s="13"/>
      <c r="P1155" s="8"/>
      <c r="Q1155" s="8"/>
      <c r="R1155" s="8"/>
      <c r="S1155" s="8"/>
      <c r="T1155" s="8"/>
    </row>
    <row r="1156" spans="2:20" ht="15" customHeight="1" x14ac:dyDescent="0.45">
      <c r="B1156" s="7"/>
      <c r="C1156" s="8"/>
      <c r="D1156" s="8"/>
      <c r="E1156" s="8"/>
      <c r="F1156" s="8" t="str" cm="1">
        <f t="array" ref="F1156">_xlfn.IFNA(_xlfn.IFS(J1156=$U$4,"JA",J1156=$U$5,"NEE",J1156=$U$6,"JA",J1156=$U$8,"ZIE CX"),"")</f>
        <v>JA</v>
      </c>
      <c r="G1156" s="8"/>
      <c r="H1156" s="9"/>
      <c r="I1156" s="10"/>
      <c r="J1156" s="9"/>
      <c r="K1156" s="9"/>
      <c r="L1156" s="8"/>
      <c r="M1156" s="11"/>
      <c r="N1156" s="11"/>
      <c r="O1156" s="13"/>
      <c r="P1156" s="8"/>
      <c r="Q1156" s="8"/>
      <c r="R1156" s="8"/>
      <c r="S1156" s="8"/>
      <c r="T1156" s="8"/>
    </row>
    <row r="1157" spans="2:20" ht="15" customHeight="1" x14ac:dyDescent="0.45">
      <c r="B1157" s="7"/>
      <c r="C1157" s="8"/>
      <c r="D1157" s="8"/>
      <c r="E1157" s="8"/>
      <c r="F1157" s="8" t="str" cm="1">
        <f t="array" ref="F1157">_xlfn.IFNA(_xlfn.IFS(J1157=$U$4,"JA",J1157=$U$5,"NEE",J1157=$U$6,"JA",J1157=$U$8,"ZIE CX"),"")</f>
        <v>JA</v>
      </c>
      <c r="G1157" s="8"/>
      <c r="H1157" s="9"/>
      <c r="I1157" s="10"/>
      <c r="J1157" s="9"/>
      <c r="K1157" s="9"/>
      <c r="L1157" s="8"/>
      <c r="M1157" s="11"/>
      <c r="N1157" s="11"/>
      <c r="O1157" s="13"/>
      <c r="P1157" s="8"/>
      <c r="Q1157" s="8"/>
      <c r="R1157" s="8"/>
      <c r="S1157" s="8"/>
      <c r="T1157" s="8"/>
    </row>
    <row r="1158" spans="2:20" ht="15" customHeight="1" x14ac:dyDescent="0.45">
      <c r="B1158" s="7"/>
      <c r="C1158" s="8"/>
      <c r="D1158" s="8"/>
      <c r="E1158" s="8"/>
      <c r="F1158" s="8" t="str" cm="1">
        <f t="array" ref="F1158">_xlfn.IFNA(_xlfn.IFS(J1158=$U$4,"JA",J1158=$U$5,"NEE",J1158=$U$6,"JA",J1158=$U$8,"ZIE CX"),"")</f>
        <v>JA</v>
      </c>
      <c r="G1158" s="8"/>
      <c r="H1158" s="9"/>
      <c r="I1158" s="10"/>
      <c r="J1158" s="9"/>
      <c r="K1158" s="9"/>
      <c r="L1158" s="8"/>
      <c r="M1158" s="11"/>
      <c r="N1158" s="11"/>
      <c r="O1158" s="13"/>
      <c r="P1158" s="8"/>
      <c r="Q1158" s="8"/>
      <c r="R1158" s="8"/>
      <c r="S1158" s="8"/>
      <c r="T1158" s="8"/>
    </row>
    <row r="1159" spans="2:20" ht="15" customHeight="1" x14ac:dyDescent="0.45">
      <c r="B1159" s="7"/>
      <c r="C1159" s="8"/>
      <c r="D1159" s="8"/>
      <c r="E1159" s="8"/>
      <c r="F1159" s="8" t="str" cm="1">
        <f t="array" ref="F1159">_xlfn.IFNA(_xlfn.IFS(J1159=$U$4,"JA",J1159=$U$5,"NEE",J1159=$U$6,"JA",J1159=$U$8,"ZIE CX"),"")</f>
        <v>JA</v>
      </c>
      <c r="G1159" s="8"/>
      <c r="H1159" s="9"/>
      <c r="I1159" s="10"/>
      <c r="J1159" s="9"/>
      <c r="K1159" s="9"/>
      <c r="L1159" s="8"/>
      <c r="M1159" s="11"/>
      <c r="N1159" s="11"/>
      <c r="O1159" s="13"/>
      <c r="P1159" s="8"/>
      <c r="Q1159" s="8"/>
      <c r="R1159" s="8"/>
      <c r="S1159" s="8"/>
      <c r="T1159" s="8"/>
    </row>
    <row r="1160" spans="2:20" ht="15" customHeight="1" x14ac:dyDescent="0.45">
      <c r="B1160" s="7"/>
      <c r="C1160" s="8"/>
      <c r="D1160" s="8"/>
      <c r="E1160" s="8"/>
      <c r="F1160" s="8" t="str" cm="1">
        <f t="array" ref="F1160">_xlfn.IFNA(_xlfn.IFS(J1160=$U$4,"JA",J1160=$U$5,"NEE",J1160=$U$6,"JA",J1160=$U$8,"ZIE CX"),"")</f>
        <v>JA</v>
      </c>
      <c r="G1160" s="8"/>
      <c r="H1160" s="9"/>
      <c r="I1160" s="10"/>
      <c r="J1160" s="9"/>
      <c r="K1160" s="9"/>
      <c r="L1160" s="8"/>
      <c r="M1160" s="11"/>
      <c r="N1160" s="11"/>
      <c r="O1160" s="13"/>
      <c r="P1160" s="8"/>
      <c r="Q1160" s="8"/>
      <c r="R1160" s="8"/>
      <c r="S1160" s="8"/>
      <c r="T1160" s="8"/>
    </row>
    <row r="1161" spans="2:20" ht="15" customHeight="1" x14ac:dyDescent="0.45">
      <c r="B1161" s="7"/>
      <c r="C1161" s="8"/>
      <c r="D1161" s="8"/>
      <c r="E1161" s="8"/>
      <c r="F1161" s="8" t="str" cm="1">
        <f t="array" ref="F1161">_xlfn.IFNA(_xlfn.IFS(J1161=$U$4,"JA",J1161=$U$5,"NEE",J1161=$U$6,"JA",J1161=$U$8,"ZIE CX"),"")</f>
        <v>JA</v>
      </c>
      <c r="G1161" s="8"/>
      <c r="H1161" s="9"/>
      <c r="I1161" s="10"/>
      <c r="J1161" s="9"/>
      <c r="K1161" s="9"/>
      <c r="L1161" s="8"/>
      <c r="M1161" s="11"/>
      <c r="N1161" s="11"/>
      <c r="O1161" s="13"/>
      <c r="P1161" s="8"/>
      <c r="Q1161" s="8"/>
      <c r="R1161" s="8"/>
      <c r="S1161" s="8"/>
      <c r="T1161" s="8"/>
    </row>
    <row r="1162" spans="2:20" ht="15" customHeight="1" x14ac:dyDescent="0.45">
      <c r="B1162" s="7"/>
      <c r="C1162" s="8"/>
      <c r="D1162" s="8"/>
      <c r="E1162" s="8"/>
      <c r="F1162" s="8" t="str" cm="1">
        <f t="array" ref="F1162">_xlfn.IFNA(_xlfn.IFS(J1162=$U$4,"JA",J1162=$U$5,"NEE",J1162=$U$6,"JA",J1162=$U$8,"ZIE CX"),"")</f>
        <v>JA</v>
      </c>
      <c r="G1162" s="8"/>
      <c r="H1162" s="9"/>
      <c r="I1162" s="10"/>
      <c r="J1162" s="9"/>
      <c r="K1162" s="9"/>
      <c r="L1162" s="8"/>
      <c r="M1162" s="11"/>
      <c r="N1162" s="11"/>
      <c r="O1162" s="13"/>
      <c r="P1162" s="8"/>
      <c r="Q1162" s="8"/>
      <c r="R1162" s="8"/>
      <c r="S1162" s="8"/>
      <c r="T1162" s="8"/>
    </row>
    <row r="1163" spans="2:20" ht="15" customHeight="1" x14ac:dyDescent="0.45">
      <c r="B1163" s="7"/>
      <c r="C1163" s="8"/>
      <c r="D1163" s="8"/>
      <c r="E1163" s="8"/>
      <c r="F1163" s="8" t="str" cm="1">
        <f t="array" ref="F1163">_xlfn.IFNA(_xlfn.IFS(J1163=$U$4,"JA",J1163=$U$5,"NEE",J1163=$U$6,"JA",J1163=$U$8,"ZIE CX"),"")</f>
        <v>JA</v>
      </c>
      <c r="G1163" s="8"/>
      <c r="H1163" s="9"/>
      <c r="I1163" s="10"/>
      <c r="J1163" s="9"/>
      <c r="K1163" s="9"/>
      <c r="L1163" s="8"/>
      <c r="M1163" s="11"/>
      <c r="N1163" s="11"/>
      <c r="O1163" s="13"/>
      <c r="P1163" s="8"/>
      <c r="Q1163" s="8"/>
      <c r="R1163" s="8"/>
      <c r="S1163" s="8"/>
      <c r="T1163" s="8"/>
    </row>
    <row r="1164" spans="2:20" ht="15" customHeight="1" x14ac:dyDescent="0.45">
      <c r="B1164" s="7"/>
      <c r="C1164" s="8"/>
      <c r="D1164" s="8"/>
      <c r="E1164" s="8"/>
      <c r="F1164" s="8" t="str" cm="1">
        <f t="array" ref="F1164">_xlfn.IFNA(_xlfn.IFS(J1164=$U$4,"JA",J1164=$U$5,"NEE",J1164=$U$6,"JA",J1164=$U$8,"ZIE CX"),"")</f>
        <v>JA</v>
      </c>
      <c r="G1164" s="8"/>
      <c r="H1164" s="9"/>
      <c r="I1164" s="10"/>
      <c r="J1164" s="9"/>
      <c r="K1164" s="9"/>
      <c r="L1164" s="8"/>
      <c r="M1164" s="11"/>
      <c r="N1164" s="11"/>
      <c r="O1164" s="13"/>
      <c r="P1164" s="8"/>
      <c r="Q1164" s="8"/>
      <c r="R1164" s="8"/>
      <c r="S1164" s="8"/>
      <c r="T1164" s="8"/>
    </row>
    <row r="1165" spans="2:20" ht="15" customHeight="1" x14ac:dyDescent="0.45">
      <c r="B1165" s="7"/>
      <c r="C1165" s="8"/>
      <c r="D1165" s="8"/>
      <c r="E1165" s="8"/>
      <c r="F1165" s="8" t="str" cm="1">
        <f t="array" ref="F1165">_xlfn.IFNA(_xlfn.IFS(J1165=$U$4,"JA",J1165=$U$5,"NEE",J1165=$U$6,"JA",J1165=$U$8,"ZIE CX"),"")</f>
        <v>JA</v>
      </c>
      <c r="G1165" s="8"/>
      <c r="H1165" s="9"/>
      <c r="I1165" s="10"/>
      <c r="J1165" s="9"/>
      <c r="K1165" s="9"/>
      <c r="L1165" s="8"/>
      <c r="M1165" s="11"/>
      <c r="N1165" s="11"/>
      <c r="O1165" s="13"/>
      <c r="P1165" s="8"/>
      <c r="Q1165" s="8"/>
      <c r="R1165" s="8"/>
      <c r="S1165" s="8"/>
      <c r="T1165" s="8"/>
    </row>
    <row r="1166" spans="2:20" ht="15" customHeight="1" x14ac:dyDescent="0.45">
      <c r="B1166" s="7"/>
      <c r="C1166" s="8"/>
      <c r="D1166" s="8"/>
      <c r="E1166" s="8"/>
      <c r="F1166" s="8" t="str" cm="1">
        <f t="array" ref="F1166">_xlfn.IFNA(_xlfn.IFS(J1166=$U$4,"JA",J1166=$U$5,"NEE",J1166=$U$6,"JA",J1166=$U$8,"ZIE CX"),"")</f>
        <v>JA</v>
      </c>
      <c r="G1166" s="8"/>
      <c r="H1166" s="9"/>
      <c r="I1166" s="10"/>
      <c r="J1166" s="9"/>
      <c r="K1166" s="9"/>
      <c r="L1166" s="8"/>
      <c r="M1166" s="11"/>
      <c r="N1166" s="11"/>
      <c r="O1166" s="13"/>
      <c r="P1166" s="8"/>
      <c r="Q1166" s="8"/>
      <c r="R1166" s="8"/>
      <c r="S1166" s="8"/>
      <c r="T1166" s="8"/>
    </row>
    <row r="1167" spans="2:20" ht="15" customHeight="1" x14ac:dyDescent="0.45">
      <c r="B1167" s="7"/>
      <c r="C1167" s="8"/>
      <c r="D1167" s="8"/>
      <c r="E1167" s="8"/>
      <c r="F1167" s="8" t="str" cm="1">
        <f t="array" ref="F1167">_xlfn.IFNA(_xlfn.IFS(J1167=$U$4,"JA",J1167=$U$5,"NEE",J1167=$U$6,"JA",J1167=$U$8,"ZIE CX"),"")</f>
        <v>JA</v>
      </c>
      <c r="G1167" s="8"/>
      <c r="H1167" s="9"/>
      <c r="I1167" s="10"/>
      <c r="J1167" s="9"/>
      <c r="K1167" s="9"/>
      <c r="L1167" s="8"/>
      <c r="M1167" s="11"/>
      <c r="N1167" s="11"/>
      <c r="O1167" s="13"/>
      <c r="P1167" s="8"/>
      <c r="Q1167" s="8"/>
      <c r="R1167" s="8"/>
      <c r="S1167" s="8"/>
      <c r="T1167" s="8"/>
    </row>
    <row r="1168" spans="2:20" ht="15" customHeight="1" x14ac:dyDescent="0.45">
      <c r="B1168" s="7"/>
      <c r="C1168" s="8"/>
      <c r="D1168" s="8"/>
      <c r="E1168" s="8"/>
      <c r="F1168" s="8" t="str" cm="1">
        <f t="array" ref="F1168">_xlfn.IFNA(_xlfn.IFS(J1168=$U$4,"JA",J1168=$U$5,"NEE",J1168=$U$6,"JA",J1168=$U$8,"ZIE CX"),"")</f>
        <v>JA</v>
      </c>
      <c r="G1168" s="8"/>
      <c r="H1168" s="9"/>
      <c r="I1168" s="10"/>
      <c r="J1168" s="9"/>
      <c r="K1168" s="9"/>
      <c r="L1168" s="8"/>
      <c r="M1168" s="11"/>
      <c r="N1168" s="11"/>
      <c r="O1168" s="13"/>
      <c r="P1168" s="8"/>
      <c r="Q1168" s="8"/>
      <c r="R1168" s="8"/>
      <c r="S1168" s="8"/>
      <c r="T1168" s="8"/>
    </row>
    <row r="1169" spans="2:20" ht="15" customHeight="1" x14ac:dyDescent="0.45">
      <c r="B1169" s="7"/>
      <c r="C1169" s="8"/>
      <c r="D1169" s="8"/>
      <c r="E1169" s="8"/>
      <c r="F1169" s="8" t="str" cm="1">
        <f t="array" ref="F1169">_xlfn.IFNA(_xlfn.IFS(J1169=$U$4,"JA",J1169=$U$5,"NEE",J1169=$U$6,"JA",J1169=$U$8,"ZIE CX"),"")</f>
        <v>JA</v>
      </c>
      <c r="G1169" s="8"/>
      <c r="H1169" s="9"/>
      <c r="I1169" s="10"/>
      <c r="J1169" s="9"/>
      <c r="K1169" s="9"/>
      <c r="L1169" s="8"/>
      <c r="M1169" s="11"/>
      <c r="N1169" s="11"/>
      <c r="O1169" s="13"/>
      <c r="P1169" s="8"/>
      <c r="Q1169" s="8"/>
      <c r="R1169" s="8"/>
      <c r="S1169" s="8"/>
      <c r="T1169" s="8"/>
    </row>
    <row r="1170" spans="2:20" ht="15" customHeight="1" x14ac:dyDescent="0.45">
      <c r="B1170" s="7"/>
      <c r="C1170" s="8"/>
      <c r="D1170" s="8"/>
      <c r="E1170" s="8"/>
      <c r="F1170" s="8" t="str" cm="1">
        <f t="array" ref="F1170">_xlfn.IFNA(_xlfn.IFS(J1170=$U$4,"JA",J1170=$U$5,"NEE",J1170=$U$6,"JA",J1170=$U$8,"ZIE CX"),"")</f>
        <v>JA</v>
      </c>
      <c r="G1170" s="8"/>
      <c r="H1170" s="9"/>
      <c r="I1170" s="10"/>
      <c r="J1170" s="9"/>
      <c r="K1170" s="9"/>
      <c r="L1170" s="8"/>
      <c r="M1170" s="11"/>
      <c r="N1170" s="11"/>
      <c r="O1170" s="13"/>
      <c r="P1170" s="8"/>
      <c r="Q1170" s="8"/>
      <c r="R1170" s="8"/>
      <c r="S1170" s="8"/>
      <c r="T1170" s="8"/>
    </row>
    <row r="1171" spans="2:20" ht="15" customHeight="1" x14ac:dyDescent="0.45">
      <c r="B1171" s="7"/>
      <c r="C1171" s="8"/>
      <c r="D1171" s="8"/>
      <c r="E1171" s="8"/>
      <c r="F1171" s="8" t="str" cm="1">
        <f t="array" ref="F1171">_xlfn.IFNA(_xlfn.IFS(J1171=$U$4,"JA",J1171=$U$5,"NEE",J1171=$U$6,"JA",J1171=$U$8,"ZIE CX"),"")</f>
        <v>JA</v>
      </c>
      <c r="G1171" s="8"/>
      <c r="H1171" s="9"/>
      <c r="I1171" s="10"/>
      <c r="J1171" s="9"/>
      <c r="K1171" s="9"/>
      <c r="L1171" s="8"/>
      <c r="M1171" s="11"/>
      <c r="N1171" s="11"/>
      <c r="O1171" s="13"/>
      <c r="P1171" s="8"/>
      <c r="Q1171" s="8"/>
      <c r="R1171" s="8"/>
      <c r="S1171" s="8"/>
      <c r="T1171" s="8"/>
    </row>
    <row r="1172" spans="2:20" ht="15" customHeight="1" x14ac:dyDescent="0.45">
      <c r="B1172" s="7"/>
      <c r="C1172" s="8"/>
      <c r="D1172" s="8"/>
      <c r="E1172" s="8"/>
      <c r="F1172" s="8" t="str" cm="1">
        <f t="array" ref="F1172">_xlfn.IFNA(_xlfn.IFS(J1172=$U$4,"JA",J1172=$U$5,"NEE",J1172=$U$6,"JA",J1172=$U$8,"ZIE CX"),"")</f>
        <v>JA</v>
      </c>
      <c r="G1172" s="8"/>
      <c r="H1172" s="9"/>
      <c r="I1172" s="10"/>
      <c r="J1172" s="9"/>
      <c r="K1172" s="9"/>
      <c r="L1172" s="8"/>
      <c r="M1172" s="11"/>
      <c r="N1172" s="11"/>
      <c r="O1172" s="13"/>
      <c r="P1172" s="8"/>
      <c r="Q1172" s="8"/>
      <c r="R1172" s="8"/>
      <c r="S1172" s="8"/>
      <c r="T1172" s="8"/>
    </row>
    <row r="1173" spans="2:20" ht="15" customHeight="1" x14ac:dyDescent="0.45">
      <c r="B1173" s="7"/>
      <c r="C1173" s="8"/>
      <c r="D1173" s="8"/>
      <c r="E1173" s="8"/>
      <c r="F1173" s="8" t="str" cm="1">
        <f t="array" ref="F1173">_xlfn.IFNA(_xlfn.IFS(J1173=$U$4,"JA",J1173=$U$5,"NEE",J1173=$U$6,"JA",J1173=$U$8,"ZIE CX"),"")</f>
        <v>JA</v>
      </c>
      <c r="G1173" s="8"/>
      <c r="H1173" s="9"/>
      <c r="I1173" s="10"/>
      <c r="J1173" s="9"/>
      <c r="K1173" s="9"/>
      <c r="L1173" s="8"/>
      <c r="M1173" s="11"/>
      <c r="N1173" s="11"/>
      <c r="O1173" s="13"/>
      <c r="P1173" s="8"/>
      <c r="Q1173" s="8"/>
      <c r="R1173" s="8"/>
      <c r="S1173" s="8"/>
      <c r="T1173" s="8"/>
    </row>
    <row r="1174" spans="2:20" ht="15" customHeight="1" x14ac:dyDescent="0.45">
      <c r="B1174" s="7"/>
      <c r="C1174" s="8"/>
      <c r="D1174" s="8"/>
      <c r="E1174" s="8"/>
      <c r="F1174" s="8" t="str" cm="1">
        <f t="array" ref="F1174">_xlfn.IFNA(_xlfn.IFS(J1174=$U$4,"JA",J1174=$U$5,"NEE",J1174=$U$6,"JA",J1174=$U$8,"ZIE CX"),"")</f>
        <v>JA</v>
      </c>
      <c r="G1174" s="8"/>
      <c r="H1174" s="9"/>
      <c r="I1174" s="10"/>
      <c r="J1174" s="9"/>
      <c r="K1174" s="9"/>
      <c r="L1174" s="8"/>
      <c r="M1174" s="11"/>
      <c r="N1174" s="11"/>
      <c r="O1174" s="13"/>
      <c r="P1174" s="8"/>
      <c r="Q1174" s="8"/>
      <c r="R1174" s="8"/>
      <c r="S1174" s="8"/>
      <c r="T1174" s="8"/>
    </row>
    <row r="1175" spans="2:20" ht="15" customHeight="1" x14ac:dyDescent="0.45">
      <c r="B1175" s="7"/>
      <c r="C1175" s="8"/>
      <c r="D1175" s="8"/>
      <c r="E1175" s="8"/>
      <c r="F1175" s="8" t="str" cm="1">
        <f t="array" ref="F1175">_xlfn.IFNA(_xlfn.IFS(J1175=$U$4,"JA",J1175=$U$5,"NEE",J1175=$U$6,"JA",J1175=$U$8,"ZIE CX"),"")</f>
        <v>JA</v>
      </c>
      <c r="G1175" s="8"/>
      <c r="H1175" s="9"/>
      <c r="I1175" s="10"/>
      <c r="J1175" s="9"/>
      <c r="K1175" s="9"/>
      <c r="L1175" s="8"/>
      <c r="M1175" s="11"/>
      <c r="N1175" s="11"/>
      <c r="O1175" s="13"/>
      <c r="P1175" s="8"/>
      <c r="Q1175" s="8"/>
      <c r="R1175" s="8"/>
      <c r="S1175" s="8"/>
      <c r="T1175" s="8"/>
    </row>
    <row r="1176" spans="2:20" ht="15" customHeight="1" x14ac:dyDescent="0.45">
      <c r="B1176" s="7"/>
      <c r="C1176" s="8"/>
      <c r="D1176" s="8"/>
      <c r="E1176" s="8"/>
      <c r="F1176" s="8" t="str" cm="1">
        <f t="array" ref="F1176">_xlfn.IFNA(_xlfn.IFS(J1176=$U$4,"JA",J1176=$U$5,"NEE",J1176=$U$6,"JA",J1176=$U$8,"ZIE CX"),"")</f>
        <v>JA</v>
      </c>
      <c r="G1176" s="8"/>
      <c r="H1176" s="9"/>
      <c r="I1176" s="10"/>
      <c r="J1176" s="9"/>
      <c r="K1176" s="9"/>
      <c r="L1176" s="8"/>
      <c r="M1176" s="11"/>
      <c r="N1176" s="11"/>
      <c r="O1176" s="13"/>
      <c r="P1176" s="8"/>
      <c r="Q1176" s="8"/>
      <c r="R1176" s="8"/>
      <c r="S1176" s="8"/>
      <c r="T1176" s="8"/>
    </row>
    <row r="1177" spans="2:20" ht="15" customHeight="1" x14ac:dyDescent="0.45">
      <c r="B1177" s="7"/>
      <c r="C1177" s="8"/>
      <c r="D1177" s="8"/>
      <c r="E1177" s="8"/>
      <c r="F1177" s="8" t="str" cm="1">
        <f t="array" ref="F1177">_xlfn.IFNA(_xlfn.IFS(J1177=$U$4,"JA",J1177=$U$5,"NEE",J1177=$U$6,"JA",J1177=$U$8,"ZIE CX"),"")</f>
        <v>JA</v>
      </c>
      <c r="G1177" s="8"/>
      <c r="H1177" s="9"/>
      <c r="I1177" s="10"/>
      <c r="J1177" s="9"/>
      <c r="K1177" s="9"/>
      <c r="L1177" s="8"/>
      <c r="M1177" s="11"/>
      <c r="N1177" s="11"/>
      <c r="O1177" s="13"/>
      <c r="P1177" s="8"/>
      <c r="Q1177" s="8"/>
      <c r="R1177" s="8"/>
      <c r="S1177" s="8"/>
      <c r="T1177" s="8"/>
    </row>
    <row r="1178" spans="2:20" ht="15" customHeight="1" x14ac:dyDescent="0.45">
      <c r="B1178" s="7"/>
      <c r="C1178" s="8"/>
      <c r="D1178" s="8"/>
      <c r="E1178" s="8"/>
      <c r="F1178" s="8" t="str" cm="1">
        <f t="array" ref="F1178">_xlfn.IFNA(_xlfn.IFS(J1178=$U$4,"JA",J1178=$U$5,"NEE",J1178=$U$6,"JA",J1178=$U$8,"ZIE CX"),"")</f>
        <v>JA</v>
      </c>
      <c r="G1178" s="8"/>
      <c r="H1178" s="9"/>
      <c r="I1178" s="10"/>
      <c r="J1178" s="9"/>
      <c r="K1178" s="9"/>
      <c r="L1178" s="8"/>
      <c r="M1178" s="11"/>
      <c r="N1178" s="11"/>
      <c r="O1178" s="13"/>
      <c r="P1178" s="8"/>
      <c r="Q1178" s="8"/>
      <c r="R1178" s="8"/>
      <c r="S1178" s="8"/>
      <c r="T1178" s="8"/>
    </row>
    <row r="1179" spans="2:20" ht="15" customHeight="1" x14ac:dyDescent="0.45">
      <c r="B1179" s="7"/>
      <c r="C1179" s="8"/>
      <c r="D1179" s="8"/>
      <c r="E1179" s="8"/>
      <c r="F1179" s="8" t="str" cm="1">
        <f t="array" ref="F1179">_xlfn.IFNA(_xlfn.IFS(J1179=$U$4,"JA",J1179=$U$5,"NEE",J1179=$U$6,"JA",J1179=$U$8,"ZIE CX"),"")</f>
        <v>JA</v>
      </c>
      <c r="G1179" s="8"/>
      <c r="H1179" s="9"/>
      <c r="I1179" s="10"/>
      <c r="J1179" s="9"/>
      <c r="K1179" s="9"/>
      <c r="L1179" s="8"/>
      <c r="M1179" s="11"/>
      <c r="N1179" s="11"/>
      <c r="O1179" s="13"/>
      <c r="P1179" s="8"/>
      <c r="Q1179" s="8"/>
      <c r="R1179" s="8"/>
      <c r="S1179" s="8"/>
      <c r="T1179" s="8"/>
    </row>
    <row r="1180" spans="2:20" ht="15" customHeight="1" x14ac:dyDescent="0.45">
      <c r="B1180" s="7"/>
      <c r="C1180" s="8"/>
      <c r="D1180" s="8"/>
      <c r="E1180" s="8"/>
      <c r="F1180" s="8" t="str" cm="1">
        <f t="array" ref="F1180">_xlfn.IFNA(_xlfn.IFS(J1180=$U$4,"JA",J1180=$U$5,"NEE",J1180=$U$6,"JA",J1180=$U$8,"ZIE CX"),"")</f>
        <v>JA</v>
      </c>
      <c r="G1180" s="8"/>
      <c r="H1180" s="9"/>
      <c r="I1180" s="10"/>
      <c r="J1180" s="9"/>
      <c r="K1180" s="9"/>
      <c r="L1180" s="8"/>
      <c r="M1180" s="11"/>
      <c r="N1180" s="11"/>
      <c r="O1180" s="13"/>
      <c r="P1180" s="8"/>
      <c r="Q1180" s="8"/>
      <c r="R1180" s="8"/>
      <c r="S1180" s="8"/>
      <c r="T1180" s="8"/>
    </row>
    <row r="1181" spans="2:20" ht="15" customHeight="1" x14ac:dyDescent="0.45">
      <c r="B1181" s="7"/>
      <c r="C1181" s="8"/>
      <c r="D1181" s="8"/>
      <c r="E1181" s="8"/>
      <c r="F1181" s="8" t="str" cm="1">
        <f t="array" ref="F1181">_xlfn.IFNA(_xlfn.IFS(J1181=$U$4,"JA",J1181=$U$5,"NEE",J1181=$U$6,"JA",J1181=$U$8,"ZIE CX"),"")</f>
        <v>JA</v>
      </c>
      <c r="G1181" s="8"/>
      <c r="H1181" s="9"/>
      <c r="I1181" s="10"/>
      <c r="J1181" s="9"/>
      <c r="K1181" s="9"/>
      <c r="L1181" s="8"/>
      <c r="M1181" s="11"/>
      <c r="N1181" s="11"/>
      <c r="O1181" s="13"/>
      <c r="P1181" s="8"/>
      <c r="Q1181" s="8"/>
      <c r="R1181" s="8"/>
      <c r="S1181" s="8"/>
      <c r="T1181" s="8"/>
    </row>
    <row r="1182" spans="2:20" ht="15" customHeight="1" x14ac:dyDescent="0.45">
      <c r="B1182" s="7"/>
      <c r="C1182" s="8"/>
      <c r="D1182" s="8"/>
      <c r="E1182" s="8"/>
      <c r="F1182" s="8" t="str" cm="1">
        <f t="array" ref="F1182">_xlfn.IFNA(_xlfn.IFS(J1182=$U$4,"JA",J1182=$U$5,"NEE",J1182=$U$6,"JA",J1182=$U$8,"ZIE CX"),"")</f>
        <v>JA</v>
      </c>
      <c r="G1182" s="8"/>
      <c r="H1182" s="9"/>
      <c r="I1182" s="10"/>
      <c r="J1182" s="9"/>
      <c r="K1182" s="9"/>
      <c r="L1182" s="8"/>
      <c r="M1182" s="11"/>
      <c r="N1182" s="11"/>
      <c r="O1182" s="13"/>
      <c r="P1182" s="8"/>
      <c r="Q1182" s="8"/>
      <c r="R1182" s="8"/>
      <c r="S1182" s="8"/>
      <c r="T1182" s="8"/>
    </row>
    <row r="1183" spans="2:20" ht="15" customHeight="1" x14ac:dyDescent="0.45">
      <c r="B1183" s="7"/>
      <c r="C1183" s="8"/>
      <c r="D1183" s="8"/>
      <c r="E1183" s="8"/>
      <c r="F1183" s="8" t="str" cm="1">
        <f t="array" ref="F1183">_xlfn.IFNA(_xlfn.IFS(J1183=$U$4,"JA",J1183=$U$5,"NEE",J1183=$U$6,"JA",J1183=$U$8,"ZIE CX"),"")</f>
        <v>JA</v>
      </c>
      <c r="G1183" s="8"/>
      <c r="H1183" s="9"/>
      <c r="I1183" s="10"/>
      <c r="J1183" s="9"/>
      <c r="K1183" s="9"/>
      <c r="L1183" s="8"/>
      <c r="M1183" s="11"/>
      <c r="N1183" s="11"/>
      <c r="O1183" s="13"/>
      <c r="P1183" s="8"/>
      <c r="Q1183" s="8"/>
      <c r="R1183" s="8"/>
      <c r="S1183" s="8"/>
      <c r="T1183" s="8"/>
    </row>
    <row r="1184" spans="2:20" ht="15" customHeight="1" x14ac:dyDescent="0.45">
      <c r="B1184" s="7"/>
      <c r="C1184" s="8"/>
      <c r="D1184" s="8"/>
      <c r="E1184" s="8"/>
      <c r="F1184" s="8" t="str" cm="1">
        <f t="array" ref="F1184">_xlfn.IFNA(_xlfn.IFS(J1184=$U$4,"JA",J1184=$U$5,"NEE",J1184=$U$6,"JA",J1184=$U$8,"ZIE CX"),"")</f>
        <v>JA</v>
      </c>
      <c r="G1184" s="8"/>
      <c r="H1184" s="9"/>
      <c r="I1184" s="10"/>
      <c r="J1184" s="9"/>
      <c r="K1184" s="9"/>
      <c r="L1184" s="8"/>
      <c r="M1184" s="11"/>
      <c r="N1184" s="11"/>
      <c r="O1184" s="13"/>
      <c r="P1184" s="8"/>
      <c r="Q1184" s="8"/>
      <c r="R1184" s="8"/>
      <c r="S1184" s="8"/>
      <c r="T1184" s="8"/>
    </row>
    <row r="1185" spans="2:20" ht="15" customHeight="1" x14ac:dyDescent="0.45">
      <c r="B1185" s="7"/>
      <c r="C1185" s="8"/>
      <c r="D1185" s="8"/>
      <c r="E1185" s="8"/>
      <c r="F1185" s="8" t="str" cm="1">
        <f t="array" ref="F1185">_xlfn.IFNA(_xlfn.IFS(J1185=$U$4,"JA",J1185=$U$5,"NEE",J1185=$U$6,"JA",J1185=$U$8,"ZIE CX"),"")</f>
        <v>JA</v>
      </c>
      <c r="G1185" s="8"/>
      <c r="H1185" s="9"/>
      <c r="I1185" s="10"/>
      <c r="J1185" s="9"/>
      <c r="K1185" s="9"/>
      <c r="L1185" s="8"/>
      <c r="M1185" s="11"/>
      <c r="N1185" s="11"/>
      <c r="O1185" s="13"/>
      <c r="P1185" s="8"/>
      <c r="Q1185" s="8"/>
      <c r="R1185" s="8"/>
      <c r="S1185" s="8"/>
      <c r="T1185" s="8"/>
    </row>
    <row r="1186" spans="2:20" ht="15" customHeight="1" x14ac:dyDescent="0.45">
      <c r="B1186" s="7"/>
      <c r="C1186" s="8"/>
      <c r="D1186" s="8"/>
      <c r="E1186" s="8"/>
      <c r="F1186" s="8" t="str" cm="1">
        <f t="array" ref="F1186">_xlfn.IFNA(_xlfn.IFS(J1186=$U$4,"JA",J1186=$U$5,"NEE",J1186=$U$6,"JA",J1186=$U$8,"ZIE CX"),"")</f>
        <v>JA</v>
      </c>
      <c r="G1186" s="8"/>
      <c r="H1186" s="9"/>
      <c r="I1186" s="10"/>
      <c r="J1186" s="9"/>
      <c r="K1186" s="9"/>
      <c r="L1186" s="8"/>
      <c r="M1186" s="11"/>
      <c r="N1186" s="11"/>
      <c r="O1186" s="13"/>
      <c r="P1186" s="8"/>
      <c r="Q1186" s="8"/>
      <c r="R1186" s="8"/>
      <c r="S1186" s="8"/>
      <c r="T1186" s="8"/>
    </row>
    <row r="1187" spans="2:20" ht="15" customHeight="1" x14ac:dyDescent="0.45">
      <c r="B1187" s="7"/>
      <c r="C1187" s="8"/>
      <c r="D1187" s="8"/>
      <c r="E1187" s="8"/>
      <c r="F1187" s="8" t="str" cm="1">
        <f t="array" ref="F1187">_xlfn.IFNA(_xlfn.IFS(J1187=$U$4,"JA",J1187=$U$5,"NEE",J1187=$U$6,"JA",J1187=$U$8,"ZIE CX"),"")</f>
        <v>JA</v>
      </c>
      <c r="G1187" s="8"/>
      <c r="H1187" s="9"/>
      <c r="I1187" s="10"/>
      <c r="J1187" s="9"/>
      <c r="K1187" s="9"/>
      <c r="L1187" s="8"/>
      <c r="M1187" s="11"/>
      <c r="N1187" s="11"/>
      <c r="O1187" s="13"/>
      <c r="P1187" s="8"/>
      <c r="Q1187" s="8"/>
      <c r="R1187" s="8"/>
      <c r="S1187" s="8"/>
      <c r="T1187" s="8"/>
    </row>
  </sheetData>
  <conditionalFormatting sqref="B3:B1187">
    <cfRule type="duplicateValues" dxfId="41" priority="27"/>
  </conditionalFormatting>
  <conditionalFormatting sqref="B369 B3:B13 B371:B388 B17:B367">
    <cfRule type="duplicateValues" dxfId="40" priority="18"/>
  </conditionalFormatting>
  <conditionalFormatting sqref="B435 B3:B13 B17:B433">
    <cfRule type="duplicateValues" dxfId="39" priority="17"/>
  </conditionalFormatting>
  <conditionalFormatting sqref="B846:B1009 B3:B13 B17:B843">
    <cfRule type="duplicateValues" dxfId="38" priority="19"/>
    <cfRule type="duplicateValues" dxfId="37" priority="20"/>
    <cfRule type="duplicateValues" dxfId="36" priority="21"/>
    <cfRule type="duplicateValues" dxfId="35" priority="22"/>
    <cfRule type="duplicateValues" dxfId="34" priority="23"/>
    <cfRule type="duplicateValues" dxfId="33" priority="24"/>
    <cfRule type="duplicateValues" dxfId="32" priority="25"/>
    <cfRule type="duplicateValues" dxfId="31" priority="26"/>
  </conditionalFormatting>
  <conditionalFormatting sqref="I2:I13 I17:I843 I846:I1187">
    <cfRule type="timePeriod" dxfId="30" priority="5" timePeriod="today">
      <formula>FLOOR(I2,1)=TODAY()</formula>
    </cfRule>
    <cfRule type="timePeriod" dxfId="29" priority="6" timePeriod="lastMonth">
      <formula>AND(MONTH(I2)=MONTH(EDATE(TODAY(),0-1)),YEAR(I2)=YEAR(EDATE(TODAY(),0-1)))</formula>
    </cfRule>
    <cfRule type="timePeriod" dxfId="28" priority="9" timePeriod="today">
      <formula>FLOOR(I2,1)=TODAY()</formula>
    </cfRule>
    <cfRule type="timePeriod" dxfId="27" priority="10" timePeriod="yesterday">
      <formula>FLOOR(I2,1)=TODAY()-1</formula>
    </cfRule>
    <cfRule type="timePeriod" dxfId="26" priority="11" timePeriod="last7Days">
      <formula>AND(TODAY()-FLOOR(I2,1)&lt;=6,FLOOR(I2,1)&lt;=TODAY())</formula>
    </cfRule>
  </conditionalFormatting>
  <conditionalFormatting sqref="J2:J14 J17:J844 J846:J1187">
    <cfRule type="cellIs" dxfId="25" priority="1" operator="equal">
      <formula>$V$9</formula>
    </cfRule>
    <cfRule type="cellIs" dxfId="24" priority="2" operator="equal">
      <formula>$V$8</formula>
    </cfRule>
    <cfRule type="cellIs" dxfId="23" priority="3" operator="equal">
      <formula>$V$10</formula>
    </cfRule>
    <cfRule type="cellIs" dxfId="22" priority="4" operator="equal">
      <formula>$V$3</formula>
    </cfRule>
    <cfRule type="cellIs" dxfId="21" priority="7" operator="equal">
      <formula>$V$7</formula>
    </cfRule>
    <cfRule type="cellIs" dxfId="20" priority="8" operator="equal">
      <formula>$V$5</formula>
    </cfRule>
    <cfRule type="cellIs" dxfId="19" priority="12" operator="equal">
      <formula>$V$4</formula>
    </cfRule>
    <cfRule type="cellIs" dxfId="18" priority="13" operator="equal">
      <formula>$V$6</formula>
    </cfRule>
    <cfRule type="cellIs" dxfId="17" priority="14" operator="equal">
      <formula>$V$4</formula>
    </cfRule>
    <cfRule type="cellIs" dxfId="16" priority="15" operator="equal">
      <formula>$V$2</formula>
    </cfRule>
    <cfRule type="cellIs" dxfId="15" priority="16" operator="equal">
      <formula>$V$3</formula>
    </cfRule>
  </conditionalFormatting>
  <dataValidations count="7">
    <dataValidation type="list" allowBlank="1" showInputMessage="1" showErrorMessage="1" sqref="K2:K13 K846:K1187 K17:K843" xr:uid="{E9D2CD6E-1D40-40DC-B0BF-4A53B30131C8}">
      <formula1>$S$2:$S$9</formula1>
    </dataValidation>
    <dataValidation type="list" allowBlank="1" showInputMessage="1" showErrorMessage="1" sqref="J3:J14 J846:J1009 J17:J844" xr:uid="{D775F9E0-D213-4EB5-AB8A-EB106CE6E2AB}">
      <formula1>$V$2:$V$10</formula1>
    </dataValidation>
    <dataValidation type="list" allowBlank="1" showInputMessage="1" showErrorMessage="1" sqref="C2:C13 C17:C1187" xr:uid="{A00F66A9-E0F4-4460-B902-E96B5702F5DC}">
      <formula1>$U$2:$U$11</formula1>
    </dataValidation>
    <dataValidation type="list" allowBlank="1" showInputMessage="1" showErrorMessage="1" sqref="G3:G13 G846:G1009 G17:G843" xr:uid="{F3D85299-AE5C-4352-B0E0-A290F6D942BC}">
      <formula1>$T$2:$T$8</formula1>
    </dataValidation>
    <dataValidation type="list" showInputMessage="1" showErrorMessage="1" sqref="J2 J1010:J1187" xr:uid="{5801C497-9E57-460C-83EB-ABBBBC1D79E8}">
      <formula1>$V$2:$V$10</formula1>
    </dataValidation>
    <dataValidation type="list" showInputMessage="1" showErrorMessage="1" sqref="G2 G1010:G1187" xr:uid="{3D407B47-2E91-456A-8152-5E84737DFA62}">
      <formula1>$T$2:$T$8</formula1>
    </dataValidation>
    <dataValidation type="list" allowBlank="1" showInputMessage="1" showErrorMessage="1" sqref="D398:D404" xr:uid="{DEB6E605-064A-423A-B33B-6860EE99137E}">
      <formula1>$T$2:$T$7</formula1>
    </dataValidation>
  </dataValidations>
  <hyperlinks>
    <hyperlink ref="N121" r:id="rId1" xr:uid="{5997E57C-D0A0-4A84-B4BE-693E5CBC3536}"/>
    <hyperlink ref="N129" r:id="rId2" display="mailto:sabine.declercq@soubry.be" xr:uid="{54119633-7758-4417-B5FD-0D055FACE343}"/>
    <hyperlink ref="N177" r:id="rId3" display="mailto:S.Geeroms@llbg.com" xr:uid="{0899E96C-C9D1-4FFD-974A-564BF5EE6793}"/>
    <hyperlink ref="N80" r:id="rId4" display="mailto:Nick.surmont@planet-group.be" xr:uid="{1BE37A42-9E63-40C8-96C8-D242F5A0E28F}"/>
    <hyperlink ref="N223" r:id="rId5" xr:uid="{028C32AE-22A7-4E85-993D-F2B56136DA58}"/>
    <hyperlink ref="N54" r:id="rId6" xr:uid="{3C47AE07-A566-416A-A55B-3F2353C81541}"/>
    <hyperlink ref="N178" r:id="rId7" xr:uid="{2C45414D-2805-4F7E-9D96-833A6631A361}"/>
    <hyperlink ref="N183" r:id="rId8" xr:uid="{1D74C4C9-1576-4BC5-BB81-E69C4AB7C5E2}"/>
    <hyperlink ref="N231" r:id="rId9" xr:uid="{7CD98254-F09B-413F-8418-846A6871F658}"/>
    <hyperlink ref="N232" r:id="rId10" xr:uid="{016584AC-A071-4BCE-9E9D-B7582002A7E1}"/>
    <hyperlink ref="N78" r:id="rId11" display="recruitment@sofico.be" xr:uid="{18648702-844E-462C-8057-4B656A04EBBE}"/>
    <hyperlink ref="D165" r:id="rId12" location="about-the-job" xr:uid="{2F53C5BF-A1AF-4822-AE2E-22A05784E4F8}"/>
    <hyperlink ref="D80" r:id="rId13" xr:uid="{47C9B176-B18A-4945-A36C-586AE55FC793}"/>
    <hyperlink ref="N147" r:id="rId14" xr:uid="{8F8F8BE9-F997-4C1D-A8DD-24532D781A79}"/>
    <hyperlink ref="D177" r:id="rId15" xr:uid="{130175ED-CC67-49E6-9EBA-6386D5F89978}"/>
    <hyperlink ref="N145" r:id="rId16" xr:uid="{C8B994DC-867C-4742-B47D-B766C8D647D5}"/>
    <hyperlink ref="M131" r:id="rId17" display="tel:+32494765710" xr:uid="{45BAE750-4005-4C48-84C4-057CAF08B05C}"/>
    <hyperlink ref="N131" r:id="rId18" display="mailto:kathleen.vanwezel@bayer.com" xr:uid="{548881D3-02BB-49F9-88E5-A08850E3B0CE}"/>
    <hyperlink ref="D439" r:id="rId19" display="https://www.linkedin.com/jobs/view/3808083185/?alternateChannel=search&amp;refId=oYT66bjRQCoCLx8YltLUvA%3D%3D&amp;trackingId=Lyndaapi4yLCBLNY4GghAg%3D%3D&amp;trk=d_flagship3_search_srp_jobs&amp;lipi=urn%3Ali%3Apage%3Ad_flagship3_search_srp_jobs%3BXy3vLz5rTmCmlI2i9VLa0w%3D%3D" xr:uid="{9EAC80E4-E6C7-4240-AABB-CC77F9B1CFA0}"/>
    <hyperlink ref="N204" r:id="rId20" xr:uid="{48406E3B-8A7E-4DE5-BD5F-5E7F390715F4}"/>
    <hyperlink ref="D183" r:id="rId21" xr:uid="{640A2507-6896-4CBE-B7A4-07DEBC511C7C}"/>
    <hyperlink ref="D154" r:id="rId22" xr:uid="{57167678-A2EA-4D6E-BF60-4DF3122B59B8}"/>
    <hyperlink ref="D208" r:id="rId23" display="https://www.linkedin.com/jobs/view/3829854607/?trackingId=TbjIW373HuUdovnorhI3uw%3D%3D&amp;refId=ByteString%28length%3D16%2Cbytes%3Da3e727e5...9136ee3b%29&amp;midToken=AQGE28xgSUSXtQ&amp;midSig=2tlMRpaG9Xmr81&amp;trk=eml-email_job_alert_digest_01-job_card-0-jobcard_body&amp;trkEmail=eml-email_job_alert_digest_01-job_card-0-jobcard_body-null-3dt9du~lsm2jdrp~bh-null-null&amp;eid=3dt9du-lsm2jdrp-bh&amp;otpToken=MTAwNTFhZTUxYjI2Y2VjNmI2MjQwNGVkNDYxOWVlYjc4ZWM2ZDc0MDk4YWQ4YjYxNzdjNTA1NjY0NjUyNThmNWYzZGZiNTljN2FjNGIwZTI2Y2FmYjJmYzIyYzRlZjcxZDhmZjZhN2VkOTRmMDMyYjYzODksMSwx" xr:uid="{4EE69502-F315-45E9-8D53-1073F341D3D4}"/>
    <hyperlink ref="D145" r:id="rId24" xr:uid="{A5FF5511-9444-4056-B4F6-5E1928DB4F45}"/>
    <hyperlink ref="N835" r:id="rId25" xr:uid="{2E1328EE-EB3A-47E7-AEB9-84A872D8E6DB}"/>
    <hyperlink ref="D190" r:id="rId26" xr:uid="{3B4770FF-01AC-4D17-B162-F0C4015B5BBA}"/>
    <hyperlink ref="D194" r:id="rId27" xr:uid="{37FE78B2-B039-46C6-99B9-C044F362777F}"/>
    <hyperlink ref="D158" r:id="rId28" xr:uid="{6EC035AD-E9DD-4509-B633-493D4FC44EA4}"/>
    <hyperlink ref="D191" r:id="rId29" xr:uid="{A6FC2B52-BBCF-4A53-95D9-2647B733BC7B}"/>
    <hyperlink ref="D192" r:id="rId30" xr:uid="{5A937AE3-9259-4081-AD42-96304D6FE749}"/>
    <hyperlink ref="N9" r:id="rId31" xr:uid="{CE77335A-409E-4ECE-84D8-F586531440BF}"/>
    <hyperlink ref="N57" r:id="rId32" xr:uid="{06D07CA6-B01D-43DE-B65D-59B24605AAB7}"/>
    <hyperlink ref="N498" r:id="rId33" xr:uid="{A422FD92-964A-4078-BCD5-1CA7374B89FE}"/>
    <hyperlink ref="N151" r:id="rId34" xr:uid="{07CBD82C-9C61-4791-A390-707A326BE739}"/>
    <hyperlink ref="N11" r:id="rId35" display="else.verstraete@whatscooking.group" xr:uid="{45F05E46-D842-48BF-A034-80FCE11C91B6}"/>
    <hyperlink ref="D824" r:id="rId36" xr:uid="{A99E1BC5-FD9A-4311-AFE6-DB85B24F3D88}"/>
    <hyperlink ref="D66" r:id="rId37" display="https://www.linkedin.com/jobs/search/?currentJobId=3781894604&amp;f_C=10201060&amp;geoId=92000000&amp;origin=COMPANY_PAGE_JOBS_CLUSTER_EXPANSION&amp;originToLandingJobPostings=3781894604%2C3781895571%2C3782000588%2C3781896574%2C3785353053%2C3781893919%2C3782000234%2C3785317447%2C3788122729" xr:uid="{5979A42A-2071-44E1-BA9B-218E2DEF8B85}"/>
    <hyperlink ref="D820" r:id="rId38" display="https://www.linkedin.com/jobs/search/?currentJobId=3826359977&amp;f_E=2&amp;f_T=91%2C1927%2C271&amp;geoId=100565514&amp;keywords=Recruiter&amp;location=Belgium&amp;origin=JOB_SEARCH_PAGE_SEARCH_BUTTON&amp;refresh=true&amp;sortBy=R&amp;spellCorrectionEnabled=true&amp;start=25" xr:uid="{C555C5A1-C59D-437C-B368-81A50A7A00D7}"/>
    <hyperlink ref="N824" r:id="rId39" xr:uid="{0831707F-CF1A-447A-A186-E93B756F654E}"/>
    <hyperlink ref="N820" r:id="rId40" display="inge.bauwens@cummins.com" xr:uid="{FB432A1E-10BE-4CFF-A273-EE13325B49FF}"/>
    <hyperlink ref="N262" r:id="rId41" xr:uid="{213D1FA9-E829-4E4E-8BE8-131FC6E4135B}"/>
    <hyperlink ref="D828" r:id="rId42" display="https://www.vdab.be/vindeenjob/vacatures/68434051/hr-officer-recruiter-bij-landmeterskantoor-van-eester?trefwoord=Programma%20coordinator&amp;source=trefwoordpagina&amp;sort=standaard&amp;sinds=9000&amp;limit=15&amp;expand=FILTERS&amp;medium=verbolia" xr:uid="{50F9B72C-E4A8-4C4E-8C82-0482A495BFB2}"/>
    <hyperlink ref="D823" r:id="rId43" xr:uid="{BD934B5A-FD7F-4282-A629-FC611375D939}"/>
    <hyperlink ref="D829" r:id="rId44" xr:uid="{C3E8F9BB-B970-4BC8-A9C4-8E068D19579C}"/>
    <hyperlink ref="D85" r:id="rId45" xr:uid="{0B0C9FA6-D033-4D96-967A-0D4201A65483}"/>
    <hyperlink ref="N244" r:id="rId46" display="mailto:katleen.biesemans@vlm.be" xr:uid="{FFB19BE1-44A2-477C-866D-559317885DA7}"/>
    <hyperlink ref="N467" r:id="rId47" display="mailto:ebeirinckx@be.estee.com" xr:uid="{72A3683C-E190-4BB8-9353-56D2B8ABE6BF}"/>
    <hyperlink ref="N827" r:id="rId48" xr:uid="{CB486A07-C2E6-411F-8EF9-931710FC4D42}"/>
    <hyperlink ref="N725" r:id="rId49" xr:uid="{0A0A122F-9144-4D00-8472-C5BD4A5F864C}"/>
    <hyperlink ref="N788" r:id="rId50" xr:uid="{A6258ADC-F250-42B4-A0A8-1A078F8EAC4E}"/>
    <hyperlink ref="N823" r:id="rId51" display="mailto:andy.michiels@mondelezinternational.com" xr:uid="{9A227509-7C53-476F-8D25-5268790BF9E1}"/>
    <hyperlink ref="N74" r:id="rId52" xr:uid="{1FC011C5-B52E-42CC-82B9-90A8BE45F74C}"/>
    <hyperlink ref="N791" r:id="rId53" xr:uid="{2F42A988-7AF3-4690-BD4C-8CB31917008F}"/>
    <hyperlink ref="N843" r:id="rId54" display="mailto:j.fuchs@bennetboss.be" xr:uid="{80B9320A-D2AB-4B4B-8D66-2129B94F6B05}"/>
    <hyperlink ref="L105" r:id="rId55" display="sylvie.degros@monin-it.be" xr:uid="{520A1D81-B16E-4773-AC73-827F0E53E577}"/>
    <hyperlink ref="N105" r:id="rId56" xr:uid="{E25C206E-C602-4887-A87C-C4B2C142E349}"/>
    <hyperlink ref="N19" r:id="rId57" xr:uid="{8753B794-2DBF-422C-AAC1-AB77885CF440}"/>
    <hyperlink ref="N832" r:id="rId58" xr:uid="{4DB39D55-DC78-4939-A358-F9FD2E6D4308}"/>
    <hyperlink ref="N321" r:id="rId59" display="mailto:karianne.vansplunter@haribo.com" xr:uid="{4DF563BD-1F1D-4906-9780-3B932B8CFC95}"/>
    <hyperlink ref="N366" r:id="rId60" xr:uid="{7CE66B4E-0D22-432D-9357-71C799497C3A}"/>
    <hyperlink ref="N852" r:id="rId61" xr:uid="{79A4987F-239D-45BC-9AEB-5E2BE34C68D1}"/>
    <hyperlink ref="N40" r:id="rId62" xr:uid="{32719DDB-40BC-4E25-94E7-CF9BECF9FCBC}"/>
    <hyperlink ref="N63" r:id="rId63" xr:uid="{BBB65DE7-88F3-4802-AD58-FC39D06B40B3}"/>
    <hyperlink ref="N64" r:id="rId64" xr:uid="{2F0E6288-14D3-4E64-B8DC-E7188D958ACF}"/>
    <hyperlink ref="N30" r:id="rId65" xr:uid="{F0DB2765-C861-4660-965B-5625802EFFA2}"/>
    <hyperlink ref="N62" r:id="rId66" xr:uid="{4FCD0588-F926-4F09-8ADC-A3507AF4B432}"/>
    <hyperlink ref="N18" r:id="rId67" xr:uid="{588FA199-351A-4C9A-B9F7-E7B7A65BE99D}"/>
    <hyperlink ref="N13" r:id="rId68" xr:uid="{9E306D41-2F41-4F68-BD62-7C646E320541}"/>
    <hyperlink ref="N15" r:id="rId69" xr:uid="{DCA7573F-D253-4C1E-AA7C-34D226CBE06A}"/>
  </hyperlinks>
  <pageMargins left="0.7" right="0.7" top="0.75" bottom="0.75" header="0.3" footer="0.3"/>
  <legacyDrawing r:id="rId70"/>
  <tableParts count="1">
    <tablePart r:id="rId7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bee2b23-3509-448d-940f-dceaf4f994dd" xsi:nil="true"/>
    <lcf76f155ced4ddcb4097134ff3c332f xmlns="aa001a72-e788-4711-a341-0da513deb8de">
      <Terms xmlns="http://schemas.microsoft.com/office/infopath/2007/PartnerControls"/>
    </lcf76f155ced4ddcb4097134ff3c332f>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7723BDB639AEC047BF74B5B8C110444B" ma:contentTypeVersion="14" ma:contentTypeDescription="Een nieuw document maken." ma:contentTypeScope="" ma:versionID="0f4ea892b9841cdb012cbdcbc2df6cc2">
  <xsd:schema xmlns:xsd="http://www.w3.org/2001/XMLSchema" xmlns:xs="http://www.w3.org/2001/XMLSchema" xmlns:p="http://schemas.microsoft.com/office/2006/metadata/properties" xmlns:ns2="aa001a72-e788-4711-a341-0da513deb8de" xmlns:ns3="8bee2b23-3509-448d-940f-dceaf4f994dd" targetNamespace="http://schemas.microsoft.com/office/2006/metadata/properties" ma:root="true" ma:fieldsID="f5b977fbac2b39cede28b2f8556f136e" ns2:_="" ns3:_="">
    <xsd:import namespace="aa001a72-e788-4711-a341-0da513deb8de"/>
    <xsd:import namespace="8bee2b23-3509-448d-940f-dceaf4f994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001a72-e788-4711-a341-0da513deb8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969b330-d82d-4dfd-a124-ae1bef001a7b"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ee2b23-3509-448d-940f-dceaf4f994dd"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afa43df-d057-47c9-a41d-b6a550365da3}" ma:internalName="TaxCatchAll" ma:showField="CatchAllData" ma:web="8bee2b23-3509-448d-940f-dceaf4f994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DE21C2-D5DE-4F29-881B-3EC34EDE5E6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FED5AD-A9D9-4E4B-BE58-CC5E02694658}">
  <ds:schemaRefs>
    <ds:schemaRef ds:uri="http://schemas.microsoft.com/DataMashup"/>
  </ds:schemaRefs>
</ds:datastoreItem>
</file>

<file path=customXml/itemProps3.xml><?xml version="1.0" encoding="utf-8"?>
<ds:datastoreItem xmlns:ds="http://schemas.openxmlformats.org/officeDocument/2006/customXml" ds:itemID="{E0648F64-B131-46D7-BC81-65DD53736941}"/>
</file>

<file path=customXml/itemProps4.xml><?xml version="1.0" encoding="utf-8"?>
<ds:datastoreItem xmlns:ds="http://schemas.openxmlformats.org/officeDocument/2006/customXml" ds:itemID="{2F31E42A-8A72-4927-85C7-E494177513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 list</vt:lpstr>
      <vt:lpstr>Lookup</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kobed</dc:creator>
  <cp:keywords/>
  <dc:description/>
  <cp:lastModifiedBy>Kobe Dillen</cp:lastModifiedBy>
  <cp:revision/>
  <dcterms:created xsi:type="dcterms:W3CDTF">2024-10-02T07:40:51Z</dcterms:created>
  <dcterms:modified xsi:type="dcterms:W3CDTF">2024-10-04T14:47:37Z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0x0101007723BDB639AEC047BF74B5B8C110444B</vt:lpwstr>
  </property>
</Properties>
</file>