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0" documentId="8_{5AF338BF-D9F4-4290-A08F-8B6A3BDF9F81}" xr6:coauthVersionLast="47" xr6:coauthVersionMax="47" xr10:uidLastSave="{00000000-0000-0000-0000-000000000000}"/>
  <bookViews>
    <workbookView xWindow="-98" yWindow="-98" windowWidth="21795" windowHeight="12975" activeTab="1" xr2:uid="{E049E746-D116-42D2-8AC4-FF7BAF9584E1}"/>
  </bookViews>
  <sheets>
    <sheet name="Bedrijven" sheetId="2" r:id="rId1"/>
    <sheet name="Contacten" sheetId="1" r:id="rId2"/>
    <sheet name="CONTACTEN HANNE" sheetId="4" state="hidden" r:id="rId3"/>
    <sheet name="Bedrijven to add" sheetId="6" state="hidden" r:id="rId4"/>
  </sheets>
  <definedNames>
    <definedName name="lijst">Bedrijven!$E$2:$E$240</definedName>
    <definedName name="lisj">Bedrijven!$E$2:$E$240</definedName>
    <definedName name="web">Bedrijven!$J$2:$J$240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2" i="1" l="1"/>
  <c r="M383" i="1"/>
  <c r="M384" i="1"/>
  <c r="M475" i="1"/>
  <c r="M497" i="1"/>
  <c r="M514" i="1"/>
  <c r="M624" i="1"/>
  <c r="M625" i="1"/>
  <c r="M626" i="1"/>
  <c r="M739" i="1"/>
  <c r="M756" i="1"/>
  <c r="M15" i="1"/>
  <c r="M18" i="1"/>
  <c r="M62" i="1"/>
  <c r="M71" i="1"/>
  <c r="M140" i="1"/>
  <c r="M143" i="1"/>
  <c r="M144" i="1"/>
  <c r="M194" i="1"/>
  <c r="M203" i="1"/>
  <c r="M206"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L3" i="1"/>
  <c r="M3" i="1" s="1"/>
  <c r="L2" i="1"/>
  <c r="M2" i="1" s="1"/>
  <c r="K3" i="2"/>
  <c r="K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C2" i="2"/>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2" i="4"/>
  <c r="C542" i="2"/>
  <c r="AA542" i="2" s="1"/>
  <c r="C543" i="2"/>
  <c r="AA543" i="2" s="1"/>
  <c r="C544" i="2"/>
  <c r="AA544" i="2" s="1"/>
  <c r="C545" i="2"/>
  <c r="AA545" i="2" s="1"/>
  <c r="C546" i="2"/>
  <c r="AA546" i="2" s="1"/>
  <c r="C547" i="2"/>
  <c r="AA547" i="2" s="1"/>
  <c r="C548" i="2"/>
  <c r="AA548" i="2" s="1"/>
  <c r="C549" i="2"/>
  <c r="AA549" i="2" s="1"/>
  <c r="C550" i="2"/>
  <c r="AA550" i="2" s="1"/>
  <c r="C551" i="2"/>
  <c r="AA551" i="2" s="1"/>
  <c r="C552" i="2"/>
  <c r="AA552" i="2" s="1"/>
  <c r="C553" i="2"/>
  <c r="AA553" i="2" s="1"/>
  <c r="C554" i="2"/>
  <c r="C555" i="2"/>
  <c r="AA555" i="2" s="1"/>
  <c r="C556" i="2"/>
  <c r="AA556" i="2" s="1"/>
  <c r="C557" i="2"/>
  <c r="AA557" i="2" s="1"/>
  <c r="C558" i="2"/>
  <c r="AA558" i="2" s="1"/>
  <c r="C559" i="2"/>
  <c r="AA559" i="2" s="1"/>
  <c r="C560" i="2"/>
  <c r="AA560" i="2" s="1"/>
  <c r="C561" i="2"/>
  <c r="AA561" i="2" s="1"/>
  <c r="C562" i="2"/>
  <c r="AA562" i="2" s="1"/>
  <c r="C563" i="2"/>
  <c r="AA563" i="2" s="1"/>
  <c r="C564" i="2"/>
  <c r="AA564" i="2" s="1"/>
  <c r="C565" i="2"/>
  <c r="AA565" i="2" s="1"/>
  <c r="C566" i="2"/>
  <c r="AA566" i="2" s="1"/>
  <c r="C567" i="2"/>
  <c r="AA567" i="2" s="1"/>
  <c r="C568" i="2"/>
  <c r="AA568" i="2" s="1"/>
  <c r="C569" i="2"/>
  <c r="AA569" i="2" s="1"/>
  <c r="C570" i="2"/>
  <c r="AA570" i="2" s="1"/>
  <c r="C571" i="2"/>
  <c r="AA571" i="2" s="1"/>
  <c r="C572" i="2"/>
  <c r="AA572" i="2" s="1"/>
  <c r="C573" i="2"/>
  <c r="AA573" i="2" s="1"/>
  <c r="C574" i="2"/>
  <c r="AA574" i="2" s="1"/>
  <c r="C575" i="2"/>
  <c r="AA575" i="2" s="1"/>
  <c r="C576" i="2"/>
  <c r="C577" i="2"/>
  <c r="AA577" i="2" s="1"/>
  <c r="C578" i="2"/>
  <c r="AA578" i="2" s="1"/>
  <c r="C579" i="2"/>
  <c r="AA579" i="2" s="1"/>
  <c r="C580" i="2"/>
  <c r="AA580" i="2" s="1"/>
  <c r="C581" i="2"/>
  <c r="AA581" i="2" s="1"/>
  <c r="C582" i="2"/>
  <c r="AA582" i="2" s="1"/>
  <c r="C583" i="2"/>
  <c r="C584" i="2"/>
  <c r="AA584" i="2" s="1"/>
  <c r="C585" i="2"/>
  <c r="AA585" i="2" s="1"/>
  <c r="C586" i="2"/>
  <c r="AA586" i="2" s="1"/>
  <c r="C587" i="2"/>
  <c r="AA587" i="2" s="1"/>
  <c r="C588" i="2"/>
  <c r="AA588" i="2" s="1"/>
  <c r="C589" i="2"/>
  <c r="AA589" i="2" s="1"/>
  <c r="C590" i="2"/>
  <c r="AA590" i="2" s="1"/>
  <c r="C591" i="2"/>
  <c r="AA591" i="2" s="1"/>
  <c r="C592" i="2"/>
  <c r="AA592" i="2" s="1"/>
  <c r="C593" i="2"/>
  <c r="AA593" i="2" s="1"/>
  <c r="C594" i="2"/>
  <c r="AA594" i="2" s="1"/>
  <c r="C595" i="2"/>
  <c r="AA595" i="2" s="1"/>
  <c r="C596" i="2"/>
  <c r="AA596" i="2" s="1"/>
  <c r="C597" i="2"/>
  <c r="AA597" i="2" s="1"/>
  <c r="C598" i="2"/>
  <c r="AA598" i="2" s="1"/>
  <c r="C599" i="2"/>
  <c r="AA599" i="2" s="1"/>
  <c r="C600" i="2"/>
  <c r="AA600" i="2" s="1"/>
  <c r="C601" i="2"/>
  <c r="AA601" i="2" s="1"/>
  <c r="C602" i="2"/>
  <c r="AA602" i="2" s="1"/>
  <c r="C603" i="2"/>
  <c r="AA603" i="2" s="1"/>
  <c r="C604" i="2"/>
  <c r="AA604" i="2" s="1"/>
  <c r="C605" i="2"/>
  <c r="AA605" i="2" s="1"/>
  <c r="C606" i="2"/>
  <c r="AA606" i="2" s="1"/>
  <c r="C607" i="2"/>
  <c r="AA607" i="2" s="1"/>
  <c r="C608" i="2"/>
  <c r="AA608" i="2" s="1"/>
  <c r="C609" i="2"/>
  <c r="AA609" i="2" s="1"/>
  <c r="C610" i="2"/>
  <c r="AA610" i="2" s="1"/>
  <c r="C611" i="2"/>
  <c r="AA611" i="2" s="1"/>
  <c r="C612" i="2"/>
  <c r="AA612" i="2" s="1"/>
  <c r="C613" i="2"/>
  <c r="AA613" i="2" s="1"/>
  <c r="C614" i="2"/>
  <c r="AA614" i="2" s="1"/>
  <c r="C615" i="2"/>
  <c r="AA615" i="2" s="1"/>
  <c r="C616" i="2"/>
  <c r="AA616" i="2" s="1"/>
  <c r="C617" i="2"/>
  <c r="AA617" i="2" s="1"/>
  <c r="C618" i="2"/>
  <c r="AA618" i="2" s="1"/>
  <c r="C619" i="2"/>
  <c r="AA619" i="2" s="1"/>
  <c r="C620" i="2"/>
  <c r="AA620" i="2" s="1"/>
  <c r="C621" i="2"/>
  <c r="AA621" i="2" s="1"/>
  <c r="C622" i="2"/>
  <c r="AA622" i="2" s="1"/>
  <c r="C623" i="2"/>
  <c r="AA623" i="2" s="1"/>
  <c r="C624" i="2"/>
  <c r="AA624" i="2" s="1"/>
  <c r="C625" i="2"/>
  <c r="AA625" i="2" s="1"/>
  <c r="C626" i="2"/>
  <c r="AA626" i="2" s="1"/>
  <c r="C627" i="2"/>
  <c r="AA627" i="2" s="1"/>
  <c r="C628" i="2"/>
  <c r="AA628" i="2" s="1"/>
  <c r="C629" i="2"/>
  <c r="AA629" i="2" s="1"/>
  <c r="C630" i="2"/>
  <c r="AA630" i="2" s="1"/>
  <c r="C631" i="2"/>
  <c r="AA631" i="2" s="1"/>
  <c r="C632" i="2"/>
  <c r="AA632" i="2" s="1"/>
  <c r="C633" i="2"/>
  <c r="AA633" i="2" s="1"/>
  <c r="C634" i="2"/>
  <c r="AA634" i="2" s="1"/>
  <c r="C635" i="2"/>
  <c r="AA635" i="2" s="1"/>
  <c r="C636" i="2"/>
  <c r="AA636" i="2" s="1"/>
  <c r="C637" i="2"/>
  <c r="AA637" i="2" s="1"/>
  <c r="C638" i="2"/>
  <c r="AA638" i="2" s="1"/>
  <c r="C639" i="2"/>
  <c r="AA639" i="2" s="1"/>
  <c r="C640" i="2"/>
  <c r="AA640" i="2" s="1"/>
  <c r="AB640" i="2" s="1"/>
  <c r="C641" i="2"/>
  <c r="AA641" i="2" s="1"/>
  <c r="C642" i="2"/>
  <c r="C643" i="2"/>
  <c r="AA643" i="2" s="1"/>
  <c r="C644" i="2"/>
  <c r="AA644" i="2" s="1"/>
  <c r="C645" i="2"/>
  <c r="AA645" i="2" s="1"/>
  <c r="C646" i="2"/>
  <c r="AA646" i="2" s="1"/>
  <c r="C647" i="2"/>
  <c r="AA647" i="2" s="1"/>
  <c r="C648" i="2"/>
  <c r="AA648" i="2" s="1"/>
  <c r="C649" i="2"/>
  <c r="AA649" i="2" s="1"/>
  <c r="C650" i="2"/>
  <c r="AA650" i="2" s="1"/>
  <c r="C651" i="2"/>
  <c r="AA651" i="2" s="1"/>
  <c r="C652" i="2"/>
  <c r="AA652" i="2" s="1"/>
  <c r="C653" i="2"/>
  <c r="AA653" i="2" s="1"/>
  <c r="C654" i="2"/>
  <c r="AA654" i="2" s="1"/>
  <c r="C655" i="2"/>
  <c r="AA655" i="2" s="1"/>
  <c r="C656" i="2"/>
  <c r="AA656" i="2" s="1"/>
  <c r="C657" i="2"/>
  <c r="AA657" i="2" s="1"/>
  <c r="C658" i="2"/>
  <c r="AA658" i="2" s="1"/>
  <c r="C659" i="2"/>
  <c r="AA659" i="2" s="1"/>
  <c r="C660" i="2"/>
  <c r="AA660" i="2" s="1"/>
  <c r="C661" i="2"/>
  <c r="AA661" i="2" s="1"/>
  <c r="C662" i="2"/>
  <c r="AA662" i="2" s="1"/>
  <c r="C663" i="2"/>
  <c r="AA663" i="2" s="1"/>
  <c r="C664" i="2"/>
  <c r="AA664" i="2" s="1"/>
  <c r="C665" i="2"/>
  <c r="AA665" i="2" s="1"/>
  <c r="C666" i="2"/>
  <c r="AA666" i="2" s="1"/>
  <c r="C667" i="2"/>
  <c r="AA667" i="2" s="1"/>
  <c r="C668" i="2"/>
  <c r="AA668" i="2" s="1"/>
  <c r="C669" i="2"/>
  <c r="AA669" i="2" s="1"/>
  <c r="C670" i="2"/>
  <c r="AA670" i="2" s="1"/>
  <c r="C671" i="2"/>
  <c r="AA671" i="2" s="1"/>
  <c r="C672" i="2"/>
  <c r="AA672" i="2" s="1"/>
  <c r="C673" i="2"/>
  <c r="AA673" i="2" s="1"/>
  <c r="C674" i="2"/>
  <c r="AA674" i="2" s="1"/>
  <c r="C675" i="2"/>
  <c r="AA675" i="2" s="1"/>
  <c r="AB675" i="2" s="1"/>
  <c r="C676" i="2"/>
  <c r="AA676" i="2" s="1"/>
  <c r="C677" i="2"/>
  <c r="AA677" i="2" s="1"/>
  <c r="C678" i="2"/>
  <c r="AA678" i="2" s="1"/>
  <c r="C679" i="2"/>
  <c r="AA679" i="2" s="1"/>
  <c r="C680" i="2"/>
  <c r="AA680" i="2" s="1"/>
  <c r="C681" i="2"/>
  <c r="AA681" i="2" s="1"/>
  <c r="C682" i="2"/>
  <c r="AA682" i="2" s="1"/>
  <c r="C683" i="2"/>
  <c r="AA683" i="2" s="1"/>
  <c r="C684" i="2"/>
  <c r="AA684" i="2" s="1"/>
  <c r="C685" i="2"/>
  <c r="AA685" i="2" s="1"/>
  <c r="C686" i="2"/>
  <c r="AA686" i="2" s="1"/>
  <c r="C687" i="2"/>
  <c r="AA687" i="2" s="1"/>
  <c r="C688" i="2"/>
  <c r="AA688" i="2" s="1"/>
  <c r="C689" i="2"/>
  <c r="AA689" i="2" s="1"/>
  <c r="C690" i="2"/>
  <c r="AA690" i="2" s="1"/>
  <c r="C691" i="2"/>
  <c r="AA691" i="2" s="1"/>
  <c r="C692" i="2"/>
  <c r="AA692" i="2" s="1"/>
  <c r="C693" i="2"/>
  <c r="AA693" i="2" s="1"/>
  <c r="C694" i="2"/>
  <c r="AA694" i="2" s="1"/>
  <c r="AB694" i="2" s="1"/>
  <c r="C695" i="2"/>
  <c r="AA695" i="2" s="1"/>
  <c r="AB695" i="2" s="1"/>
  <c r="C696" i="2"/>
  <c r="AA696" i="2" s="1"/>
  <c r="C697" i="2"/>
  <c r="AA697" i="2" s="1"/>
  <c r="C698" i="2"/>
  <c r="AA698" i="2" s="1"/>
  <c r="C699" i="2"/>
  <c r="AA699" i="2" s="1"/>
  <c r="C700" i="2"/>
  <c r="AA700" i="2" s="1"/>
  <c r="C701" i="2"/>
  <c r="AA701" i="2" s="1"/>
  <c r="C702" i="2"/>
  <c r="AA702" i="2" s="1"/>
  <c r="C703" i="2"/>
  <c r="AA703" i="2" s="1"/>
  <c r="C704" i="2"/>
  <c r="AA704" i="2" s="1"/>
  <c r="C705" i="2"/>
  <c r="AA705" i="2" s="1"/>
  <c r="C706" i="2"/>
  <c r="AA706" i="2" s="1"/>
  <c r="C707" i="2"/>
  <c r="AA707" i="2" s="1"/>
  <c r="C708" i="2"/>
  <c r="AA708" i="2" s="1"/>
  <c r="C709" i="2"/>
  <c r="AA709" i="2" s="1"/>
  <c r="C710" i="2"/>
  <c r="AA710" i="2" s="1"/>
  <c r="C711" i="2"/>
  <c r="AA711" i="2" s="1"/>
  <c r="C712" i="2"/>
  <c r="AA712" i="2" s="1"/>
  <c r="C713" i="2"/>
  <c r="AA713" i="2" s="1"/>
  <c r="C714" i="2"/>
  <c r="AA714" i="2" s="1"/>
  <c r="C715" i="2"/>
  <c r="AA715" i="2" s="1"/>
  <c r="AB715" i="2" s="1"/>
  <c r="C716" i="2"/>
  <c r="AA716" i="2" s="1"/>
  <c r="C717" i="2"/>
  <c r="AA717" i="2" s="1"/>
  <c r="C718" i="2"/>
  <c r="AA718" i="2" s="1"/>
  <c r="C719" i="2"/>
  <c r="AA719" i="2" s="1"/>
  <c r="C720" i="2"/>
  <c r="AA720" i="2" s="1"/>
  <c r="C721" i="2"/>
  <c r="AA721" i="2" s="1"/>
  <c r="C722" i="2"/>
  <c r="AA722" i="2" s="1"/>
  <c r="C723" i="2"/>
  <c r="AA723" i="2" s="1"/>
  <c r="C724" i="2"/>
  <c r="AA724" i="2" s="1"/>
  <c r="C725" i="2"/>
  <c r="AA725" i="2" s="1"/>
  <c r="C726" i="2"/>
  <c r="AA726" i="2" s="1"/>
  <c r="C727" i="2"/>
  <c r="AA727" i="2" s="1"/>
  <c r="C728" i="2"/>
  <c r="AA728" i="2" s="1"/>
  <c r="C729" i="2"/>
  <c r="AA729" i="2" s="1"/>
  <c r="C730" i="2"/>
  <c r="AA730" i="2" s="1"/>
  <c r="C731" i="2"/>
  <c r="AA731" i="2" s="1"/>
  <c r="C732" i="2"/>
  <c r="AA732" i="2" s="1"/>
  <c r="C733" i="2"/>
  <c r="AA733" i="2" s="1"/>
  <c r="C734" i="2"/>
  <c r="AA734" i="2" s="1"/>
  <c r="C735" i="2"/>
  <c r="AA735" i="2" s="1"/>
  <c r="C736" i="2"/>
  <c r="AA736" i="2" s="1"/>
  <c r="C737" i="2"/>
  <c r="AA737" i="2" s="1"/>
  <c r="C738" i="2"/>
  <c r="AA738" i="2" s="1"/>
  <c r="C739" i="2"/>
  <c r="AA739" i="2" s="1"/>
  <c r="C740" i="2"/>
  <c r="AA740" i="2" s="1"/>
  <c r="C741" i="2"/>
  <c r="AA741" i="2" s="1"/>
  <c r="C742" i="2"/>
  <c r="AA742" i="2" s="1"/>
  <c r="C743" i="2"/>
  <c r="AA743" i="2" s="1"/>
  <c r="C744" i="2"/>
  <c r="AA744" i="2" s="1"/>
  <c r="C745" i="2"/>
  <c r="AA745" i="2" s="1"/>
  <c r="C746" i="2"/>
  <c r="AA746" i="2" s="1"/>
  <c r="C747" i="2"/>
  <c r="AA747" i="2" s="1"/>
  <c r="C748" i="2"/>
  <c r="AA748" i="2" s="1"/>
  <c r="C749" i="2"/>
  <c r="AA749" i="2" s="1"/>
  <c r="C750" i="2"/>
  <c r="AA750" i="2" s="1"/>
  <c r="C751" i="2"/>
  <c r="AA751" i="2" s="1"/>
  <c r="C752" i="2"/>
  <c r="AA752" i="2" s="1"/>
  <c r="C753" i="2"/>
  <c r="AA753" i="2" s="1"/>
  <c r="C754" i="2"/>
  <c r="AA754" i="2" s="1"/>
  <c r="C755" i="2"/>
  <c r="AA755" i="2" s="1"/>
  <c r="C756" i="2"/>
  <c r="AA756" i="2" s="1"/>
  <c r="C757" i="2"/>
  <c r="AA757" i="2" s="1"/>
  <c r="C758" i="2"/>
  <c r="AA758" i="2" s="1"/>
  <c r="C759" i="2"/>
  <c r="AA759" i="2" s="1"/>
  <c r="C760" i="2"/>
  <c r="AA760" i="2" s="1"/>
  <c r="C761" i="2"/>
  <c r="AA761" i="2" s="1"/>
  <c r="C762" i="2"/>
  <c r="AA762" i="2" s="1"/>
  <c r="C763" i="2"/>
  <c r="AA763" i="2" s="1"/>
  <c r="C764" i="2"/>
  <c r="AA764" i="2" s="1"/>
  <c r="C765" i="2"/>
  <c r="AA765" i="2" s="1"/>
  <c r="C766" i="2"/>
  <c r="AA766" i="2" s="1"/>
  <c r="C767" i="2"/>
  <c r="AA767" i="2" s="1"/>
  <c r="C768" i="2"/>
  <c r="AA768" i="2" s="1"/>
  <c r="C769" i="2"/>
  <c r="AA769" i="2" s="1"/>
  <c r="C770" i="2"/>
  <c r="AA770" i="2" s="1"/>
  <c r="C771" i="2"/>
  <c r="AA771" i="2" s="1"/>
  <c r="C772" i="2"/>
  <c r="AA772" i="2" s="1"/>
  <c r="C773" i="2"/>
  <c r="AA773" i="2" s="1"/>
  <c r="C774" i="2"/>
  <c r="AA774" i="2" s="1"/>
  <c r="C775" i="2"/>
  <c r="AA775" i="2" s="1"/>
  <c r="C776" i="2"/>
  <c r="AA776" i="2" s="1"/>
  <c r="C777" i="2"/>
  <c r="AA777" i="2" s="1"/>
  <c r="C778" i="2"/>
  <c r="AA778" i="2" s="1"/>
  <c r="C779" i="2"/>
  <c r="AA779" i="2" s="1"/>
  <c r="C780" i="2"/>
  <c r="AA780" i="2" s="1"/>
  <c r="C781" i="2"/>
  <c r="AA781" i="2" s="1"/>
  <c r="C782" i="2"/>
  <c r="AA782" i="2" s="1"/>
  <c r="C783" i="2"/>
  <c r="AA783" i="2" s="1"/>
  <c r="C784" i="2"/>
  <c r="AA784" i="2" s="1"/>
  <c r="C785" i="2"/>
  <c r="AA785" i="2" s="1"/>
  <c r="C786" i="2"/>
  <c r="AA786" i="2" s="1"/>
  <c r="C787" i="2"/>
  <c r="AA787" i="2" s="1"/>
  <c r="C788" i="2"/>
  <c r="AA788" i="2" s="1"/>
  <c r="C789" i="2"/>
  <c r="AA789" i="2" s="1"/>
  <c r="C790" i="2"/>
  <c r="AA790" i="2" s="1"/>
  <c r="C791" i="2"/>
  <c r="AA791" i="2" s="1"/>
  <c r="C792" i="2"/>
  <c r="AA792" i="2" s="1"/>
  <c r="C793" i="2"/>
  <c r="AA793" i="2" s="1"/>
  <c r="C794" i="2"/>
  <c r="AA794" i="2" s="1"/>
  <c r="C795" i="2"/>
  <c r="AA795" i="2" s="1"/>
  <c r="C796" i="2"/>
  <c r="AA796" i="2" s="1"/>
  <c r="C797" i="2"/>
  <c r="AA797" i="2" s="1"/>
  <c r="C798" i="2"/>
  <c r="AA798" i="2" s="1"/>
  <c r="C799" i="2"/>
  <c r="AA799" i="2" s="1"/>
  <c r="C800" i="2"/>
  <c r="AA800" i="2" s="1"/>
  <c r="C801" i="2"/>
  <c r="AA801" i="2" s="1"/>
  <c r="C802" i="2"/>
  <c r="AA802" i="2" s="1"/>
  <c r="C803" i="2"/>
  <c r="AA803" i="2" s="1"/>
  <c r="C804" i="2"/>
  <c r="AA804" i="2" s="1"/>
  <c r="C805" i="2"/>
  <c r="AA805" i="2" s="1"/>
  <c r="C806" i="2"/>
  <c r="AA806" i="2" s="1"/>
  <c r="C807" i="2"/>
  <c r="AA807" i="2" s="1"/>
  <c r="C808" i="2"/>
  <c r="AA808" i="2" s="1"/>
  <c r="C809" i="2"/>
  <c r="AA809" i="2" s="1"/>
  <c r="C810" i="2"/>
  <c r="AA810" i="2" s="1"/>
  <c r="C811" i="2"/>
  <c r="AA811" i="2" s="1"/>
  <c r="C812" i="2"/>
  <c r="AA812" i="2" s="1"/>
  <c r="C813" i="2"/>
  <c r="AA813" i="2" s="1"/>
  <c r="C814" i="2"/>
  <c r="AA814" i="2" s="1"/>
  <c r="C815" i="2"/>
  <c r="AA815" i="2" s="1"/>
  <c r="C816" i="2"/>
  <c r="AA816" i="2" s="1"/>
  <c r="C817" i="2"/>
  <c r="AA817" i="2" s="1"/>
  <c r="C818" i="2"/>
  <c r="AA818" i="2" s="1"/>
  <c r="C819" i="2"/>
  <c r="AA819" i="2" s="1"/>
  <c r="C820" i="2"/>
  <c r="AA820" i="2" s="1"/>
  <c r="C821" i="2"/>
  <c r="AA821" i="2" s="1"/>
  <c r="C822" i="2"/>
  <c r="AA822" i="2" s="1"/>
  <c r="C823" i="2"/>
  <c r="AA823" i="2" s="1"/>
  <c r="C824" i="2"/>
  <c r="AA824" i="2" s="1"/>
  <c r="C825" i="2"/>
  <c r="AA825" i="2" s="1"/>
  <c r="C826" i="2"/>
  <c r="AA826" i="2" s="1"/>
  <c r="C827" i="2"/>
  <c r="AA827" i="2" s="1"/>
  <c r="C828" i="2"/>
  <c r="AA828" i="2" s="1"/>
  <c r="C829" i="2"/>
  <c r="AA829" i="2" s="1"/>
  <c r="C830" i="2"/>
  <c r="AA830" i="2" s="1"/>
  <c r="C831" i="2"/>
  <c r="AA831" i="2" s="1"/>
  <c r="C832" i="2"/>
  <c r="AA832" i="2" s="1"/>
  <c r="C833" i="2"/>
  <c r="AA833" i="2" s="1"/>
  <c r="C834" i="2"/>
  <c r="AA834" i="2" s="1"/>
  <c r="C835" i="2"/>
  <c r="AA835" i="2" s="1"/>
  <c r="C836" i="2"/>
  <c r="AA836" i="2" s="1"/>
  <c r="C837" i="2"/>
  <c r="AA837" i="2" s="1"/>
  <c r="C838" i="2"/>
  <c r="AA838" i="2" s="1"/>
  <c r="C839" i="2"/>
  <c r="AA839" i="2" s="1"/>
  <c r="C840" i="2"/>
  <c r="AA840" i="2" s="1"/>
  <c r="C841" i="2"/>
  <c r="AA841" i="2" s="1"/>
  <c r="C842" i="2"/>
  <c r="AA842" i="2" s="1"/>
  <c r="C843" i="2"/>
  <c r="AA843" i="2" s="1"/>
  <c r="C844" i="2"/>
  <c r="AA844" i="2" s="1"/>
  <c r="AB844" i="2" s="1"/>
  <c r="AA554" i="2"/>
  <c r="AA576" i="2"/>
  <c r="AA583" i="2"/>
  <c r="AA642"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L511" i="1"/>
  <c r="M511" i="1" s="1"/>
  <c r="L512" i="1"/>
  <c r="M512" i="1" s="1"/>
  <c r="L513" i="1"/>
  <c r="M513" i="1" s="1"/>
  <c r="L514" i="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L625" i="1"/>
  <c r="L626" i="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475" i="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L498" i="1"/>
  <c r="M498" i="1" s="1"/>
  <c r="L374" i="1"/>
  <c r="M374" i="1" s="1"/>
  <c r="L375" i="1"/>
  <c r="M375" i="1" s="1"/>
  <c r="L376" i="1"/>
  <c r="M376" i="1" s="1"/>
  <c r="L377" i="1"/>
  <c r="M377" i="1" s="1"/>
  <c r="L378" i="1"/>
  <c r="M378" i="1" s="1"/>
  <c r="L379" i="1"/>
  <c r="M379" i="1" s="1"/>
  <c r="L380" i="1"/>
  <c r="M380" i="1" s="1"/>
  <c r="L381" i="1"/>
  <c r="M381" i="1" s="1"/>
  <c r="L382" i="1"/>
  <c r="L383" i="1"/>
  <c r="L384" i="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364" i="1"/>
  <c r="M364" i="1" s="1"/>
  <c r="L365" i="1"/>
  <c r="M365" i="1" s="1"/>
  <c r="L366" i="1"/>
  <c r="M366" i="1" s="1"/>
  <c r="L367" i="1"/>
  <c r="M367" i="1" s="1"/>
  <c r="L368" i="1"/>
  <c r="M368" i="1" s="1"/>
  <c r="L369" i="1"/>
  <c r="M369" i="1" s="1"/>
  <c r="L370" i="1"/>
  <c r="M370" i="1" s="1"/>
  <c r="L371" i="1"/>
  <c r="M371" i="1" s="1"/>
  <c r="L372" i="1"/>
  <c r="M372" i="1" s="1"/>
  <c r="L373" i="1"/>
  <c r="M373"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37" i="1"/>
  <c r="M337" i="1" s="1"/>
  <c r="L338" i="1"/>
  <c r="M338" i="1" s="1"/>
  <c r="L336" i="1"/>
  <c r="M336" i="1" s="1"/>
  <c r="L4" i="1"/>
  <c r="M4" i="1" s="1"/>
  <c r="L5" i="1"/>
  <c r="M5" i="1" s="1"/>
  <c r="L6" i="1"/>
  <c r="M6" i="1" s="1"/>
  <c r="L7" i="1"/>
  <c r="M7" i="1" s="1"/>
  <c r="L8" i="1"/>
  <c r="M8" i="1" s="1"/>
  <c r="L9" i="1"/>
  <c r="M9" i="1" s="1"/>
  <c r="L10" i="1"/>
  <c r="M10" i="1" s="1"/>
  <c r="L11" i="1"/>
  <c r="M11" i="1" s="1"/>
  <c r="L12" i="1"/>
  <c r="M12" i="1" s="1"/>
  <c r="L13" i="1"/>
  <c r="M13" i="1" s="1"/>
  <c r="L14" i="1"/>
  <c r="M14" i="1" s="1"/>
  <c r="L15" i="1"/>
  <c r="L16" i="1"/>
  <c r="M16" i="1" s="1"/>
  <c r="L17" i="1"/>
  <c r="M17" i="1" s="1"/>
  <c r="L18" i="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L63" i="1"/>
  <c r="M63" i="1" s="1"/>
  <c r="L64" i="1"/>
  <c r="M64" i="1" s="1"/>
  <c r="L65" i="1"/>
  <c r="M65" i="1" s="1"/>
  <c r="L66" i="1"/>
  <c r="M66" i="1" s="1"/>
  <c r="L67" i="1"/>
  <c r="M67" i="1" s="1"/>
  <c r="L68" i="1"/>
  <c r="M68" i="1" s="1"/>
  <c r="L69" i="1"/>
  <c r="M69" i="1" s="1"/>
  <c r="L70" i="1"/>
  <c r="M70" i="1" s="1"/>
  <c r="L71" i="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L141" i="1"/>
  <c r="M141" i="1" s="1"/>
  <c r="L142" i="1"/>
  <c r="M142" i="1" s="1"/>
  <c r="L143" i="1"/>
  <c r="L144" i="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L195" i="1"/>
  <c r="M195" i="1" s="1"/>
  <c r="L196" i="1"/>
  <c r="M196" i="1" s="1"/>
  <c r="L197" i="1"/>
  <c r="M197" i="1" s="1"/>
  <c r="L198" i="1"/>
  <c r="M198" i="1" s="1"/>
  <c r="L199" i="1"/>
  <c r="M199" i="1" s="1"/>
  <c r="L200" i="1"/>
  <c r="M200" i="1" s="1"/>
  <c r="L201" i="1"/>
  <c r="M201" i="1" s="1"/>
  <c r="L202" i="1"/>
  <c r="M202" i="1" s="1"/>
  <c r="L203" i="1"/>
  <c r="L204" i="1"/>
  <c r="M204" i="1" s="1"/>
  <c r="L205" i="1"/>
  <c r="M205" i="1" s="1"/>
  <c r="L206" i="1"/>
  <c r="L207" i="1"/>
  <c r="M207" i="1" s="1"/>
  <c r="L208" i="1"/>
  <c r="M208" i="1" s="1"/>
  <c r="L209" i="1"/>
  <c r="M209" i="1" s="1"/>
  <c r="L210" i="1"/>
  <c r="M210" i="1" s="1"/>
  <c r="L211" i="1"/>
  <c r="M211" i="1" s="1"/>
  <c r="L212" i="1"/>
  <c r="M212" i="1" s="1"/>
  <c r="L213" i="1"/>
  <c r="M213" i="1" s="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AB696" i="2" l="1"/>
  <c r="AB674" i="2"/>
  <c r="AB788" i="2"/>
  <c r="AB819" i="2"/>
  <c r="AB676" i="2"/>
  <c r="AB570" i="2"/>
  <c r="AB617" i="2"/>
  <c r="AB553" i="2"/>
  <c r="AB591" i="2"/>
  <c r="AB737" i="2"/>
  <c r="AB637" i="2"/>
  <c r="AB599" i="2"/>
  <c r="AB557" i="2"/>
  <c r="AB574" i="2"/>
  <c r="AB573" i="2"/>
  <c r="AB636" i="2"/>
  <c r="AB577" i="2"/>
  <c r="AB625" i="2"/>
  <c r="AB611" i="2"/>
  <c r="AB731" i="2"/>
  <c r="AB614" i="2"/>
  <c r="AB596" i="2"/>
  <c r="AB550" i="2"/>
  <c r="AB816" i="2"/>
  <c r="AB724" i="2"/>
  <c r="AB802" i="2"/>
  <c r="AB686" i="2"/>
  <c r="AB667" i="2"/>
  <c r="AB716" i="2"/>
  <c r="AB727" i="2"/>
  <c r="AB826" i="2"/>
  <c r="AB813" i="2"/>
  <c r="AB797" i="2"/>
  <c r="AB764" i="2"/>
  <c r="AB749" i="2"/>
  <c r="AB722" i="2"/>
  <c r="AB634" i="2"/>
  <c r="AB765" i="2"/>
  <c r="AB666" i="2"/>
  <c r="AB592" i="2"/>
  <c r="AB796" i="2"/>
  <c r="AB778" i="2"/>
  <c r="AB763" i="2"/>
  <c r="AB684" i="2"/>
  <c r="AB664" i="2"/>
  <c r="AB647" i="2"/>
  <c r="AB630" i="2"/>
  <c r="AB590" i="2"/>
  <c r="AB548" i="2"/>
  <c r="AB738" i="2"/>
  <c r="AB613" i="2"/>
  <c r="AB631" i="2"/>
  <c r="AB825" i="2"/>
  <c r="AB762" i="2"/>
  <c r="AB718" i="2"/>
  <c r="AB701" i="2"/>
  <c r="AB683" i="2"/>
  <c r="AB663" i="2"/>
  <c r="AB646" i="2"/>
  <c r="AB629" i="2"/>
  <c r="AB610" i="2"/>
  <c r="AB589" i="2"/>
  <c r="AB568" i="2"/>
  <c r="AB688" i="2"/>
  <c r="AB595" i="2"/>
  <c r="AB649" i="2"/>
  <c r="AB747" i="2"/>
  <c r="AB735" i="2"/>
  <c r="AB717" i="2"/>
  <c r="AB700" i="2"/>
  <c r="AB682" i="2"/>
  <c r="AB662" i="2"/>
  <c r="AB645" i="2"/>
  <c r="AB628" i="2"/>
  <c r="AB609" i="2"/>
  <c r="AB588" i="2"/>
  <c r="AB567" i="2"/>
  <c r="AB829" i="2"/>
  <c r="AB746" i="2"/>
  <c r="AB734" i="2"/>
  <c r="AB699" i="2"/>
  <c r="AB681" i="2"/>
  <c r="AB627" i="2"/>
  <c r="AB587" i="2"/>
  <c r="AB566" i="2"/>
  <c r="AB545" i="2"/>
  <c r="AB793" i="2"/>
  <c r="AB775" i="2"/>
  <c r="AB679" i="2"/>
  <c r="AB660" i="2"/>
  <c r="AB643" i="2"/>
  <c r="AB607" i="2"/>
  <c r="AB585" i="2"/>
  <c r="AB565" i="2"/>
  <c r="AB543" i="2"/>
  <c r="AB624" i="2"/>
  <c r="AB542" i="2"/>
  <c r="AB659" i="2"/>
  <c r="AB584" i="2"/>
  <c r="AB657" i="2"/>
  <c r="AB621" i="2"/>
  <c r="AB603" i="2"/>
  <c r="AB581" i="2"/>
  <c r="AB561" i="2"/>
  <c r="AB656" i="2"/>
  <c r="AB639" i="2"/>
  <c r="AB620" i="2"/>
  <c r="AB602" i="2"/>
  <c r="AB580" i="2"/>
  <c r="AB560" i="2"/>
  <c r="AB564" i="2"/>
  <c r="AB772" i="2"/>
  <c r="AB757" i="2"/>
  <c r="AB743" i="2"/>
  <c r="AB655" i="2"/>
  <c r="AB619" i="2"/>
  <c r="AB601" i="2"/>
  <c r="AB579" i="2"/>
  <c r="AB559" i="2"/>
  <c r="AB787" i="2"/>
  <c r="AB771" i="2"/>
  <c r="AB756" i="2"/>
  <c r="AB742" i="2"/>
  <c r="AB726" i="2"/>
  <c r="AB709" i="2"/>
  <c r="AB692" i="2"/>
  <c r="AB673" i="2"/>
  <c r="AB638" i="2"/>
  <c r="AB618" i="2"/>
  <c r="AB600" i="2"/>
  <c r="AB578" i="2"/>
  <c r="AB558" i="2"/>
  <c r="AB755" i="2"/>
  <c r="AB725" i="2"/>
  <c r="AB803" i="2"/>
  <c r="AB785" i="2"/>
  <c r="AB769" i="2"/>
  <c r="AB754" i="2"/>
  <c r="AB741" i="2"/>
  <c r="AB707" i="2"/>
  <c r="AB690" i="2"/>
  <c r="AB671" i="2"/>
  <c r="AB616" i="2"/>
  <c r="AB576" i="2"/>
  <c r="AB556" i="2"/>
  <c r="AB792" i="2"/>
  <c r="AB606" i="2"/>
  <c r="AB818" i="2"/>
  <c r="AB784" i="2"/>
  <c r="AB753" i="2"/>
  <c r="AB740" i="2"/>
  <c r="AB689" i="2"/>
  <c r="AB670" i="2"/>
  <c r="AB635" i="2"/>
  <c r="AB615" i="2"/>
  <c r="AB597" i="2"/>
  <c r="AB575" i="2"/>
  <c r="AB555" i="2"/>
  <c r="AB783" i="2"/>
  <c r="AB752" i="2"/>
  <c r="AB739" i="2"/>
  <c r="AB723" i="2"/>
  <c r="AB705" i="2"/>
  <c r="AB828" i="2"/>
  <c r="AB721" i="2"/>
  <c r="AB687" i="2"/>
  <c r="AB668" i="2"/>
  <c r="AB651" i="2"/>
  <c r="AB633" i="2"/>
  <c r="AB594" i="2"/>
  <c r="AB572" i="2"/>
  <c r="AB552" i="2"/>
  <c r="AB650" i="2"/>
  <c r="AB632" i="2"/>
  <c r="AB612" i="2"/>
  <c r="AB593" i="2"/>
  <c r="AB571" i="2"/>
  <c r="AB551" i="2"/>
  <c r="AB814" i="2"/>
  <c r="AB767" i="2"/>
  <c r="AB815" i="2"/>
  <c r="AB809" i="2"/>
  <c r="AB546" i="2"/>
  <c r="AB732" i="2"/>
  <c r="AB569" i="2"/>
  <c r="AB841" i="2"/>
  <c r="AB786" i="2"/>
  <c r="AB554" i="2"/>
  <c r="AB598" i="2"/>
  <c r="AB768" i="2"/>
  <c r="AB748" i="2"/>
  <c r="AB812" i="2"/>
  <c r="AB838" i="2"/>
  <c r="AB547" i="2"/>
  <c r="AB800" i="2"/>
  <c r="AB703" i="2"/>
  <c r="AB702" i="2"/>
  <c r="AB719" i="2"/>
  <c r="AB779" i="2"/>
  <c r="AB823" i="2"/>
  <c r="AB801" i="2"/>
  <c r="AB704" i="2"/>
  <c r="AB837" i="2"/>
  <c r="AB777" i="2"/>
  <c r="AB653" i="2"/>
  <c r="L473" i="4"/>
  <c r="AB840" i="2"/>
  <c r="L231" i="4"/>
  <c r="L538" i="4"/>
  <c r="AB782" i="2"/>
  <c r="AB832" i="2"/>
  <c r="AB549" i="2"/>
  <c r="AB751" i="2"/>
  <c r="AB714" i="2"/>
  <c r="AB648" i="2"/>
  <c r="L495" i="4"/>
  <c r="L319" i="4"/>
  <c r="L516" i="4"/>
  <c r="L384" i="4"/>
  <c r="L515" i="4"/>
  <c r="L427" i="4"/>
  <c r="L339" i="4"/>
  <c r="L251" i="4"/>
  <c r="L163" i="4"/>
  <c r="L53" i="4"/>
  <c r="AB835" i="2"/>
  <c r="AB760" i="2"/>
  <c r="AB678" i="2"/>
  <c r="AB654" i="2"/>
  <c r="L536" i="4"/>
  <c r="L514" i="4"/>
  <c r="L492" i="4"/>
  <c r="L470" i="4"/>
  <c r="L448" i="4"/>
  <c r="L426" i="4"/>
  <c r="L404" i="4"/>
  <c r="L382" i="4"/>
  <c r="L360" i="4"/>
  <c r="L338" i="4"/>
  <c r="L316" i="4"/>
  <c r="L294" i="4"/>
  <c r="L272" i="4"/>
  <c r="L250" i="4"/>
  <c r="L228" i="4"/>
  <c r="L206" i="4"/>
  <c r="L184" i="4"/>
  <c r="L162" i="4"/>
  <c r="L140" i="4"/>
  <c r="L118" i="4"/>
  <c r="L96" i="4"/>
  <c r="L74" i="4"/>
  <c r="L52" i="4"/>
  <c r="L30" i="4"/>
  <c r="L8" i="4"/>
  <c r="L535" i="4"/>
  <c r="L513" i="4"/>
  <c r="L491" i="4"/>
  <c r="L469" i="4"/>
  <c r="L447" i="4"/>
  <c r="L425" i="4"/>
  <c r="L403" i="4"/>
  <c r="L381" i="4"/>
  <c r="L359" i="4"/>
  <c r="L337" i="4"/>
  <c r="L315" i="4"/>
  <c r="L293" i="4"/>
  <c r="L271" i="4"/>
  <c r="L249" i="4"/>
  <c r="L227" i="4"/>
  <c r="L205" i="4"/>
  <c r="L183" i="4"/>
  <c r="L161" i="4"/>
  <c r="L139" i="4"/>
  <c r="L117" i="4"/>
  <c r="L95" i="4"/>
  <c r="L73" i="4"/>
  <c r="L51" i="4"/>
  <c r="L29" i="4"/>
  <c r="L7" i="4"/>
  <c r="L164" i="4"/>
  <c r="L534" i="4"/>
  <c r="L512" i="4"/>
  <c r="L490" i="4"/>
  <c r="L468" i="4"/>
  <c r="L446" i="4"/>
  <c r="L424" i="4"/>
  <c r="L402" i="4"/>
  <c r="L380" i="4"/>
  <c r="L358" i="4"/>
  <c r="L336" i="4"/>
  <c r="L314" i="4"/>
  <c r="L292" i="4"/>
  <c r="L270" i="4"/>
  <c r="L248" i="4"/>
  <c r="L226" i="4"/>
  <c r="L204" i="4"/>
  <c r="L182" i="4"/>
  <c r="L160" i="4"/>
  <c r="L138" i="4"/>
  <c r="L116" i="4"/>
  <c r="L94" i="4"/>
  <c r="L72" i="4"/>
  <c r="L50" i="4"/>
  <c r="L28" i="4"/>
  <c r="L6" i="4"/>
  <c r="L539" i="4"/>
  <c r="L428" i="4"/>
  <c r="L318" i="4"/>
  <c r="L230" i="4"/>
  <c r="L142" i="4"/>
  <c r="L471" i="4"/>
  <c r="L361" i="4"/>
  <c r="L273" i="4"/>
  <c r="L185" i="4"/>
  <c r="L75" i="4"/>
  <c r="AB672" i="2"/>
  <c r="AB652" i="2"/>
  <c r="L533" i="4"/>
  <c r="L511" i="4"/>
  <c r="L489" i="4"/>
  <c r="L467" i="4"/>
  <c r="L445" i="4"/>
  <c r="L423" i="4"/>
  <c r="L401" i="4"/>
  <c r="L379" i="4"/>
  <c r="L357" i="4"/>
  <c r="L335" i="4"/>
  <c r="L313" i="4"/>
  <c r="L291" i="4"/>
  <c r="L269" i="4"/>
  <c r="L247" i="4"/>
  <c r="L225" i="4"/>
  <c r="L203" i="4"/>
  <c r="L181" i="4"/>
  <c r="L159" i="4"/>
  <c r="L137" i="4"/>
  <c r="L115" i="4"/>
  <c r="L93" i="4"/>
  <c r="L71" i="4"/>
  <c r="L49" i="4"/>
  <c r="L27" i="4"/>
  <c r="L5" i="4"/>
  <c r="L517" i="4"/>
  <c r="L450" i="4"/>
  <c r="L362" i="4"/>
  <c r="L252" i="4"/>
  <c r="L186" i="4"/>
  <c r="L98" i="4"/>
  <c r="L54" i="4"/>
  <c r="L493" i="4"/>
  <c r="L405" i="4"/>
  <c r="L317" i="4"/>
  <c r="L207" i="4"/>
  <c r="L119" i="4"/>
  <c r="L532" i="4"/>
  <c r="L510" i="4"/>
  <c r="L488" i="4"/>
  <c r="L466" i="4"/>
  <c r="L444" i="4"/>
  <c r="L422" i="4"/>
  <c r="L400" i="4"/>
  <c r="L378" i="4"/>
  <c r="L356" i="4"/>
  <c r="L334" i="4"/>
  <c r="L312" i="4"/>
  <c r="L290" i="4"/>
  <c r="L268" i="4"/>
  <c r="L246" i="4"/>
  <c r="L224" i="4"/>
  <c r="L202" i="4"/>
  <c r="L180" i="4"/>
  <c r="L158" i="4"/>
  <c r="L136" i="4"/>
  <c r="L114" i="4"/>
  <c r="L92" i="4"/>
  <c r="L70" i="4"/>
  <c r="L48" i="4"/>
  <c r="L26" i="4"/>
  <c r="L4" i="4"/>
  <c r="AB693" i="2"/>
  <c r="L363" i="4"/>
  <c r="L472" i="4"/>
  <c r="L340" i="4"/>
  <c r="L537" i="4"/>
  <c r="AB776" i="2"/>
  <c r="AB697" i="2"/>
  <c r="AB669" i="2"/>
  <c r="L531" i="4"/>
  <c r="L509" i="4"/>
  <c r="L487" i="4"/>
  <c r="L465" i="4"/>
  <c r="L443" i="4"/>
  <c r="L421" i="4"/>
  <c r="L399" i="4"/>
  <c r="L377" i="4"/>
  <c r="L355" i="4"/>
  <c r="L333" i="4"/>
  <c r="L311" i="4"/>
  <c r="L289" i="4"/>
  <c r="L267" i="4"/>
  <c r="L245" i="4"/>
  <c r="L223" i="4"/>
  <c r="L201" i="4"/>
  <c r="L179" i="4"/>
  <c r="L157" i="4"/>
  <c r="L135" i="4"/>
  <c r="L113" i="4"/>
  <c r="L91" i="4"/>
  <c r="L69" i="4"/>
  <c r="L47" i="4"/>
  <c r="L25" i="4"/>
  <c r="L3" i="4"/>
  <c r="L429" i="4"/>
  <c r="L253" i="4"/>
  <c r="L494" i="4"/>
  <c r="L406" i="4"/>
  <c r="L296" i="4"/>
  <c r="L274" i="4"/>
  <c r="L208" i="4"/>
  <c r="L120" i="4"/>
  <c r="L76" i="4"/>
  <c r="L32" i="4"/>
  <c r="L10" i="4"/>
  <c r="AB836" i="2"/>
  <c r="L449" i="4"/>
  <c r="L383" i="4"/>
  <c r="L295" i="4"/>
  <c r="L229" i="4"/>
  <c r="L141" i="4"/>
  <c r="L97" i="4"/>
  <c r="L31" i="4"/>
  <c r="L9" i="4"/>
  <c r="AB795" i="2"/>
  <c r="L530" i="4"/>
  <c r="L508" i="4"/>
  <c r="L486" i="4"/>
  <c r="L464" i="4"/>
  <c r="L442" i="4"/>
  <c r="L420" i="4"/>
  <c r="L398" i="4"/>
  <c r="L376" i="4"/>
  <c r="L354" i="4"/>
  <c r="L332" i="4"/>
  <c r="L310" i="4"/>
  <c r="L288" i="4"/>
  <c r="L266" i="4"/>
  <c r="L244" i="4"/>
  <c r="L222" i="4"/>
  <c r="L200" i="4"/>
  <c r="L178" i="4"/>
  <c r="L156" i="4"/>
  <c r="L134" i="4"/>
  <c r="L112" i="4"/>
  <c r="L90" i="4"/>
  <c r="L68" i="4"/>
  <c r="L46" i="4"/>
  <c r="L24" i="4"/>
  <c r="AB842" i="2"/>
  <c r="AB691" i="2"/>
  <c r="L529" i="4"/>
  <c r="L507" i="4"/>
  <c r="L485" i="4"/>
  <c r="L463" i="4"/>
  <c r="L441" i="4"/>
  <c r="L419" i="4"/>
  <c r="L397" i="4"/>
  <c r="L375" i="4"/>
  <c r="L353" i="4"/>
  <c r="L331" i="4"/>
  <c r="L309" i="4"/>
  <c r="L287" i="4"/>
  <c r="L265" i="4"/>
  <c r="L243" i="4"/>
  <c r="L221" i="4"/>
  <c r="L199" i="4"/>
  <c r="L177" i="4"/>
  <c r="L155" i="4"/>
  <c r="L133" i="4"/>
  <c r="L111" i="4"/>
  <c r="L89" i="4"/>
  <c r="L67" i="4"/>
  <c r="L45" i="4"/>
  <c r="L23" i="4"/>
  <c r="L528" i="4"/>
  <c r="L506" i="4"/>
  <c r="L484" i="4"/>
  <c r="L462" i="4"/>
  <c r="L440" i="4"/>
  <c r="L418" i="4"/>
  <c r="L396" i="4"/>
  <c r="L374" i="4"/>
  <c r="L352" i="4"/>
  <c r="L330" i="4"/>
  <c r="L308" i="4"/>
  <c r="L286" i="4"/>
  <c r="L264" i="4"/>
  <c r="L242" i="4"/>
  <c r="L220" i="4"/>
  <c r="L198" i="4"/>
  <c r="L176" i="4"/>
  <c r="L154" i="4"/>
  <c r="L132" i="4"/>
  <c r="L110" i="4"/>
  <c r="L88" i="4"/>
  <c r="L66" i="4"/>
  <c r="L44" i="4"/>
  <c r="L22" i="4"/>
  <c r="L527" i="4"/>
  <c r="L505" i="4"/>
  <c r="L483" i="4"/>
  <c r="L461" i="4"/>
  <c r="L439" i="4"/>
  <c r="L417" i="4"/>
  <c r="L395" i="4"/>
  <c r="L373" i="4"/>
  <c r="L351" i="4"/>
  <c r="L329" i="4"/>
  <c r="L307" i="4"/>
  <c r="L285" i="4"/>
  <c r="L263" i="4"/>
  <c r="L241" i="4"/>
  <c r="L219" i="4"/>
  <c r="L197" i="4"/>
  <c r="L175" i="4"/>
  <c r="L153" i="4"/>
  <c r="L131" i="4"/>
  <c r="L109" i="4"/>
  <c r="L87" i="4"/>
  <c r="L65" i="4"/>
  <c r="L43" i="4"/>
  <c r="L21" i="4"/>
  <c r="AB820" i="2"/>
  <c r="L407" i="4"/>
  <c r="L341" i="4"/>
  <c r="L209" i="4"/>
  <c r="L165" i="4"/>
  <c r="L121" i="4"/>
  <c r="L77" i="4"/>
  <c r="L11" i="4"/>
  <c r="AB713" i="2"/>
  <c r="AB665" i="2"/>
  <c r="L526" i="4"/>
  <c r="L504" i="4"/>
  <c r="L482" i="4"/>
  <c r="L460" i="4"/>
  <c r="L438" i="4"/>
  <c r="L416" i="4"/>
  <c r="L394" i="4"/>
  <c r="L372" i="4"/>
  <c r="L350" i="4"/>
  <c r="L328" i="4"/>
  <c r="L306" i="4"/>
  <c r="L284" i="4"/>
  <c r="L262" i="4"/>
  <c r="L240" i="4"/>
  <c r="L218" i="4"/>
  <c r="L196" i="4"/>
  <c r="L174" i="4"/>
  <c r="L152" i="4"/>
  <c r="L130" i="4"/>
  <c r="L108" i="4"/>
  <c r="L86" i="4"/>
  <c r="L64" i="4"/>
  <c r="L42" i="4"/>
  <c r="L20" i="4"/>
  <c r="L525" i="4"/>
  <c r="L503" i="4"/>
  <c r="L481" i="4"/>
  <c r="L459" i="4"/>
  <c r="L437" i="4"/>
  <c r="L415" i="4"/>
  <c r="L393" i="4"/>
  <c r="L371" i="4"/>
  <c r="L349" i="4"/>
  <c r="L327" i="4"/>
  <c r="L305" i="4"/>
  <c r="L283" i="4"/>
  <c r="L261" i="4"/>
  <c r="L239" i="4"/>
  <c r="L217" i="4"/>
  <c r="L195" i="4"/>
  <c r="L173" i="4"/>
  <c r="L151" i="4"/>
  <c r="L129" i="4"/>
  <c r="L107" i="4"/>
  <c r="L85" i="4"/>
  <c r="L63" i="4"/>
  <c r="L41" i="4"/>
  <c r="L19" i="4"/>
  <c r="L524" i="4"/>
  <c r="L502" i="4"/>
  <c r="L480" i="4"/>
  <c r="L458" i="4"/>
  <c r="L436" i="4"/>
  <c r="L414" i="4"/>
  <c r="L392" i="4"/>
  <c r="L370" i="4"/>
  <c r="L348" i="4"/>
  <c r="L326" i="4"/>
  <c r="L304" i="4"/>
  <c r="L282" i="4"/>
  <c r="L260" i="4"/>
  <c r="L238" i="4"/>
  <c r="L216" i="4"/>
  <c r="L194" i="4"/>
  <c r="L172" i="4"/>
  <c r="L150" i="4"/>
  <c r="L128" i="4"/>
  <c r="L106" i="4"/>
  <c r="L84" i="4"/>
  <c r="L62" i="4"/>
  <c r="L40" i="4"/>
  <c r="L18" i="4"/>
  <c r="L523" i="4"/>
  <c r="L501" i="4"/>
  <c r="L479" i="4"/>
  <c r="L457" i="4"/>
  <c r="L435" i="4"/>
  <c r="L413" i="4"/>
  <c r="L391" i="4"/>
  <c r="L369" i="4"/>
  <c r="L347" i="4"/>
  <c r="L325" i="4"/>
  <c r="L303" i="4"/>
  <c r="L281" i="4"/>
  <c r="L259" i="4"/>
  <c r="L237" i="4"/>
  <c r="L215" i="4"/>
  <c r="L193" i="4"/>
  <c r="L171" i="4"/>
  <c r="L149" i="4"/>
  <c r="L127" i="4"/>
  <c r="L105" i="4"/>
  <c r="L83" i="4"/>
  <c r="L61" i="4"/>
  <c r="L39" i="4"/>
  <c r="L17" i="4"/>
  <c r="L522" i="4"/>
  <c r="L346" i="4"/>
  <c r="L280" i="4"/>
  <c r="L258" i="4"/>
  <c r="L236" i="4"/>
  <c r="L214" i="4"/>
  <c r="L126" i="4"/>
  <c r="L104" i="4"/>
  <c r="L82" i="4"/>
  <c r="L60" i="4"/>
  <c r="L38" i="4"/>
  <c r="L16" i="4"/>
  <c r="L478" i="4"/>
  <c r="L412" i="4"/>
  <c r="L324" i="4"/>
  <c r="L148" i="4"/>
  <c r="AB839" i="2"/>
  <c r="AB685" i="2"/>
  <c r="AB822" i="2"/>
  <c r="AB759" i="2"/>
  <c r="AB730" i="2"/>
  <c r="AB712" i="2"/>
  <c r="L2" i="4"/>
  <c r="L521" i="4"/>
  <c r="L499" i="4"/>
  <c r="L477" i="4"/>
  <c r="L455" i="4"/>
  <c r="L433" i="4"/>
  <c r="L411" i="4"/>
  <c r="L389" i="4"/>
  <c r="L367" i="4"/>
  <c r="L345" i="4"/>
  <c r="L323" i="4"/>
  <c r="L301" i="4"/>
  <c r="L279" i="4"/>
  <c r="L257" i="4"/>
  <c r="L235" i="4"/>
  <c r="L213" i="4"/>
  <c r="L191" i="4"/>
  <c r="L169" i="4"/>
  <c r="L147" i="4"/>
  <c r="L125" i="4"/>
  <c r="L103" i="4"/>
  <c r="L81" i="4"/>
  <c r="L59" i="4"/>
  <c r="L37" i="4"/>
  <c r="L15" i="4"/>
  <c r="L451" i="4"/>
  <c r="L275" i="4"/>
  <c r="AB706" i="2"/>
  <c r="L456" i="4"/>
  <c r="L390" i="4"/>
  <c r="L302" i="4"/>
  <c r="L170" i="4"/>
  <c r="AB824" i="2"/>
  <c r="AB804" i="2"/>
  <c r="AB781" i="2"/>
  <c r="AB808" i="2"/>
  <c r="L542" i="4"/>
  <c r="L520" i="4"/>
  <c r="L498" i="4"/>
  <c r="L476" i="4"/>
  <c r="L454" i="4"/>
  <c r="L432" i="4"/>
  <c r="L410" i="4"/>
  <c r="L388" i="4"/>
  <c r="L366" i="4"/>
  <c r="L344" i="4"/>
  <c r="L322" i="4"/>
  <c r="L300" i="4"/>
  <c r="L278" i="4"/>
  <c r="L256" i="4"/>
  <c r="L234" i="4"/>
  <c r="L212" i="4"/>
  <c r="L190" i="4"/>
  <c r="L168" i="4"/>
  <c r="L146" i="4"/>
  <c r="L124" i="4"/>
  <c r="L102" i="4"/>
  <c r="L80" i="4"/>
  <c r="L58" i="4"/>
  <c r="L36" i="4"/>
  <c r="L14" i="4"/>
  <c r="AB805" i="2"/>
  <c r="L385" i="4"/>
  <c r="L297" i="4"/>
  <c r="L187" i="4"/>
  <c r="L143" i="4"/>
  <c r="L99" i="4"/>
  <c r="L55" i="4"/>
  <c r="L33" i="4"/>
  <c r="L500" i="4"/>
  <c r="L434" i="4"/>
  <c r="L368" i="4"/>
  <c r="L192" i="4"/>
  <c r="AB745" i="2"/>
  <c r="AB843" i="2"/>
  <c r="AB710" i="2"/>
  <c r="L541" i="4"/>
  <c r="L519" i="4"/>
  <c r="L497" i="4"/>
  <c r="L475" i="4"/>
  <c r="L453" i="4"/>
  <c r="L431" i="4"/>
  <c r="L409" i="4"/>
  <c r="L387" i="4"/>
  <c r="L365" i="4"/>
  <c r="L343" i="4"/>
  <c r="L321" i="4"/>
  <c r="L299" i="4"/>
  <c r="L277" i="4"/>
  <c r="L255" i="4"/>
  <c r="L233" i="4"/>
  <c r="L211" i="4"/>
  <c r="L189" i="4"/>
  <c r="L167" i="4"/>
  <c r="L145" i="4"/>
  <c r="L123" i="4"/>
  <c r="L101" i="4"/>
  <c r="L79" i="4"/>
  <c r="L57" i="4"/>
  <c r="L35" i="4"/>
  <c r="L13" i="4"/>
  <c r="AB811" i="2"/>
  <c r="L540" i="4"/>
  <c r="L518" i="4"/>
  <c r="L496" i="4"/>
  <c r="L474" i="4"/>
  <c r="L452" i="4"/>
  <c r="L430" i="4"/>
  <c r="L408" i="4"/>
  <c r="L386" i="4"/>
  <c r="L364" i="4"/>
  <c r="L342" i="4"/>
  <c r="L320" i="4"/>
  <c r="L298" i="4"/>
  <c r="L276" i="4"/>
  <c r="L254" i="4"/>
  <c r="L232" i="4"/>
  <c r="L210" i="4"/>
  <c r="L188" i="4"/>
  <c r="L166" i="4"/>
  <c r="L144" i="4"/>
  <c r="L122" i="4"/>
  <c r="L100" i="4"/>
  <c r="L78" i="4"/>
  <c r="L56" i="4"/>
  <c r="L34" i="4"/>
  <c r="L12" i="4"/>
  <c r="AB806" i="2"/>
  <c r="AB758" i="2"/>
  <c r="AB728" i="2"/>
  <c r="AB583" i="2"/>
  <c r="AB677" i="2"/>
  <c r="AB605" i="2"/>
  <c r="AB729" i="2"/>
  <c r="AB641" i="2"/>
  <c r="AB642" i="2"/>
  <c r="AB807" i="2"/>
  <c r="AB562" i="2"/>
  <c r="AB773" i="2"/>
  <c r="AB834" i="2"/>
  <c r="AB791" i="2"/>
  <c r="AB658" i="2"/>
  <c r="AB623" i="2"/>
  <c r="AB563" i="2"/>
  <c r="AB821" i="2"/>
  <c r="AB789" i="2"/>
  <c r="AB708" i="2"/>
  <c r="AB831" i="2"/>
  <c r="AB833" i="2"/>
  <c r="AB790" i="2"/>
  <c r="AB744" i="2"/>
  <c r="AB711" i="2"/>
  <c r="AB622" i="2"/>
  <c r="AB604" i="2"/>
  <c r="AB582" i="2"/>
  <c r="AB770" i="2"/>
  <c r="AB830" i="2"/>
  <c r="AB817" i="2"/>
  <c r="AB799" i="2"/>
  <c r="AB798" i="2"/>
  <c r="AB780" i="2"/>
  <c r="AB766" i="2"/>
  <c r="AB750" i="2"/>
  <c r="AB736" i="2"/>
  <c r="AB720" i="2"/>
  <c r="AB827" i="2"/>
  <c r="AB810" i="2"/>
  <c r="AB794" i="2"/>
  <c r="AB761" i="2"/>
  <c r="AB733" i="2"/>
  <c r="AB698" i="2"/>
  <c r="AB680" i="2"/>
  <c r="AB661" i="2"/>
  <c r="AB644" i="2"/>
  <c r="AB626" i="2"/>
  <c r="AB608" i="2"/>
  <c r="AB586" i="2"/>
  <c r="AB544" i="2"/>
  <c r="AB774" i="2"/>
  <c r="J34" i="4"/>
  <c r="J411" i="4"/>
  <c r="J213" i="4"/>
  <c r="J147" i="4"/>
  <c r="J125" i="4"/>
  <c r="J539" i="4"/>
  <c r="J517" i="4"/>
  <c r="J495" i="4"/>
  <c r="J473" i="4"/>
  <c r="J451" i="4"/>
  <c r="J429" i="4"/>
  <c r="J407" i="4"/>
  <c r="J385" i="4"/>
  <c r="J363" i="4"/>
  <c r="J297" i="4"/>
  <c r="J253" i="4"/>
  <c r="J231" i="4"/>
  <c r="J209" i="4"/>
  <c r="J187" i="4"/>
  <c r="J165" i="4"/>
  <c r="J143" i="4"/>
  <c r="J121" i="4"/>
  <c r="J99" i="4"/>
  <c r="J77" i="4"/>
  <c r="J55" i="4"/>
  <c r="J33" i="4"/>
  <c r="J11" i="4"/>
  <c r="J538" i="4"/>
  <c r="J516" i="4"/>
  <c r="J494" i="4"/>
  <c r="J472" i="4"/>
  <c r="J450" i="4"/>
  <c r="J428" i="4"/>
  <c r="J406" i="4"/>
  <c r="J384" i="4"/>
  <c r="J362" i="4"/>
  <c r="J340" i="4"/>
  <c r="J318" i="4"/>
  <c r="J296" i="4"/>
  <c r="J274" i="4"/>
  <c r="J252" i="4"/>
  <c r="J230" i="4"/>
  <c r="J208" i="4"/>
  <c r="J186" i="4"/>
  <c r="J164" i="4"/>
  <c r="J120" i="4"/>
  <c r="J98" i="4"/>
  <c r="J76" i="4"/>
  <c r="J54" i="4"/>
  <c r="J32" i="4"/>
  <c r="J10" i="4"/>
  <c r="J124" i="4"/>
  <c r="J537" i="4"/>
  <c r="J515" i="4"/>
  <c r="J493" i="4"/>
  <c r="J471" i="4"/>
  <c r="J449" i="4"/>
  <c r="J427" i="4"/>
  <c r="J405" i="4"/>
  <c r="J383" i="4"/>
  <c r="J361" i="4"/>
  <c r="J339" i="4"/>
  <c r="J317" i="4"/>
  <c r="J295" i="4"/>
  <c r="J273" i="4"/>
  <c r="J251" i="4"/>
  <c r="J229" i="4"/>
  <c r="J207" i="4"/>
  <c r="J185" i="4"/>
  <c r="J163" i="4"/>
  <c r="J141" i="4"/>
  <c r="J119" i="4"/>
  <c r="J97" i="4"/>
  <c r="J75" i="4"/>
  <c r="J53" i="4"/>
  <c r="J31" i="4"/>
  <c r="J9" i="4"/>
  <c r="J343" i="4"/>
  <c r="J430" i="4"/>
  <c r="J492" i="4"/>
  <c r="J470" i="4"/>
  <c r="J448" i="4"/>
  <c r="J426" i="4"/>
  <c r="J404" i="4"/>
  <c r="J382" i="4"/>
  <c r="J360" i="4"/>
  <c r="J338" i="4"/>
  <c r="J316" i="4"/>
  <c r="J294" i="4"/>
  <c r="J272" i="4"/>
  <c r="J250" i="4"/>
  <c r="J228" i="4"/>
  <c r="J206" i="4"/>
  <c r="J184" i="4"/>
  <c r="J162" i="4"/>
  <c r="J140" i="4"/>
  <c r="J118" i="4"/>
  <c r="J96" i="4"/>
  <c r="J74" i="4"/>
  <c r="J52" i="4"/>
  <c r="J30" i="4"/>
  <c r="J8" i="4"/>
  <c r="J455" i="4"/>
  <c r="J323" i="4"/>
  <c r="J191" i="4"/>
  <c r="J81" i="4"/>
  <c r="J498" i="4"/>
  <c r="J388" i="4"/>
  <c r="J278" i="4"/>
  <c r="J168" i="4"/>
  <c r="J102" i="4"/>
  <c r="J541" i="4"/>
  <c r="J453" i="4"/>
  <c r="J277" i="4"/>
  <c r="J79" i="4"/>
  <c r="J496" i="4"/>
  <c r="J452" i="4"/>
  <c r="J386" i="4"/>
  <c r="J320" i="4"/>
  <c r="J254" i="4"/>
  <c r="J210" i="4"/>
  <c r="J144" i="4"/>
  <c r="J56" i="4"/>
  <c r="J12" i="4"/>
  <c r="J514" i="4"/>
  <c r="J535" i="4"/>
  <c r="J513" i="4"/>
  <c r="J491" i="4"/>
  <c r="J469" i="4"/>
  <c r="J447" i="4"/>
  <c r="J425" i="4"/>
  <c r="J403" i="4"/>
  <c r="J381" i="4"/>
  <c r="J359" i="4"/>
  <c r="J337" i="4"/>
  <c r="J315" i="4"/>
  <c r="J293" i="4"/>
  <c r="J271" i="4"/>
  <c r="J249" i="4"/>
  <c r="J227" i="4"/>
  <c r="J205" i="4"/>
  <c r="J183" i="4"/>
  <c r="J161" i="4"/>
  <c r="J139" i="4"/>
  <c r="J117" i="4"/>
  <c r="J95" i="4"/>
  <c r="J73" i="4"/>
  <c r="J51" i="4"/>
  <c r="J29" i="4"/>
  <c r="J7" i="4"/>
  <c r="J477" i="4"/>
  <c r="J345" i="4"/>
  <c r="J257" i="4"/>
  <c r="J103" i="4"/>
  <c r="J432" i="4"/>
  <c r="J344" i="4"/>
  <c r="J256" i="4"/>
  <c r="J146" i="4"/>
  <c r="J36" i="4"/>
  <c r="J519" i="4"/>
  <c r="J431" i="4"/>
  <c r="J299" i="4"/>
  <c r="J211" i="4"/>
  <c r="J57" i="4"/>
  <c r="J540" i="4"/>
  <c r="J518" i="4"/>
  <c r="J474" i="4"/>
  <c r="J408" i="4"/>
  <c r="J342" i="4"/>
  <c r="J298" i="4"/>
  <c r="J276" i="4"/>
  <c r="J232" i="4"/>
  <c r="J166" i="4"/>
  <c r="J78" i="4"/>
  <c r="J536" i="4"/>
  <c r="J534" i="4"/>
  <c r="J512" i="4"/>
  <c r="J490" i="4"/>
  <c r="J468" i="4"/>
  <c r="J446" i="4"/>
  <c r="J424" i="4"/>
  <c r="J402" i="4"/>
  <c r="J380" i="4"/>
  <c r="J358" i="4"/>
  <c r="J336" i="4"/>
  <c r="J314" i="4"/>
  <c r="J292" i="4"/>
  <c r="J270" i="4"/>
  <c r="J248" i="4"/>
  <c r="J226" i="4"/>
  <c r="J204" i="4"/>
  <c r="J182" i="4"/>
  <c r="J160" i="4"/>
  <c r="J138" i="4"/>
  <c r="J116" i="4"/>
  <c r="J94" i="4"/>
  <c r="J50" i="4"/>
  <c r="J28" i="4"/>
  <c r="J6" i="4"/>
  <c r="J533" i="4"/>
  <c r="J511" i="4"/>
  <c r="J489" i="4"/>
  <c r="J467" i="4"/>
  <c r="J445" i="4"/>
  <c r="J423" i="4"/>
  <c r="J401" i="4"/>
  <c r="J379" i="4"/>
  <c r="J357" i="4"/>
  <c r="J335" i="4"/>
  <c r="J313" i="4"/>
  <c r="J291" i="4"/>
  <c r="J269" i="4"/>
  <c r="J247" i="4"/>
  <c r="J225" i="4"/>
  <c r="J203" i="4"/>
  <c r="J181" i="4"/>
  <c r="J159" i="4"/>
  <c r="J137" i="4"/>
  <c r="J115" i="4"/>
  <c r="J93" i="4"/>
  <c r="J71" i="4"/>
  <c r="J49" i="4"/>
  <c r="J27" i="4"/>
  <c r="J5" i="4"/>
  <c r="J366" i="4"/>
  <c r="J189" i="4"/>
  <c r="J100" i="4"/>
  <c r="J532" i="4"/>
  <c r="J510" i="4"/>
  <c r="J488" i="4"/>
  <c r="J466" i="4"/>
  <c r="J444" i="4"/>
  <c r="J422" i="4"/>
  <c r="J400" i="4"/>
  <c r="J378" i="4"/>
  <c r="J356" i="4"/>
  <c r="J334" i="4"/>
  <c r="J312" i="4"/>
  <c r="J290" i="4"/>
  <c r="J268" i="4"/>
  <c r="J246" i="4"/>
  <c r="J224" i="4"/>
  <c r="J202" i="4"/>
  <c r="J180" i="4"/>
  <c r="J158" i="4"/>
  <c r="J136" i="4"/>
  <c r="J114" i="4"/>
  <c r="J92" i="4"/>
  <c r="J70" i="4"/>
  <c r="J48" i="4"/>
  <c r="J26" i="4"/>
  <c r="J4" i="4"/>
  <c r="J465" i="4"/>
  <c r="J333" i="4"/>
  <c r="J267" i="4"/>
  <c r="J245" i="4"/>
  <c r="J223" i="4"/>
  <c r="J201" i="4"/>
  <c r="J179" i="4"/>
  <c r="J157" i="4"/>
  <c r="J135" i="4"/>
  <c r="J69" i="4"/>
  <c r="J47" i="4"/>
  <c r="J25" i="4"/>
  <c r="J3" i="4"/>
  <c r="J499" i="4"/>
  <c r="J367" i="4"/>
  <c r="J235" i="4"/>
  <c r="J37" i="4"/>
  <c r="J322" i="4"/>
  <c r="J212" i="4"/>
  <c r="J80" i="4"/>
  <c r="J475" i="4"/>
  <c r="J321" i="4"/>
  <c r="J233" i="4"/>
  <c r="J13" i="4"/>
  <c r="J122" i="4"/>
  <c r="J509" i="4"/>
  <c r="J443" i="4"/>
  <c r="J399" i="4"/>
  <c r="J355" i="4"/>
  <c r="J311" i="4"/>
  <c r="J113" i="4"/>
  <c r="J530" i="4"/>
  <c r="J508" i="4"/>
  <c r="J486" i="4"/>
  <c r="J464" i="4"/>
  <c r="J442" i="4"/>
  <c r="J420" i="4"/>
  <c r="J398" i="4"/>
  <c r="J376" i="4"/>
  <c r="J354" i="4"/>
  <c r="J332" i="4"/>
  <c r="J310" i="4"/>
  <c r="J288" i="4"/>
  <c r="J266" i="4"/>
  <c r="J244" i="4"/>
  <c r="J222" i="4"/>
  <c r="J200" i="4"/>
  <c r="J178" i="4"/>
  <c r="J156" i="4"/>
  <c r="J134" i="4"/>
  <c r="J112" i="4"/>
  <c r="J90" i="4"/>
  <c r="J68" i="4"/>
  <c r="J46" i="4"/>
  <c r="J24" i="4"/>
  <c r="J2" i="4"/>
  <c r="J521" i="4"/>
  <c r="J389" i="4"/>
  <c r="J279" i="4"/>
  <c r="J15" i="4"/>
  <c r="J476" i="4"/>
  <c r="J234" i="4"/>
  <c r="J58" i="4"/>
  <c r="J497" i="4"/>
  <c r="J365" i="4"/>
  <c r="J255" i="4"/>
  <c r="J35" i="4"/>
  <c r="J188" i="4"/>
  <c r="J531" i="4"/>
  <c r="J487" i="4"/>
  <c r="J421" i="4"/>
  <c r="J377" i="4"/>
  <c r="J289" i="4"/>
  <c r="J91" i="4"/>
  <c r="J529" i="4"/>
  <c r="J507" i="4"/>
  <c r="J485" i="4"/>
  <c r="J463" i="4"/>
  <c r="J441" i="4"/>
  <c r="J419" i="4"/>
  <c r="J397" i="4"/>
  <c r="J375" i="4"/>
  <c r="J353" i="4"/>
  <c r="J331" i="4"/>
  <c r="J309" i="4"/>
  <c r="J287" i="4"/>
  <c r="J265" i="4"/>
  <c r="J243" i="4"/>
  <c r="J221" i="4"/>
  <c r="J199" i="4"/>
  <c r="J177" i="4"/>
  <c r="J155" i="4"/>
  <c r="J133" i="4"/>
  <c r="J111" i="4"/>
  <c r="J89" i="4"/>
  <c r="J67" i="4"/>
  <c r="J45" i="4"/>
  <c r="J23" i="4"/>
  <c r="J454" i="4"/>
  <c r="J123" i="4"/>
  <c r="J528" i="4"/>
  <c r="J506" i="4"/>
  <c r="J484" i="4"/>
  <c r="J462" i="4"/>
  <c r="J440" i="4"/>
  <c r="J418" i="4"/>
  <c r="J396" i="4"/>
  <c r="J374" i="4"/>
  <c r="J352" i="4"/>
  <c r="J330" i="4"/>
  <c r="J308" i="4"/>
  <c r="J286" i="4"/>
  <c r="J264" i="4"/>
  <c r="J242" i="4"/>
  <c r="J220" i="4"/>
  <c r="J198" i="4"/>
  <c r="J176" i="4"/>
  <c r="J154" i="4"/>
  <c r="J132" i="4"/>
  <c r="J110" i="4"/>
  <c r="J88" i="4"/>
  <c r="J66" i="4"/>
  <c r="J44" i="4"/>
  <c r="J22" i="4"/>
  <c r="J364" i="4"/>
  <c r="J527" i="4"/>
  <c r="J505" i="4"/>
  <c r="J483" i="4"/>
  <c r="J461" i="4"/>
  <c r="J439" i="4"/>
  <c r="J417" i="4"/>
  <c r="J395" i="4"/>
  <c r="J373" i="4"/>
  <c r="J351" i="4"/>
  <c r="J329" i="4"/>
  <c r="J307" i="4"/>
  <c r="J285" i="4"/>
  <c r="J263" i="4"/>
  <c r="J241" i="4"/>
  <c r="J219" i="4"/>
  <c r="J197" i="4"/>
  <c r="J175" i="4"/>
  <c r="J153" i="4"/>
  <c r="J131" i="4"/>
  <c r="J109" i="4"/>
  <c r="J87" i="4"/>
  <c r="J65" i="4"/>
  <c r="J43" i="4"/>
  <c r="J21" i="4"/>
  <c r="J341" i="4"/>
  <c r="J520" i="4"/>
  <c r="J101" i="4"/>
  <c r="J526" i="4"/>
  <c r="J504" i="4"/>
  <c r="J482" i="4"/>
  <c r="J460" i="4"/>
  <c r="J438" i="4"/>
  <c r="J416" i="4"/>
  <c r="J394" i="4"/>
  <c r="J372" i="4"/>
  <c r="J350" i="4"/>
  <c r="J328" i="4"/>
  <c r="J306" i="4"/>
  <c r="J284" i="4"/>
  <c r="J262" i="4"/>
  <c r="J240" i="4"/>
  <c r="J218" i="4"/>
  <c r="J196" i="4"/>
  <c r="J174" i="4"/>
  <c r="J152" i="4"/>
  <c r="J130" i="4"/>
  <c r="J108" i="4"/>
  <c r="J86" i="4"/>
  <c r="J64" i="4"/>
  <c r="J42" i="4"/>
  <c r="J20" i="4"/>
  <c r="J319" i="4"/>
  <c r="J167" i="4"/>
  <c r="J525" i="4"/>
  <c r="J503" i="4"/>
  <c r="J481" i="4"/>
  <c r="J459" i="4"/>
  <c r="J437" i="4"/>
  <c r="J415" i="4"/>
  <c r="J393" i="4"/>
  <c r="J371" i="4"/>
  <c r="J349" i="4"/>
  <c r="J327" i="4"/>
  <c r="J305" i="4"/>
  <c r="J283" i="4"/>
  <c r="J261" i="4"/>
  <c r="J239" i="4"/>
  <c r="J217" i="4"/>
  <c r="J195" i="4"/>
  <c r="J173" i="4"/>
  <c r="J151" i="4"/>
  <c r="J129" i="4"/>
  <c r="J107" i="4"/>
  <c r="J85" i="4"/>
  <c r="J63" i="4"/>
  <c r="J41" i="4"/>
  <c r="J19" i="4"/>
  <c r="J275" i="4"/>
  <c r="J433" i="4"/>
  <c r="J301" i="4"/>
  <c r="J169" i="4"/>
  <c r="J59" i="4"/>
  <c r="J542" i="4"/>
  <c r="J410" i="4"/>
  <c r="J300" i="4"/>
  <c r="J190" i="4"/>
  <c r="J14" i="4"/>
  <c r="J145" i="4"/>
  <c r="J524" i="4"/>
  <c r="J502" i="4"/>
  <c r="J480" i="4"/>
  <c r="J458" i="4"/>
  <c r="J436" i="4"/>
  <c r="J414" i="4"/>
  <c r="J392" i="4"/>
  <c r="J370" i="4"/>
  <c r="J348" i="4"/>
  <c r="J326" i="4"/>
  <c r="J304" i="4"/>
  <c r="J282" i="4"/>
  <c r="J260" i="4"/>
  <c r="J238" i="4"/>
  <c r="J216" i="4"/>
  <c r="J194" i="4"/>
  <c r="J172" i="4"/>
  <c r="J150" i="4"/>
  <c r="J128" i="4"/>
  <c r="J106" i="4"/>
  <c r="J84" i="4"/>
  <c r="J62" i="4"/>
  <c r="J40" i="4"/>
  <c r="J18" i="4"/>
  <c r="J142" i="4"/>
  <c r="J409" i="4"/>
  <c r="J523" i="4"/>
  <c r="J501" i="4"/>
  <c r="J479" i="4"/>
  <c r="J457" i="4"/>
  <c r="J435" i="4"/>
  <c r="J413" i="4"/>
  <c r="J391" i="4"/>
  <c r="J369" i="4"/>
  <c r="J347" i="4"/>
  <c r="J325" i="4"/>
  <c r="J303" i="4"/>
  <c r="J281" i="4"/>
  <c r="J259" i="4"/>
  <c r="J237" i="4"/>
  <c r="J215" i="4"/>
  <c r="J193" i="4"/>
  <c r="J171" i="4"/>
  <c r="J149" i="4"/>
  <c r="J127" i="4"/>
  <c r="J105" i="4"/>
  <c r="J83" i="4"/>
  <c r="J61" i="4"/>
  <c r="J39" i="4"/>
  <c r="J17" i="4"/>
  <c r="J72" i="4"/>
  <c r="J387" i="4"/>
  <c r="J522" i="4"/>
  <c r="J500" i="4"/>
  <c r="J478" i="4"/>
  <c r="J456" i="4"/>
  <c r="J434" i="4"/>
  <c r="J412" i="4"/>
  <c r="J390" i="4"/>
  <c r="J368" i="4"/>
  <c r="J346" i="4"/>
  <c r="J324" i="4"/>
  <c r="J302" i="4"/>
  <c r="J280" i="4"/>
  <c r="J258" i="4"/>
  <c r="J236" i="4"/>
  <c r="J214" i="4"/>
  <c r="J192" i="4"/>
  <c r="J170" i="4"/>
  <c r="J148" i="4"/>
  <c r="J126" i="4"/>
  <c r="J104" i="4"/>
  <c r="J82" i="4"/>
  <c r="J60" i="4"/>
  <c r="J38" i="4"/>
  <c r="J16" i="4"/>
  <c r="AA424" i="2"/>
  <c r="AB424" i="2" s="1"/>
  <c r="AA248" i="2"/>
  <c r="AB248" i="2" s="1"/>
  <c r="AA50" i="2"/>
  <c r="AB50" i="2" s="1"/>
  <c r="AA225" i="2"/>
  <c r="AB225" i="2" s="1"/>
  <c r="AA105" i="2"/>
  <c r="AB105" i="2" s="1"/>
  <c r="AA447" i="2"/>
  <c r="AB447" i="2" s="1"/>
  <c r="AA359" i="2"/>
  <c r="AB359" i="2" s="1"/>
  <c r="AA293" i="2"/>
  <c r="AB293" i="2" s="1"/>
  <c r="AA513" i="2"/>
  <c r="AB513" i="2" s="1"/>
  <c r="AA469" i="2"/>
  <c r="AB469" i="2" s="1"/>
  <c r="AA490" i="2"/>
  <c r="AB490" i="2" s="1"/>
  <c r="AA446" i="2"/>
  <c r="AB446" i="2" s="1"/>
  <c r="AA491" i="2"/>
  <c r="AB491" i="2" s="1"/>
  <c r="AA534" i="2"/>
  <c r="AB534" i="2" s="1"/>
  <c r="AA535" i="2"/>
  <c r="AB535" i="2" s="1"/>
  <c r="AA227" i="2"/>
  <c r="AB227" i="2" s="1"/>
  <c r="AA512" i="2"/>
  <c r="AB512" i="2" s="1"/>
  <c r="AA402" i="2"/>
  <c r="AB402" i="2" s="1"/>
  <c r="AA380" i="2"/>
  <c r="AB380" i="2" s="1"/>
  <c r="AA358" i="2"/>
  <c r="AB358" i="2" s="1"/>
  <c r="AA336" i="2"/>
  <c r="AB336" i="2" s="1"/>
  <c r="AA314" i="2"/>
  <c r="AB314" i="2" s="1"/>
  <c r="AA292" i="2"/>
  <c r="AB292" i="2" s="1"/>
  <c r="AA270" i="2"/>
  <c r="AB270" i="2" s="1"/>
  <c r="AA226" i="2"/>
  <c r="AB226" i="2" s="1"/>
  <c r="AA204" i="2"/>
  <c r="AB204" i="2" s="1"/>
  <c r="AA182" i="2"/>
  <c r="AB182" i="2" s="1"/>
  <c r="AA138" i="2"/>
  <c r="AB138" i="2" s="1"/>
  <c r="AA379" i="2"/>
  <c r="AB379" i="2" s="1"/>
  <c r="AA468" i="2"/>
  <c r="AB468" i="2" s="1"/>
  <c r="AA423" i="2"/>
  <c r="AB423" i="2" s="1"/>
  <c r="AA425" i="2"/>
  <c r="AB425" i="2" s="1"/>
  <c r="AA403" i="2"/>
  <c r="AB403" i="2" s="1"/>
  <c r="AA381" i="2"/>
  <c r="AB381" i="2" s="1"/>
  <c r="AA337" i="2"/>
  <c r="AB337" i="2" s="1"/>
  <c r="AA315" i="2"/>
  <c r="AB315" i="2" s="1"/>
  <c r="AA271" i="2"/>
  <c r="AB271" i="2" s="1"/>
  <c r="AA249" i="2"/>
  <c r="AB249" i="2" s="1"/>
  <c r="AA205" i="2"/>
  <c r="AB205" i="2" s="1"/>
  <c r="AA183" i="2"/>
  <c r="AB183" i="2" s="1"/>
  <c r="AA161" i="2"/>
  <c r="AB161" i="2" s="1"/>
  <c r="AA139" i="2"/>
  <c r="AB139" i="2" s="1"/>
  <c r="AA117" i="2"/>
  <c r="AB117" i="2" s="1"/>
  <c r="AA95" i="2"/>
  <c r="AB95" i="2" s="1"/>
  <c r="AA73" i="2"/>
  <c r="AB73" i="2" s="1"/>
  <c r="AA51" i="2"/>
  <c r="AB51" i="2" s="1"/>
  <c r="AA30" i="2"/>
  <c r="AB30" i="2" s="1"/>
  <c r="AA8" i="2"/>
  <c r="AB8" i="2" s="1"/>
  <c r="AA116" i="2"/>
  <c r="AB116" i="2" s="1"/>
  <c r="AA445" i="2"/>
  <c r="AB445" i="2" s="1"/>
  <c r="AA291" i="2"/>
  <c r="AB291" i="2" s="1"/>
  <c r="AA71" i="2"/>
  <c r="AB71" i="2" s="1"/>
  <c r="AA93" i="2"/>
  <c r="AB93" i="2" s="1"/>
  <c r="AA378" i="2"/>
  <c r="AB378" i="2" s="1"/>
  <c r="AA70" i="2"/>
  <c r="AB70" i="2" s="1"/>
  <c r="AA72" i="2"/>
  <c r="AB72" i="2" s="1"/>
  <c r="AA511" i="2"/>
  <c r="AB511" i="2" s="1"/>
  <c r="AA335" i="2"/>
  <c r="AB335" i="2" s="1"/>
  <c r="AA203" i="2"/>
  <c r="AB203" i="2" s="1"/>
  <c r="AA115" i="2"/>
  <c r="AB115" i="2" s="1"/>
  <c r="AA6" i="2"/>
  <c r="AB6" i="2" s="1"/>
  <c r="AA510" i="2"/>
  <c r="AB510" i="2" s="1"/>
  <c r="AA444" i="2"/>
  <c r="AB444" i="2" s="1"/>
  <c r="AA356" i="2"/>
  <c r="AB356" i="2" s="1"/>
  <c r="AA246" i="2"/>
  <c r="AB246" i="2" s="1"/>
  <c r="AA158" i="2"/>
  <c r="AB158" i="2" s="1"/>
  <c r="AA92" i="2"/>
  <c r="AB92" i="2" s="1"/>
  <c r="AA27" i="2"/>
  <c r="AB27" i="2" s="1"/>
  <c r="AA247" i="2"/>
  <c r="AB247" i="2" s="1"/>
  <c r="AA290" i="2"/>
  <c r="AB290" i="2" s="1"/>
  <c r="AA28" i="2"/>
  <c r="AB28" i="2" s="1"/>
  <c r="AA202" i="2"/>
  <c r="AB202" i="2" s="1"/>
  <c r="AA457" i="2"/>
  <c r="AB457" i="2" s="1"/>
  <c r="AA303" i="2"/>
  <c r="AB303" i="2" s="1"/>
  <c r="AA83" i="2"/>
  <c r="AB83" i="2" s="1"/>
  <c r="AA160" i="2"/>
  <c r="AB160" i="2" s="1"/>
  <c r="AA7" i="2"/>
  <c r="AB7" i="2" s="1"/>
  <c r="AA489" i="2"/>
  <c r="AB489" i="2" s="1"/>
  <c r="AA401" i="2"/>
  <c r="AB401" i="2" s="1"/>
  <c r="AA313" i="2"/>
  <c r="AB313" i="2" s="1"/>
  <c r="AA159" i="2"/>
  <c r="AB159" i="2" s="1"/>
  <c r="AA49" i="2"/>
  <c r="AB49" i="2" s="1"/>
  <c r="AA488" i="2"/>
  <c r="AB488" i="2" s="1"/>
  <c r="AA422" i="2"/>
  <c r="AB422" i="2" s="1"/>
  <c r="AA334" i="2"/>
  <c r="AB334" i="2" s="1"/>
  <c r="AA224" i="2"/>
  <c r="AB224" i="2" s="1"/>
  <c r="AA136" i="2"/>
  <c r="AB136" i="2" s="1"/>
  <c r="AA48" i="2"/>
  <c r="AB48" i="2" s="1"/>
  <c r="AA523" i="2"/>
  <c r="AB523" i="2" s="1"/>
  <c r="AA479" i="2"/>
  <c r="AB479" i="2" s="1"/>
  <c r="AA413" i="2"/>
  <c r="AB413" i="2" s="1"/>
  <c r="AA369" i="2"/>
  <c r="AB369" i="2" s="1"/>
  <c r="AA325" i="2"/>
  <c r="AB325" i="2" s="1"/>
  <c r="AA259" i="2"/>
  <c r="AB259" i="2" s="1"/>
  <c r="AA215" i="2"/>
  <c r="AB215" i="2" s="1"/>
  <c r="AA171" i="2"/>
  <c r="AB171" i="2" s="1"/>
  <c r="AA127" i="2"/>
  <c r="AB127" i="2" s="1"/>
  <c r="AA61" i="2"/>
  <c r="AB61" i="2" s="1"/>
  <c r="AA18" i="2"/>
  <c r="AB18" i="2" s="1"/>
  <c r="AA522" i="2"/>
  <c r="AB522" i="2" s="1"/>
  <c r="AA500" i="2"/>
  <c r="AB500" i="2" s="1"/>
  <c r="AA478" i="2"/>
  <c r="AB478" i="2" s="1"/>
  <c r="AA456" i="2"/>
  <c r="AB456" i="2" s="1"/>
  <c r="AA434" i="2"/>
  <c r="AB434" i="2" s="1"/>
  <c r="AA412" i="2"/>
  <c r="AB412" i="2" s="1"/>
  <c r="AA390" i="2"/>
  <c r="AB390" i="2" s="1"/>
  <c r="AA368" i="2"/>
  <c r="AB368" i="2" s="1"/>
  <c r="AA346" i="2"/>
  <c r="AB346" i="2" s="1"/>
  <c r="AA324" i="2"/>
  <c r="AB324" i="2" s="1"/>
  <c r="AA532" i="2"/>
  <c r="AB532" i="2" s="1"/>
  <c r="AA268" i="2"/>
  <c r="AB268" i="2" s="1"/>
  <c r="AA29" i="2"/>
  <c r="AB29" i="2" s="1"/>
  <c r="AA467" i="2"/>
  <c r="AB467" i="2" s="1"/>
  <c r="AA269" i="2"/>
  <c r="AB269" i="2" s="1"/>
  <c r="AA137" i="2"/>
  <c r="AB137" i="2" s="1"/>
  <c r="AA466" i="2"/>
  <c r="AB466" i="2" s="1"/>
  <c r="AA400" i="2"/>
  <c r="AB400" i="2" s="1"/>
  <c r="AA312" i="2"/>
  <c r="AB312" i="2" s="1"/>
  <c r="AA180" i="2"/>
  <c r="AB180" i="2" s="1"/>
  <c r="AA114" i="2"/>
  <c r="AB114" i="2" s="1"/>
  <c r="AA5" i="2"/>
  <c r="AB5" i="2" s="1"/>
  <c r="AA501" i="2"/>
  <c r="AB501" i="2" s="1"/>
  <c r="AA435" i="2"/>
  <c r="AB435" i="2" s="1"/>
  <c r="AA391" i="2"/>
  <c r="AB391" i="2" s="1"/>
  <c r="AA347" i="2"/>
  <c r="AB347" i="2" s="1"/>
  <c r="AA281" i="2"/>
  <c r="AB281" i="2" s="1"/>
  <c r="AA237" i="2"/>
  <c r="AB237" i="2" s="1"/>
  <c r="AA193" i="2"/>
  <c r="AB193" i="2" s="1"/>
  <c r="AA149" i="2"/>
  <c r="AB149" i="2" s="1"/>
  <c r="AA39" i="2"/>
  <c r="AB39" i="2" s="1"/>
  <c r="AA94" i="2"/>
  <c r="AB94" i="2" s="1"/>
  <c r="AA533" i="2"/>
  <c r="AB533" i="2" s="1"/>
  <c r="AA357" i="2"/>
  <c r="AB357" i="2" s="1"/>
  <c r="AA181" i="2"/>
  <c r="AB181" i="2" s="1"/>
  <c r="AA236" i="2"/>
  <c r="AB236" i="2" s="1"/>
  <c r="AA170" i="2"/>
  <c r="AB170" i="2" s="1"/>
  <c r="AA82" i="2"/>
  <c r="AB82" i="2" s="1"/>
  <c r="AA499" i="2"/>
  <c r="AB499" i="2" s="1"/>
  <c r="AA455" i="2"/>
  <c r="AB455" i="2" s="1"/>
  <c r="AA411" i="2"/>
  <c r="AB411" i="2" s="1"/>
  <c r="AA345" i="2"/>
  <c r="AB345" i="2" s="1"/>
  <c r="AA301" i="2"/>
  <c r="AB301" i="2" s="1"/>
  <c r="AA235" i="2"/>
  <c r="AB235" i="2" s="1"/>
  <c r="AA191" i="2"/>
  <c r="AB191" i="2" s="1"/>
  <c r="AA125" i="2"/>
  <c r="AB125" i="2" s="1"/>
  <c r="AA59" i="2"/>
  <c r="AB59" i="2" s="1"/>
  <c r="AA16" i="2"/>
  <c r="AB16" i="2" s="1"/>
  <c r="AA520" i="2"/>
  <c r="AB520" i="2" s="1"/>
  <c r="AA498" i="2"/>
  <c r="AB498" i="2" s="1"/>
  <c r="AA476" i="2"/>
  <c r="AB476" i="2" s="1"/>
  <c r="AA454" i="2"/>
  <c r="AB454" i="2" s="1"/>
  <c r="AA432" i="2"/>
  <c r="AB432" i="2" s="1"/>
  <c r="AA410" i="2"/>
  <c r="AB410" i="2" s="1"/>
  <c r="AA388" i="2"/>
  <c r="AB388" i="2" s="1"/>
  <c r="AA366" i="2"/>
  <c r="AB366" i="2" s="1"/>
  <c r="AA344" i="2"/>
  <c r="AB344" i="2" s="1"/>
  <c r="AA322" i="2"/>
  <c r="AB322" i="2" s="1"/>
  <c r="AA300" i="2"/>
  <c r="AB300" i="2" s="1"/>
  <c r="AA278" i="2"/>
  <c r="AB278" i="2" s="1"/>
  <c r="AA256" i="2"/>
  <c r="AB256" i="2" s="1"/>
  <c r="AA234" i="2"/>
  <c r="AB234" i="2" s="1"/>
  <c r="AA212" i="2"/>
  <c r="AB212" i="2" s="1"/>
  <c r="AA190" i="2"/>
  <c r="AB190" i="2" s="1"/>
  <c r="AA168" i="2"/>
  <c r="AB168" i="2" s="1"/>
  <c r="AA146" i="2"/>
  <c r="AB146" i="2" s="1"/>
  <c r="AA124" i="2"/>
  <c r="AB124" i="2" s="1"/>
  <c r="AA102" i="2"/>
  <c r="AB102" i="2" s="1"/>
  <c r="AA80" i="2"/>
  <c r="AB80" i="2" s="1"/>
  <c r="AA58" i="2"/>
  <c r="AB58" i="2" s="1"/>
  <c r="AA36" i="2"/>
  <c r="AB36" i="2" s="1"/>
  <c r="AA15" i="2"/>
  <c r="AB15" i="2" s="1"/>
  <c r="AA104" i="2"/>
  <c r="AB104" i="2" s="1"/>
  <c r="AA81" i="2"/>
  <c r="AB81" i="2" s="1"/>
  <c r="AA541" i="2"/>
  <c r="AB541" i="2" s="1"/>
  <c r="AA431" i="2"/>
  <c r="AB431" i="2" s="1"/>
  <c r="AA189" i="2"/>
  <c r="AB189" i="2" s="1"/>
  <c r="AA280" i="2"/>
  <c r="AB280" i="2" s="1"/>
  <c r="AA214" i="2"/>
  <c r="AB214" i="2" s="1"/>
  <c r="AA148" i="2"/>
  <c r="AB148" i="2" s="1"/>
  <c r="AA477" i="2"/>
  <c r="AB477" i="2" s="1"/>
  <c r="AA433" i="2"/>
  <c r="AB433" i="2" s="1"/>
  <c r="AA367" i="2"/>
  <c r="AB367" i="2" s="1"/>
  <c r="AA323" i="2"/>
  <c r="AB323" i="2" s="1"/>
  <c r="AA257" i="2"/>
  <c r="AB257" i="2" s="1"/>
  <c r="AA213" i="2"/>
  <c r="AB213" i="2" s="1"/>
  <c r="AA147" i="2"/>
  <c r="AB147" i="2" s="1"/>
  <c r="AA103" i="2"/>
  <c r="AB103" i="2" s="1"/>
  <c r="AA37" i="2"/>
  <c r="AB37" i="2" s="1"/>
  <c r="AA519" i="2"/>
  <c r="AB519" i="2" s="1"/>
  <c r="AA497" i="2"/>
  <c r="AB497" i="2" s="1"/>
  <c r="AA475" i="2"/>
  <c r="AB475" i="2" s="1"/>
  <c r="AA453" i="2"/>
  <c r="AB453" i="2" s="1"/>
  <c r="AA409" i="2"/>
  <c r="AB409" i="2" s="1"/>
  <c r="AA387" i="2"/>
  <c r="AB387" i="2" s="1"/>
  <c r="AA365" i="2"/>
  <c r="AB365" i="2" s="1"/>
  <c r="AA343" i="2"/>
  <c r="AB343" i="2" s="1"/>
  <c r="AA321" i="2"/>
  <c r="AB321" i="2" s="1"/>
  <c r="AA299" i="2"/>
  <c r="AB299" i="2" s="1"/>
  <c r="AA277" i="2"/>
  <c r="AB277" i="2" s="1"/>
  <c r="AA255" i="2"/>
  <c r="AB255" i="2" s="1"/>
  <c r="AA233" i="2"/>
  <c r="AB233" i="2" s="1"/>
  <c r="AA211" i="2"/>
  <c r="AB211" i="2" s="1"/>
  <c r="AA167" i="2"/>
  <c r="AB167" i="2" s="1"/>
  <c r="AA145" i="2"/>
  <c r="AB145" i="2" s="1"/>
  <c r="AA123" i="2"/>
  <c r="AB123" i="2" s="1"/>
  <c r="AA101" i="2"/>
  <c r="AB101" i="2" s="1"/>
  <c r="AA79" i="2"/>
  <c r="AB79" i="2" s="1"/>
  <c r="AA57" i="2"/>
  <c r="AB57" i="2" s="1"/>
  <c r="AA35" i="2"/>
  <c r="AB35" i="2" s="1"/>
  <c r="AA14" i="2"/>
  <c r="AB14" i="2" s="1"/>
  <c r="AA540" i="2"/>
  <c r="AB540" i="2" s="1"/>
  <c r="AA518" i="2"/>
  <c r="AB518" i="2" s="1"/>
  <c r="AA496" i="2"/>
  <c r="AB496" i="2" s="1"/>
  <c r="AA474" i="2"/>
  <c r="AB474" i="2" s="1"/>
  <c r="AA452" i="2"/>
  <c r="AB452" i="2" s="1"/>
  <c r="AA430" i="2"/>
  <c r="AB430" i="2" s="1"/>
  <c r="AA408" i="2"/>
  <c r="AB408" i="2" s="1"/>
  <c r="AA386" i="2"/>
  <c r="AB386" i="2" s="1"/>
  <c r="AA364" i="2"/>
  <c r="AB364" i="2" s="1"/>
  <c r="AA342" i="2"/>
  <c r="AB342" i="2" s="1"/>
  <c r="AA320" i="2"/>
  <c r="AB320" i="2" s="1"/>
  <c r="AA298" i="2"/>
  <c r="AB298" i="2" s="1"/>
  <c r="AA276" i="2"/>
  <c r="AB276" i="2" s="1"/>
  <c r="AA254" i="2"/>
  <c r="AB254" i="2" s="1"/>
  <c r="AA232" i="2"/>
  <c r="AB232" i="2" s="1"/>
  <c r="AA210" i="2"/>
  <c r="AB210" i="2" s="1"/>
  <c r="AA188" i="2"/>
  <c r="AB188" i="2" s="1"/>
  <c r="AA166" i="2"/>
  <c r="AB166" i="2" s="1"/>
  <c r="AA144" i="2"/>
  <c r="AB144" i="2" s="1"/>
  <c r="AA122" i="2"/>
  <c r="AB122" i="2" s="1"/>
  <c r="AA100" i="2"/>
  <c r="AB100" i="2" s="1"/>
  <c r="AA78" i="2"/>
  <c r="AB78" i="2" s="1"/>
  <c r="AA56" i="2"/>
  <c r="AB56" i="2" s="1"/>
  <c r="AA34" i="2"/>
  <c r="AB34" i="2" s="1"/>
  <c r="AA13" i="2"/>
  <c r="AB13" i="2" s="1"/>
  <c r="AA258" i="2"/>
  <c r="AB258" i="2" s="1"/>
  <c r="AA60" i="2"/>
  <c r="AB60" i="2" s="1"/>
  <c r="AA517" i="2"/>
  <c r="AB517" i="2" s="1"/>
  <c r="AA451" i="2"/>
  <c r="AB451" i="2" s="1"/>
  <c r="AA363" i="2"/>
  <c r="AB363" i="2" s="1"/>
  <c r="AA297" i="2"/>
  <c r="AB297" i="2" s="1"/>
  <c r="AA209" i="2"/>
  <c r="AB209" i="2" s="1"/>
  <c r="AA143" i="2"/>
  <c r="AB143" i="2" s="1"/>
  <c r="AA77" i="2"/>
  <c r="AB77" i="2" s="1"/>
  <c r="AA33" i="2"/>
  <c r="AB33" i="2" s="1"/>
  <c r="AA12" i="2"/>
  <c r="AB12" i="2" s="1"/>
  <c r="AA302" i="2"/>
  <c r="AB302" i="2" s="1"/>
  <c r="AA192" i="2"/>
  <c r="AB192" i="2" s="1"/>
  <c r="AA126" i="2"/>
  <c r="AB126" i="2" s="1"/>
  <c r="AA38" i="2"/>
  <c r="AB38" i="2" s="1"/>
  <c r="AA17" i="2"/>
  <c r="AB17" i="2" s="1"/>
  <c r="AA521" i="2"/>
  <c r="AB521" i="2" s="1"/>
  <c r="AA389" i="2"/>
  <c r="AB389" i="2" s="1"/>
  <c r="AA279" i="2"/>
  <c r="AB279" i="2" s="1"/>
  <c r="AA169" i="2"/>
  <c r="AB169" i="2" s="1"/>
  <c r="AA539" i="2"/>
  <c r="AB539" i="2" s="1"/>
  <c r="AA495" i="2"/>
  <c r="AB495" i="2" s="1"/>
  <c r="AA473" i="2"/>
  <c r="AB473" i="2" s="1"/>
  <c r="AA429" i="2"/>
  <c r="AB429" i="2" s="1"/>
  <c r="AA407" i="2"/>
  <c r="AB407" i="2" s="1"/>
  <c r="AA385" i="2"/>
  <c r="AB385" i="2" s="1"/>
  <c r="AA341" i="2"/>
  <c r="AB341" i="2" s="1"/>
  <c r="AA319" i="2"/>
  <c r="AB319" i="2" s="1"/>
  <c r="AA275" i="2"/>
  <c r="AB275" i="2" s="1"/>
  <c r="AA253" i="2"/>
  <c r="AB253" i="2" s="1"/>
  <c r="AA231" i="2"/>
  <c r="AB231" i="2" s="1"/>
  <c r="AA187" i="2"/>
  <c r="AB187" i="2" s="1"/>
  <c r="AA165" i="2"/>
  <c r="AB165" i="2" s="1"/>
  <c r="AA121" i="2"/>
  <c r="AB121" i="2" s="1"/>
  <c r="AA99" i="2"/>
  <c r="AB99" i="2" s="1"/>
  <c r="AA55" i="2"/>
  <c r="AB55" i="2" s="1"/>
  <c r="AA538" i="2"/>
  <c r="AB538" i="2" s="1"/>
  <c r="AA516" i="2"/>
  <c r="AB516" i="2" s="1"/>
  <c r="AA494" i="2"/>
  <c r="AB494" i="2" s="1"/>
  <c r="AA472" i="2"/>
  <c r="AB472" i="2" s="1"/>
  <c r="AA450" i="2"/>
  <c r="AB450" i="2" s="1"/>
  <c r="AA428" i="2"/>
  <c r="AB428" i="2" s="1"/>
  <c r="AA406" i="2"/>
  <c r="AB406" i="2" s="1"/>
  <c r="AA384" i="2"/>
  <c r="AB384" i="2" s="1"/>
  <c r="AA362" i="2"/>
  <c r="AB362" i="2" s="1"/>
  <c r="AA340" i="2"/>
  <c r="AB340" i="2" s="1"/>
  <c r="AA318" i="2"/>
  <c r="AB318" i="2" s="1"/>
  <c r="AA296" i="2"/>
  <c r="AB296" i="2" s="1"/>
  <c r="AA274" i="2"/>
  <c r="AB274" i="2" s="1"/>
  <c r="AA252" i="2"/>
  <c r="AB252" i="2" s="1"/>
  <c r="AA230" i="2"/>
  <c r="AB230" i="2" s="1"/>
  <c r="AA208" i="2"/>
  <c r="AB208" i="2" s="1"/>
  <c r="AA186" i="2"/>
  <c r="AB186" i="2" s="1"/>
  <c r="AA164" i="2"/>
  <c r="AB164" i="2" s="1"/>
  <c r="AA142" i="2"/>
  <c r="AB142" i="2" s="1"/>
  <c r="AA120" i="2"/>
  <c r="AB120" i="2" s="1"/>
  <c r="AA98" i="2"/>
  <c r="AB98" i="2" s="1"/>
  <c r="AA76" i="2"/>
  <c r="AB76" i="2" s="1"/>
  <c r="AA54" i="2"/>
  <c r="AB54" i="2" s="1"/>
  <c r="AA11" i="2"/>
  <c r="AB11" i="2" s="1"/>
  <c r="AA537" i="2"/>
  <c r="AB537" i="2" s="1"/>
  <c r="AA515" i="2"/>
  <c r="AB515" i="2" s="1"/>
  <c r="AA493" i="2"/>
  <c r="AB493" i="2" s="1"/>
  <c r="AA471" i="2"/>
  <c r="AB471" i="2" s="1"/>
  <c r="AA449" i="2"/>
  <c r="AB449" i="2" s="1"/>
  <c r="AA427" i="2"/>
  <c r="AB427" i="2" s="1"/>
  <c r="AA405" i="2"/>
  <c r="AB405" i="2" s="1"/>
  <c r="AA383" i="2"/>
  <c r="AB383" i="2" s="1"/>
  <c r="AA361" i="2"/>
  <c r="AB361" i="2" s="1"/>
  <c r="AA339" i="2"/>
  <c r="AB339" i="2" s="1"/>
  <c r="AA317" i="2"/>
  <c r="AB317" i="2" s="1"/>
  <c r="AA295" i="2"/>
  <c r="AB295" i="2" s="1"/>
  <c r="AA273" i="2"/>
  <c r="AB273" i="2" s="1"/>
  <c r="AA251" i="2"/>
  <c r="AB251" i="2" s="1"/>
  <c r="AA229" i="2"/>
  <c r="AB229" i="2" s="1"/>
  <c r="AA207" i="2"/>
  <c r="AB207" i="2" s="1"/>
  <c r="AA185" i="2"/>
  <c r="AB185" i="2" s="1"/>
  <c r="AA163" i="2"/>
  <c r="AB163" i="2" s="1"/>
  <c r="AA141" i="2"/>
  <c r="AB141" i="2" s="1"/>
  <c r="AA119" i="2"/>
  <c r="AB119" i="2" s="1"/>
  <c r="AA97" i="2"/>
  <c r="AB97" i="2" s="1"/>
  <c r="AA75" i="2"/>
  <c r="AB75" i="2" s="1"/>
  <c r="AA53" i="2"/>
  <c r="AB53" i="2" s="1"/>
  <c r="AA32" i="2"/>
  <c r="AB32" i="2" s="1"/>
  <c r="AA10" i="2"/>
  <c r="AB10" i="2" s="1"/>
  <c r="AA536" i="2"/>
  <c r="AB536" i="2" s="1"/>
  <c r="AA514" i="2"/>
  <c r="AB514" i="2" s="1"/>
  <c r="AA492" i="2"/>
  <c r="AB492" i="2" s="1"/>
  <c r="AA470" i="2"/>
  <c r="AB470" i="2" s="1"/>
  <c r="AA448" i="2"/>
  <c r="AB448" i="2" s="1"/>
  <c r="AA426" i="2"/>
  <c r="AB426" i="2" s="1"/>
  <c r="AA404" i="2"/>
  <c r="AB404" i="2" s="1"/>
  <c r="AA382" i="2"/>
  <c r="AB382" i="2" s="1"/>
  <c r="AA360" i="2"/>
  <c r="AB360" i="2" s="1"/>
  <c r="AA338" i="2"/>
  <c r="AB338" i="2" s="1"/>
  <c r="AA316" i="2"/>
  <c r="AB316" i="2" s="1"/>
  <c r="AA294" i="2"/>
  <c r="AB294" i="2" s="1"/>
  <c r="AA272" i="2"/>
  <c r="AB272" i="2" s="1"/>
  <c r="AA250" i="2"/>
  <c r="AB250" i="2" s="1"/>
  <c r="AA228" i="2"/>
  <c r="AB228" i="2" s="1"/>
  <c r="AA206" i="2"/>
  <c r="AB206" i="2" s="1"/>
  <c r="AA184" i="2"/>
  <c r="AB184" i="2" s="1"/>
  <c r="AA162" i="2"/>
  <c r="AB162" i="2" s="1"/>
  <c r="AA140" i="2"/>
  <c r="AB140" i="2" s="1"/>
  <c r="AA118" i="2"/>
  <c r="AB118" i="2" s="1"/>
  <c r="AA96" i="2"/>
  <c r="AB96" i="2" s="1"/>
  <c r="AA74" i="2"/>
  <c r="AB74" i="2" s="1"/>
  <c r="AA52" i="2"/>
  <c r="AB52" i="2" s="1"/>
  <c r="AA31" i="2"/>
  <c r="AB31" i="2" s="1"/>
  <c r="AA9" i="2"/>
  <c r="AB9" i="2" s="1"/>
  <c r="AA531" i="2"/>
  <c r="AB531" i="2" s="1"/>
  <c r="AA509" i="2"/>
  <c r="AB509" i="2" s="1"/>
  <c r="AA487" i="2"/>
  <c r="AB487" i="2" s="1"/>
  <c r="AA465" i="2"/>
  <c r="AB465" i="2" s="1"/>
  <c r="AA443" i="2"/>
  <c r="AB443" i="2" s="1"/>
  <c r="AA421" i="2"/>
  <c r="AB421" i="2" s="1"/>
  <c r="AA399" i="2"/>
  <c r="AB399" i="2" s="1"/>
  <c r="AA377" i="2"/>
  <c r="AB377" i="2" s="1"/>
  <c r="AA355" i="2"/>
  <c r="AB355" i="2" s="1"/>
  <c r="AA333" i="2"/>
  <c r="AB333" i="2" s="1"/>
  <c r="AA311" i="2"/>
  <c r="AB311" i="2" s="1"/>
  <c r="AA289" i="2"/>
  <c r="AB289" i="2" s="1"/>
  <c r="AA267" i="2"/>
  <c r="AB267" i="2" s="1"/>
  <c r="AA245" i="2"/>
  <c r="AB245" i="2" s="1"/>
  <c r="AA223" i="2"/>
  <c r="AB223" i="2" s="1"/>
  <c r="AA201" i="2"/>
  <c r="AB201" i="2" s="1"/>
  <c r="AA179" i="2"/>
  <c r="AB179" i="2" s="1"/>
  <c r="AA157" i="2"/>
  <c r="AB157" i="2" s="1"/>
  <c r="AA135" i="2"/>
  <c r="AB135" i="2" s="1"/>
  <c r="AA113" i="2"/>
  <c r="AB113" i="2" s="1"/>
  <c r="AA91" i="2"/>
  <c r="AB91" i="2" s="1"/>
  <c r="AA69" i="2"/>
  <c r="AB69" i="2" s="1"/>
  <c r="AA47" i="2"/>
  <c r="AB47" i="2" s="1"/>
  <c r="AA26" i="2"/>
  <c r="AB26" i="2" s="1"/>
  <c r="AA4" i="2"/>
  <c r="AB4" i="2" s="1"/>
  <c r="AA530" i="2"/>
  <c r="AB530" i="2" s="1"/>
  <c r="AA508" i="2"/>
  <c r="AB508" i="2" s="1"/>
  <c r="AA486" i="2"/>
  <c r="AB486" i="2" s="1"/>
  <c r="AA464" i="2"/>
  <c r="AB464" i="2" s="1"/>
  <c r="AA442" i="2"/>
  <c r="AB442" i="2" s="1"/>
  <c r="AA420" i="2"/>
  <c r="AB420" i="2" s="1"/>
  <c r="AA398" i="2"/>
  <c r="AB398" i="2" s="1"/>
  <c r="AA376" i="2"/>
  <c r="AB376" i="2" s="1"/>
  <c r="AA354" i="2"/>
  <c r="AB354" i="2" s="1"/>
  <c r="AA332" i="2"/>
  <c r="AB332" i="2" s="1"/>
  <c r="AA310" i="2"/>
  <c r="AB310" i="2" s="1"/>
  <c r="AA288" i="2"/>
  <c r="AB288" i="2" s="1"/>
  <c r="AA266" i="2"/>
  <c r="AB266" i="2" s="1"/>
  <c r="AA244" i="2"/>
  <c r="AB244" i="2" s="1"/>
  <c r="AA222" i="2"/>
  <c r="AB222" i="2" s="1"/>
  <c r="AA200" i="2"/>
  <c r="AB200" i="2" s="1"/>
  <c r="AA178" i="2"/>
  <c r="AB178" i="2" s="1"/>
  <c r="AA156" i="2"/>
  <c r="AB156" i="2" s="1"/>
  <c r="AA134" i="2"/>
  <c r="AB134" i="2" s="1"/>
  <c r="AA112" i="2"/>
  <c r="AB112" i="2" s="1"/>
  <c r="AA90" i="2"/>
  <c r="AB90" i="2" s="1"/>
  <c r="AA68" i="2"/>
  <c r="AB68" i="2" s="1"/>
  <c r="AA46" i="2"/>
  <c r="AB46" i="2" s="1"/>
  <c r="AA25" i="2"/>
  <c r="AB25" i="2" s="1"/>
  <c r="AA3" i="2"/>
  <c r="AB3" i="2" s="1"/>
  <c r="AA529" i="2"/>
  <c r="AB529" i="2" s="1"/>
  <c r="AA507" i="2"/>
  <c r="AB507" i="2" s="1"/>
  <c r="AA485" i="2"/>
  <c r="AB485" i="2" s="1"/>
  <c r="AA463" i="2"/>
  <c r="AB463" i="2" s="1"/>
  <c r="AA441" i="2"/>
  <c r="AB441" i="2" s="1"/>
  <c r="AA419" i="2"/>
  <c r="AB419" i="2" s="1"/>
  <c r="AA397" i="2"/>
  <c r="AB397" i="2" s="1"/>
  <c r="AA375" i="2"/>
  <c r="AB375" i="2" s="1"/>
  <c r="AA353" i="2"/>
  <c r="AB353" i="2" s="1"/>
  <c r="AA331" i="2"/>
  <c r="AB331" i="2" s="1"/>
  <c r="AA309" i="2"/>
  <c r="AB309" i="2" s="1"/>
  <c r="AA287" i="2"/>
  <c r="AB287" i="2" s="1"/>
  <c r="AA265" i="2"/>
  <c r="AB265" i="2" s="1"/>
  <c r="AA243" i="2"/>
  <c r="AB243" i="2" s="1"/>
  <c r="AA221" i="2"/>
  <c r="AB221" i="2" s="1"/>
  <c r="AA199" i="2"/>
  <c r="AB199" i="2" s="1"/>
  <c r="AA177" i="2"/>
  <c r="AB177" i="2" s="1"/>
  <c r="AA155" i="2"/>
  <c r="AB155" i="2" s="1"/>
  <c r="AA133" i="2"/>
  <c r="AB133" i="2" s="1"/>
  <c r="AA111" i="2"/>
  <c r="AB111" i="2" s="1"/>
  <c r="AA89" i="2"/>
  <c r="AB89" i="2" s="1"/>
  <c r="AA67" i="2"/>
  <c r="AB67" i="2" s="1"/>
  <c r="AA45" i="2"/>
  <c r="AB45" i="2" s="1"/>
  <c r="AA24" i="2"/>
  <c r="AB24" i="2" s="1"/>
  <c r="AA2" i="2"/>
  <c r="AB2" i="2" s="1"/>
  <c r="AA418" i="2"/>
  <c r="AB418" i="2" s="1"/>
  <c r="AA110" i="2"/>
  <c r="AB110" i="2" s="1"/>
  <c r="AA440" i="2"/>
  <c r="AB440" i="2" s="1"/>
  <c r="AA286" i="2"/>
  <c r="AB286" i="2" s="1"/>
  <c r="AA154" i="2"/>
  <c r="AB154" i="2" s="1"/>
  <c r="AA23" i="2"/>
  <c r="AB23" i="2" s="1"/>
  <c r="AA505" i="2"/>
  <c r="AB505" i="2" s="1"/>
  <c r="AA439" i="2"/>
  <c r="AB439" i="2" s="1"/>
  <c r="AA417" i="2"/>
  <c r="AB417" i="2" s="1"/>
  <c r="AA395" i="2"/>
  <c r="AB395" i="2" s="1"/>
  <c r="AA373" i="2"/>
  <c r="AB373" i="2" s="1"/>
  <c r="AA351" i="2"/>
  <c r="AB351" i="2" s="1"/>
  <c r="AA285" i="2"/>
  <c r="AB285" i="2" s="1"/>
  <c r="AA263" i="2"/>
  <c r="AB263" i="2" s="1"/>
  <c r="AA241" i="2"/>
  <c r="AB241" i="2" s="1"/>
  <c r="AA219" i="2"/>
  <c r="AB219" i="2" s="1"/>
  <c r="AA197" i="2"/>
  <c r="AB197" i="2" s="1"/>
  <c r="AA175" i="2"/>
  <c r="AB175" i="2" s="1"/>
  <c r="AA153" i="2"/>
  <c r="AB153" i="2" s="1"/>
  <c r="AA131" i="2"/>
  <c r="AB131" i="2" s="1"/>
  <c r="AA109" i="2"/>
  <c r="AB109" i="2" s="1"/>
  <c r="AA87" i="2"/>
  <c r="AB87" i="2" s="1"/>
  <c r="AA65" i="2"/>
  <c r="AB65" i="2" s="1"/>
  <c r="AA43" i="2"/>
  <c r="AB43" i="2" s="1"/>
  <c r="AA22" i="2"/>
  <c r="AB22" i="2" s="1"/>
  <c r="AA528" i="2"/>
  <c r="AB528" i="2" s="1"/>
  <c r="AA462" i="2"/>
  <c r="AB462" i="2" s="1"/>
  <c r="AA396" i="2"/>
  <c r="AB396" i="2" s="1"/>
  <c r="AA352" i="2"/>
  <c r="AB352" i="2" s="1"/>
  <c r="AA308" i="2"/>
  <c r="AB308" i="2" s="1"/>
  <c r="AA220" i="2"/>
  <c r="AB220" i="2" s="1"/>
  <c r="AA198" i="2"/>
  <c r="AB198" i="2" s="1"/>
  <c r="AA132" i="2"/>
  <c r="AB132" i="2" s="1"/>
  <c r="AA66" i="2"/>
  <c r="AB66" i="2" s="1"/>
  <c r="AA527" i="2"/>
  <c r="AB527" i="2" s="1"/>
  <c r="AA461" i="2"/>
  <c r="AB461" i="2" s="1"/>
  <c r="AA307" i="2"/>
  <c r="AB307" i="2" s="1"/>
  <c r="AA526" i="2"/>
  <c r="AB526" i="2" s="1"/>
  <c r="AA504" i="2"/>
  <c r="AB504" i="2" s="1"/>
  <c r="AA482" i="2"/>
  <c r="AB482" i="2" s="1"/>
  <c r="AA460" i="2"/>
  <c r="AB460" i="2" s="1"/>
  <c r="AA438" i="2"/>
  <c r="AB438" i="2" s="1"/>
  <c r="AA416" i="2"/>
  <c r="AB416" i="2" s="1"/>
  <c r="AA394" i="2"/>
  <c r="AB394" i="2" s="1"/>
  <c r="AA372" i="2"/>
  <c r="AB372" i="2" s="1"/>
  <c r="AA350" i="2"/>
  <c r="AB350" i="2" s="1"/>
  <c r="AA328" i="2"/>
  <c r="AB328" i="2" s="1"/>
  <c r="AA306" i="2"/>
  <c r="AB306" i="2" s="1"/>
  <c r="AA284" i="2"/>
  <c r="AB284" i="2" s="1"/>
  <c r="AA262" i="2"/>
  <c r="AB262" i="2" s="1"/>
  <c r="AA240" i="2"/>
  <c r="AB240" i="2" s="1"/>
  <c r="AA218" i="2"/>
  <c r="AB218" i="2" s="1"/>
  <c r="AA196" i="2"/>
  <c r="AB196" i="2" s="1"/>
  <c r="AA174" i="2"/>
  <c r="AB174" i="2" s="1"/>
  <c r="AA152" i="2"/>
  <c r="AB152" i="2" s="1"/>
  <c r="AA130" i="2"/>
  <c r="AB130" i="2" s="1"/>
  <c r="AA108" i="2"/>
  <c r="AB108" i="2" s="1"/>
  <c r="AA86" i="2"/>
  <c r="AB86" i="2" s="1"/>
  <c r="AA64" i="2"/>
  <c r="AB64" i="2" s="1"/>
  <c r="AA42" i="2"/>
  <c r="AB42" i="2" s="1"/>
  <c r="AA21" i="2"/>
  <c r="AB21" i="2" s="1"/>
  <c r="AA484" i="2"/>
  <c r="AB484" i="2" s="1"/>
  <c r="AA374" i="2"/>
  <c r="AB374" i="2" s="1"/>
  <c r="AA330" i="2"/>
  <c r="AB330" i="2" s="1"/>
  <c r="AA242" i="2"/>
  <c r="AB242" i="2" s="1"/>
  <c r="AA176" i="2"/>
  <c r="AB176" i="2" s="1"/>
  <c r="AA88" i="2"/>
  <c r="AB88" i="2" s="1"/>
  <c r="AA44" i="2"/>
  <c r="AB44" i="2" s="1"/>
  <c r="AA483" i="2"/>
  <c r="AB483" i="2" s="1"/>
  <c r="AA329" i="2"/>
  <c r="AB329" i="2" s="1"/>
  <c r="AA525" i="2"/>
  <c r="AB525" i="2" s="1"/>
  <c r="AA503" i="2"/>
  <c r="AB503" i="2" s="1"/>
  <c r="AA481" i="2"/>
  <c r="AB481" i="2" s="1"/>
  <c r="AA459" i="2"/>
  <c r="AB459" i="2" s="1"/>
  <c r="AA437" i="2"/>
  <c r="AB437" i="2" s="1"/>
  <c r="AA415" i="2"/>
  <c r="AB415" i="2" s="1"/>
  <c r="AA393" i="2"/>
  <c r="AB393" i="2" s="1"/>
  <c r="AA371" i="2"/>
  <c r="AB371" i="2" s="1"/>
  <c r="AA349" i="2"/>
  <c r="AB349" i="2" s="1"/>
  <c r="AA327" i="2"/>
  <c r="AB327" i="2" s="1"/>
  <c r="AA305" i="2"/>
  <c r="AB305" i="2" s="1"/>
  <c r="AA283" i="2"/>
  <c r="AB283" i="2" s="1"/>
  <c r="AA261" i="2"/>
  <c r="AB261" i="2" s="1"/>
  <c r="AA239" i="2"/>
  <c r="AB239" i="2" s="1"/>
  <c r="AA217" i="2"/>
  <c r="AB217" i="2" s="1"/>
  <c r="AA195" i="2"/>
  <c r="AB195" i="2" s="1"/>
  <c r="AA173" i="2"/>
  <c r="AB173" i="2" s="1"/>
  <c r="AA151" i="2"/>
  <c r="AB151" i="2" s="1"/>
  <c r="AA129" i="2"/>
  <c r="AB129" i="2" s="1"/>
  <c r="AA107" i="2"/>
  <c r="AB107" i="2" s="1"/>
  <c r="AA85" i="2"/>
  <c r="AB85" i="2" s="1"/>
  <c r="AA63" i="2"/>
  <c r="AB63" i="2" s="1"/>
  <c r="AA41" i="2"/>
  <c r="AB41" i="2" s="1"/>
  <c r="AA20" i="2"/>
  <c r="AB20" i="2" s="1"/>
  <c r="AA506" i="2"/>
  <c r="AB506" i="2" s="1"/>
  <c r="AA264" i="2"/>
  <c r="AB264" i="2" s="1"/>
  <c r="AA524" i="2"/>
  <c r="AB524" i="2" s="1"/>
  <c r="AA502" i="2"/>
  <c r="AB502" i="2" s="1"/>
  <c r="AA480" i="2"/>
  <c r="AB480" i="2" s="1"/>
  <c r="AA458" i="2"/>
  <c r="AB458" i="2" s="1"/>
  <c r="AA436" i="2"/>
  <c r="AB436" i="2" s="1"/>
  <c r="AA414" i="2"/>
  <c r="AB414" i="2" s="1"/>
  <c r="AA392" i="2"/>
  <c r="AB392" i="2" s="1"/>
  <c r="AA370" i="2"/>
  <c r="AB370" i="2" s="1"/>
  <c r="AA348" i="2"/>
  <c r="AB348" i="2" s="1"/>
  <c r="AA326" i="2"/>
  <c r="AB326" i="2" s="1"/>
  <c r="AA304" i="2"/>
  <c r="AB304" i="2" s="1"/>
  <c r="AA282" i="2"/>
  <c r="AB282" i="2" s="1"/>
  <c r="AA260" i="2"/>
  <c r="AB260" i="2" s="1"/>
  <c r="AA238" i="2"/>
  <c r="AB238" i="2" s="1"/>
  <c r="AA216" i="2"/>
  <c r="AB216" i="2" s="1"/>
  <c r="AA194" i="2"/>
  <c r="AB194" i="2" s="1"/>
  <c r="AA172" i="2"/>
  <c r="AB172" i="2" s="1"/>
  <c r="AA150" i="2"/>
  <c r="AB150" i="2" s="1"/>
  <c r="AA128" i="2"/>
  <c r="AB128" i="2" s="1"/>
  <c r="AA106" i="2"/>
  <c r="AB106" i="2" s="1"/>
  <c r="AA84" i="2"/>
  <c r="AB84" i="2" s="1"/>
  <c r="AA62" i="2"/>
  <c r="AB62" i="2" s="1"/>
  <c r="AA40" i="2"/>
  <c r="AB40" i="2" s="1"/>
  <c r="AA19" i="2"/>
  <c r="AB19" i="2" s="1"/>
</calcChain>
</file>

<file path=xl/sharedStrings.xml><?xml version="1.0" encoding="utf-8"?>
<sst xmlns="http://schemas.openxmlformats.org/spreadsheetml/2006/main" count="26234" uniqueCount="9549">
  <si>
    <t>Naam</t>
  </si>
  <si>
    <t>Bedrijfsnummer</t>
  </si>
  <si>
    <t>BTW-nummer</t>
  </si>
  <si>
    <t>E-mail</t>
  </si>
  <si>
    <t>E-mail geverifieerd</t>
  </si>
  <si>
    <t>Telefoonnummer</t>
  </si>
  <si>
    <t>Telefoon geverifieerd</t>
  </si>
  <si>
    <t>Website</t>
  </si>
  <si>
    <t>Beschrijving</t>
  </si>
  <si>
    <t>Stad</t>
  </si>
  <si>
    <t>Postcode</t>
  </si>
  <si>
    <t>Amount of vacancies</t>
  </si>
  <si>
    <t>Bedienden</t>
  </si>
  <si>
    <t>Adres</t>
  </si>
  <si>
    <t>Land</t>
  </si>
  <si>
    <t>Provincie</t>
  </si>
  <si>
    <t>Straat</t>
  </si>
  <si>
    <t>Huisnummer</t>
  </si>
  <si>
    <t>Activiteiten</t>
  </si>
  <si>
    <t>Geschat aantal werknemers</t>
  </si>
  <si>
    <t>Geschatte omzet</t>
  </si>
  <si>
    <t>Bizzy URL</t>
  </si>
  <si>
    <t>24+</t>
  </si>
  <si>
    <t>0895.810.836</t>
  </si>
  <si>
    <t>BE0895.810.836</t>
  </si>
  <si>
    <t>info@24plus.be</t>
  </si>
  <si>
    <t>Geverifieerd</t>
  </si>
  <si>
    <t>+32 3 283 35 35</t>
  </si>
  <si>
    <t>https://www.24plus.be</t>
  </si>
  <si>
    <t>24+ is een klantenservicecentrum dat administratieve en niet-commerciële ondersteuning biedt aan KBC, CBC en KBC Brussels, evenals andere KBC-groepsbedrijven in België. Ze richten zich op het leveren van hoogwaardige klantbelevingen in meerdere talen.</t>
  </si>
  <si>
    <t>Zwijndrecht</t>
  </si>
  <si>
    <t>2070</t>
  </si>
  <si>
    <t>Pastoor Coplaan 100, 2070 Zwijndrecht</t>
  </si>
  <si>
    <t>BE</t>
  </si>
  <si>
    <t>Antwerpen</t>
  </si>
  <si>
    <t>Pastoor Coplaan</t>
  </si>
  <si>
    <t>100</t>
  </si>
  <si>
    <t>Callcenters</t>
  </si>
  <si>
    <t>200 - 500</t>
  </si>
  <si>
    <t>€10M - €50M</t>
  </si>
  <si>
    <t>app.bizzy.org/BE/0895810.836?utm_source=export&amp;utm_medium=lists_xlsx</t>
  </si>
  <si>
    <t>3M Belgium</t>
  </si>
  <si>
    <t>0402.683.721</t>
  </si>
  <si>
    <t>BE0402.683.721</t>
  </si>
  <si>
    <t>Diegem</t>
  </si>
  <si>
    <t>Vlaams-Brabant</t>
  </si>
  <si>
    <t>Hermeslaan</t>
  </si>
  <si>
    <t>€100M - €500M</t>
  </si>
  <si>
    <t>A.M.L.</t>
  </si>
  <si>
    <t>0426.279.168</t>
  </si>
  <si>
    <t>BE0426.279.168</t>
  </si>
  <si>
    <t>info@aml-lab.be</t>
  </si>
  <si>
    <t>+32 3 877 28 17</t>
  </si>
  <si>
    <t>https://aml-lab.be</t>
  </si>
  <si>
    <t>Algemeen Medisch Laboratorium (AML is een hoog aangeschreven laboratorium dat gespecialiseerd is in klinisch biologische, moleculair biologische en pathologische analyses voor zowel menselijke als veterinaire monsters. Ze maken gebruik van een breed scala aan geavanceerde technieken om hoogwaardige en betrouwbare resultaten te leveren, inclusief gespecialiseerde methoden voor arbeidsgeneeskunde en forensische analyses.</t>
  </si>
  <si>
    <t>2020</t>
  </si>
  <si>
    <t>Emiel Vloorsstraat 9, 2020 Antwerpen</t>
  </si>
  <si>
    <t>Emiel Vloorsstraat</t>
  </si>
  <si>
    <t>9</t>
  </si>
  <si>
    <t>Gezondheidszorg</t>
  </si>
  <si>
    <t>€50M - €100M</t>
  </si>
  <si>
    <t>ABLYNX</t>
  </si>
  <si>
    <t>0475.295.446</t>
  </si>
  <si>
    <t>BE0475.295.446</t>
  </si>
  <si>
    <t>https://ablynx.com</t>
  </si>
  <si>
    <t>Ablynx is een leider in de ontwikkeling van vaccins, die bescherming biedt tegen verschillende infectieziekten en jaarlijks miljoenen levens redt. Het bedrijf richt zich op innovatie en onderzoek om de vaccinatiegraad en de volksgezondheid te verbeteren.</t>
  </si>
  <si>
    <t>Zwijnaarde</t>
  </si>
  <si>
    <t>Oost-Vlaanderen</t>
  </si>
  <si>
    <t>Technologiepark-Zwijnaarde</t>
  </si>
  <si>
    <t>ACCENT GROUP</t>
  </si>
  <si>
    <t>0846.963.913</t>
  </si>
  <si>
    <t>BE0846.963.913</t>
  </si>
  <si>
    <t>info@accentjobs.be</t>
  </si>
  <si>
    <t>+32 473 56 43 31</t>
  </si>
  <si>
    <t>https://accentjobs.be</t>
  </si>
  <si>
    <t>Accent Jobs is een talentenbemiddelingsbedrijf met een gespecialiseerd kantorennetwerk in België, dat diensten aanbiedt op het gebied van verkoop, administratie, bouw, logistiek, distributie, technologie en productie.</t>
  </si>
  <si>
    <t>Roeselare</t>
  </si>
  <si>
    <t>West-Vlaanderen</t>
  </si>
  <si>
    <t>Beversesteenweg</t>
  </si>
  <si>
    <t>Arbeidsbemiddeling - Human resources</t>
  </si>
  <si>
    <t>100 - 200</t>
  </si>
  <si>
    <t>app.bizzy.org/BE/0846963.913?utm_source=export&amp;utm_medium=lists_xlsx</t>
  </si>
  <si>
    <t>ACROS ORGANICS</t>
  </si>
  <si>
    <t>0451.781.854</t>
  </si>
  <si>
    <t>BE0451.781.854</t>
  </si>
  <si>
    <t>support.informatics@thermofisher.com</t>
  </si>
  <si>
    <t>https://acros.com</t>
  </si>
  <si>
    <t>Acros Organics stelt klanten in staat om de wereld gezonder, schoner en veiliger te maken door technologie, farmaceutische en biotechnologische diensten te leveren. Ze bieden een breed scala aan producten en diensten, waaronder antilichamen, celkweekmedia, chemicaliën, laboratoriumapparatuur en meer.</t>
  </si>
  <si>
    <t>Geel</t>
  </si>
  <si>
    <t>Janssen-Pharmaceuticalaan</t>
  </si>
  <si>
    <t>Actief Interim</t>
  </si>
  <si>
    <t>0433.344.035</t>
  </si>
  <si>
    <t>BE0433.344.035</t>
  </si>
  <si>
    <t>actief.aalst@actief.be</t>
  </si>
  <si>
    <t>+32 10 23 95 00</t>
  </si>
  <si>
    <t>https://www.actief.be</t>
  </si>
  <si>
    <t>Actief Interim is een ervaren HR-partner die gespecialiseerd is in tijdelijk werk, bouw en dienstencheques. Met een sterke aanwezigheid in België en internationale expansie streeft Actief Interim ernaar om zowel kandidaten als klanten een hoogwaardige service en een persoonlijke aanpak te bieden.</t>
  </si>
  <si>
    <t>Lummen</t>
  </si>
  <si>
    <t>Limburg</t>
  </si>
  <si>
    <t>Bosstraat</t>
  </si>
  <si>
    <t>500 - 1K</t>
  </si>
  <si>
    <t>app.bizzy.org/BE/0433344.035?utm_source=export&amp;utm_medium=lists_xlsx</t>
  </si>
  <si>
    <t>Action Belgium</t>
  </si>
  <si>
    <t>0873.975.443</t>
  </si>
  <si>
    <t>BE0873.975.443</t>
  </si>
  <si>
    <t>m.uyttersprot@action.be</t>
  </si>
  <si>
    <t>+33 1 55 56 41 52</t>
  </si>
  <si>
    <t>https://shop.action.com</t>
  </si>
  <si>
    <t>Action Belgium is een bedrijf dat actief is in de medische industrie en zich richt op het leveren van hoogwaardige producten door middel van nauwkeurige aandacht voor detail en strenge kwaliteitscontroles. Ze geven prioriteit aan uitstekende prestaties vanaf het begin, waarbij ervoor wordt gezorgd dat elk aspect van ontwerp, fabricage, verpakking en levering voldoet aan hun normen.</t>
  </si>
  <si>
    <t>Asse</t>
  </si>
  <si>
    <t>Gentsesteenweg</t>
  </si>
  <si>
    <t>Detailhandel in voedingsmiddelen</t>
  </si>
  <si>
    <t>2K - 5K</t>
  </si>
  <si>
    <t>&gt;€500M</t>
  </si>
  <si>
    <t>ADB SAFEGATE</t>
  </si>
  <si>
    <t>0400.624.648</t>
  </si>
  <si>
    <t>BE0400.624.648</t>
  </si>
  <si>
    <t>gateservice.us@adbsafegate.com</t>
  </si>
  <si>
    <t>+1 614 861 1304</t>
  </si>
  <si>
    <t>https://adbsafegate.com</t>
  </si>
  <si>
    <t>ADB Safegate is een wereldwijde aanbieder van geïntegreerde oplossingen voor luchthavens, luchtvaartmaatschappijen en luchtverkeersleiders, en biedt een scala aan producten en diensten die de efficiëntie, veiligheid en duurzaamheid verbeteren. Met een focus op luchtvaartverlichting, verkeersleidingssystemen, automatisering van het aanmeren en geavanceerde IT-oplossingen, streeft ADB Safegate ernaar om de luchthavenoperaties te optimaliseren vanaf de nadering tot het vertrek.</t>
  </si>
  <si>
    <t>Zaventem</t>
  </si>
  <si>
    <t>Leuvensesteenweg</t>
  </si>
  <si>
    <t>Vervaardiging van elektrische apparatuur</t>
  </si>
  <si>
    <t>ADECCO PERSONNEL SERVICES</t>
  </si>
  <si>
    <t>0404.221.962</t>
  </si>
  <si>
    <t>BE0404.221.962</t>
  </si>
  <si>
    <t>https://www.adecco.be</t>
  </si>
  <si>
    <t>Groot-Bijgaarden</t>
  </si>
  <si>
    <t>Noordkustlaan</t>
  </si>
  <si>
    <t>Advices for Technical Systems</t>
  </si>
  <si>
    <t>0425.815.647</t>
  </si>
  <si>
    <t>BE0425.815.647</t>
  </si>
  <si>
    <t>info@atsgroep.be</t>
  </si>
  <si>
    <t>+32 9 210 04 11</t>
  </si>
  <si>
    <t>https://www.atsgroep.be</t>
  </si>
  <si>
    <t>ATS NV is een multidisciplinaire technologiegroep die gespecialiseerd is in het creëren van duurzame en innovatieve productie- en werkomgevingen. Ze bieden sleutel-op-de-deur projecten aan op het gebied van elektrische, mechanische en distributieactiviteiten, waarbij ze zich bezighouden met onder andere de productie van industriële machines, elektrische installatie, automatisering, paneelbouw, middenspanning, energiekwaliteit en mechanische installatie.</t>
  </si>
  <si>
    <t>Merelbeke</t>
  </si>
  <si>
    <t>9820</t>
  </si>
  <si>
    <t>Karel De Roosestraat 15, 9820 Merelbeke</t>
  </si>
  <si>
    <t>Karel De Roosestraat</t>
  </si>
  <si>
    <t>15</t>
  </si>
  <si>
    <t>Installatie van industriële machines en gereedschappen</t>
  </si>
  <si>
    <t>app.bizzy.org/BE/0425815.647?utm_source=export&amp;utm_medium=lists_xlsx</t>
  </si>
  <si>
    <t>AE</t>
  </si>
  <si>
    <t>0466.550.303</t>
  </si>
  <si>
    <t>BE0466.550.303</t>
  </si>
  <si>
    <t>inspire@ae.be</t>
  </si>
  <si>
    <t>+32 16 39 30 60</t>
  </si>
  <si>
    <t>https://www.ae.be</t>
  </si>
  <si>
    <t>AE - Adapt and Enable is een adviesbureau dat gespecialiseerd is in digitale transformatie en naadloze ICT-oplossingen biedt waarmee organisaties hun zakelijke doelstellingen kunnen behalen in een steeds complexere wereld. Met de focus op klanten, mensen, processen en technologieën, biedt AE - Adapt and Enable praktisch advies en pragmatische oplossingen voor succesvolle verandering.</t>
  </si>
  <si>
    <t>Heverlee</t>
  </si>
  <si>
    <t>3001</t>
  </si>
  <si>
    <t>Interleuvenlaan 27B, 3001 Heverlee</t>
  </si>
  <si>
    <t>Interleuvenlaan</t>
  </si>
  <si>
    <t>27B</t>
  </si>
  <si>
    <t>Consulting voor bedrijven</t>
  </si>
  <si>
    <t>app.bizzy.org/BE/0466550.303?utm_source=export&amp;utm_medium=lists_xlsx</t>
  </si>
  <si>
    <t>Agfa HealthCare</t>
  </si>
  <si>
    <t>0403.003.524</t>
  </si>
  <si>
    <t>BE0403.003.524</t>
  </si>
  <si>
    <t>graphics@agfa.com</t>
  </si>
  <si>
    <t>+32 3 444 21 11</t>
  </si>
  <si>
    <t>https://www.agfahealthcare.com</t>
  </si>
  <si>
    <t>Mortsel</t>
  </si>
  <si>
    <t>Septestraat</t>
  </si>
  <si>
    <t>Groothandel in elektronica</t>
  </si>
  <si>
    <t>app.bizzy.org/BE/0403003.524?utm_source=export&amp;utm_medium=lists_xlsx</t>
  </si>
  <si>
    <t>Agilitas Group</t>
  </si>
  <si>
    <t>0478.971.449</t>
  </si>
  <si>
    <t>BE0478.971.449</t>
  </si>
  <si>
    <t>info@agilitasgroup.be</t>
  </si>
  <si>
    <t>+32 800 84 900</t>
  </si>
  <si>
    <t>https://agilitasgroup.be</t>
  </si>
  <si>
    <t>Agilitas Group is gespecialiseerd in het creëren van perfecte matches tussen bedrijven en werknemers in een dynamische arbeidsmarkt. Hun expertise ligt in het verrijken van de werkervaring voor beide partijen.</t>
  </si>
  <si>
    <t>Mechelen</t>
  </si>
  <si>
    <t>Stationsstraat</t>
  </si>
  <si>
    <t>AGRISTO</t>
  </si>
  <si>
    <t>0425.038.558</t>
  </si>
  <si>
    <t>BE0425.038.558</t>
  </si>
  <si>
    <t>info@agristo.com</t>
  </si>
  <si>
    <t>+32 56 54 09 00</t>
  </si>
  <si>
    <t>https://agristo.com</t>
  </si>
  <si>
    <t>Agristo is een familiebedrijf dat gespecialiseerd is in het produceren van diepgevroren aardappelproducten. Met een focus op de private label markt, leveren zij hun hoogwaardige producten aan meer dan 300 klanten in 116 landen wereldwijd.</t>
  </si>
  <si>
    <t>Wielsbeke</t>
  </si>
  <si>
    <t>8710</t>
  </si>
  <si>
    <t>Ridder de Ghellinckstraat 9, 8710 Wielsbeke</t>
  </si>
  <si>
    <t>Ridder de Ghellinckstraat</t>
  </si>
  <si>
    <t>Productie van aardappelproducten</t>
  </si>
  <si>
    <t>app.bizzy.org/BE/0425038.558?utm_source=export&amp;utm_medium=lists_xlsx</t>
  </si>
  <si>
    <t>AIR LIQUIDE INDUSTRIES BELGIUM</t>
  </si>
  <si>
    <t>0457.652.730</t>
  </si>
  <si>
    <t>BE0457.652.730</t>
  </si>
  <si>
    <t>christelle.delat@airliquide.com</t>
  </si>
  <si>
    <t>+32 2 431 72 00</t>
  </si>
  <si>
    <t>https://be.airliquide.com</t>
  </si>
  <si>
    <t>ALIB is een wereldleider in gassen, technologieën en diensten voor de industrie en de gezondheidszorg, en bedient wereldwijd meer dan 4 miljoen klanten en patiënten. Het bedrijf zet zich in voor duurzaamheid en innovatie in zijn activiteiten.</t>
  </si>
  <si>
    <t>Haren</t>
  </si>
  <si>
    <t>1130</t>
  </si>
  <si>
    <t>Bourgetlaan 44, 1130 Haren</t>
  </si>
  <si>
    <t>Brussel</t>
  </si>
  <si>
    <t>Bourgetlaan</t>
  </si>
  <si>
    <t>44</t>
  </si>
  <si>
    <t>Gas</t>
  </si>
  <si>
    <t>app.bizzy.org/BE/0457652.730?utm_source=export&amp;utm_medium=lists_xlsx</t>
  </si>
  <si>
    <t>Air Products</t>
  </si>
  <si>
    <t>0402.052.330</t>
  </si>
  <si>
    <t>BE0402.052.330</t>
  </si>
  <si>
    <t>info@airproducts.com</t>
  </si>
  <si>
    <t>+32 2 255 28 11</t>
  </si>
  <si>
    <t>https://www.airproducts.com</t>
  </si>
  <si>
    <t>Air Products is wereldwijd marktleider in het leveren van essentiële industriële gassen, bijbehorende apparatuur en expertise op het gebied van toepassingen aan klanten in verschillende industrieën. Ze richten zich op het creëren van een schonere toekomst door waterstofoplossingen voor mobiliteit aan te bieden en tegemoet te komen aan de behoefte aan schone energie en materialen, terwijl ze de milieueffecten verminderen.</t>
  </si>
  <si>
    <t>1831</t>
  </si>
  <si>
    <t>Leonardo da Vincilaan 19C/ 4, 1831 Diegem</t>
  </si>
  <si>
    <t>Leonardo da Vincilaan</t>
  </si>
  <si>
    <t>19C</t>
  </si>
  <si>
    <t>Vervaardiging van chemische producten</t>
  </si>
  <si>
    <t>app.bizzy.org/BE/0402052.330?utm_source=export&amp;utm_medium=lists_xlsx</t>
  </si>
  <si>
    <t>AJINOMOTO OMNICHEM</t>
  </si>
  <si>
    <t>0403.078.352</t>
  </si>
  <si>
    <t>BE0403.078.352</t>
  </si>
  <si>
    <t>+32 10 48 31 11</t>
  </si>
  <si>
    <t>https://www.ajinomoto-omnichem.com</t>
  </si>
  <si>
    <t>Ajinomoto OmniChem is een toonaangevende wereldwijde zakelijke partner in de farmaceutische fijnchemische industrie, gespecialiseerd in de ontwikkeling en productie van fijnchemicaliën voor het farmaceutische veld. Met een sterke focus op kwaliteit en innovatie bieden zij een breed scala aan producten en diensten, waaronder farmaceutische API's en tussenproducten, aminozuren, agrochemicaliën en botanische extracten.</t>
  </si>
  <si>
    <t>Wetteren</t>
  </si>
  <si>
    <t>9230</t>
  </si>
  <si>
    <t>Cooppallaan 91, 9230 Wetteren</t>
  </si>
  <si>
    <t>Cooppallaan</t>
  </si>
  <si>
    <t>91</t>
  </si>
  <si>
    <t>Vervaardiging van chemische producten - Vervaardiging van farmaceutische producten</t>
  </si>
  <si>
    <t>app.bizzy.org/BE/0403078.352?utm_source=export&amp;utm_medium=lists_xlsx</t>
  </si>
  <si>
    <t>Akkodis Belgium</t>
  </si>
  <si>
    <t>0435.968.478</t>
  </si>
  <si>
    <t>BE0435.968.478</t>
  </si>
  <si>
    <t>+32 2 712 60 00</t>
  </si>
  <si>
    <t>https://akka-technologies.com</t>
  </si>
  <si>
    <t>16B</t>
  </si>
  <si>
    <t>AKZO NOBEL PAINTS BELGIUM</t>
  </si>
  <si>
    <t>0405.746.050</t>
  </si>
  <si>
    <t>BE0405.746.050</t>
  </si>
  <si>
    <t>+32 2 235 12 14</t>
  </si>
  <si>
    <t>https://www.akzonobel.com</t>
  </si>
  <si>
    <t>Akzo Nobel N.V is een bedrijf dat al meer dan 200 jaar de wereld van coatings pioniert. Ze zijn experts in het maken van coatings en hebben een portfolio van wereldklasse met merken zoals Dulux, International, Sikkens en Interpon.</t>
  </si>
  <si>
    <t>Vilvoorde</t>
  </si>
  <si>
    <t>1800</t>
  </si>
  <si>
    <t>Leuvensesteenweg 248/ B, 1800 Vilvoorde</t>
  </si>
  <si>
    <t>248</t>
  </si>
  <si>
    <t>app.bizzy.org/BE/0405746.050?utm_source=export&amp;utm_medium=lists_xlsx</t>
  </si>
  <si>
    <t>Albert Heijn België</t>
  </si>
  <si>
    <t>0830.512.812</t>
  </si>
  <si>
    <t>BE0830.512.812</t>
  </si>
  <si>
    <t>https://www.ah.be</t>
  </si>
  <si>
    <t>AH is een persoonlijke kruidenier die genot in hun werk vooropstelt, en creëert winkels waar mensen met plezier winkelen. Ze bereiken dit door variëteit, persoonlijke aandacht, openheid, positieve energie, coaching en interessante arbeidsvoordelen aan te bieden.</t>
  </si>
  <si>
    <t>Karel Oomsstraat</t>
  </si>
  <si>
    <t>1K - 2K</t>
  </si>
  <si>
    <t>Alcon - Couvreur</t>
  </si>
  <si>
    <t>0402.134.977</t>
  </si>
  <si>
    <t>BE0402.134.977</t>
  </si>
  <si>
    <t>care_nl.order@alcon.com</t>
  </si>
  <si>
    <t>+32 15 53 31 11</t>
  </si>
  <si>
    <t>https://www.be.alcon.com</t>
  </si>
  <si>
    <t>"ALCON",   "FALCON" is wereldwijd een toonaangevende speler op het gebied van oogzorg en biedt een breed scala aan producten om het zicht te verbeteren en het leven van mensen te verbeteren. Met een focus op innovatieve producten en samenwerkingen met oogzorgprofessionals streeft "ALCON",   "FALCON" ernaar om wereldwijd een leider te zijn in het bieden van optimale ooggezondheid en innovatieve oogzorgoplossingen.</t>
  </si>
  <si>
    <t>Puurs-Sint-Amands</t>
  </si>
  <si>
    <t>Rijksweg</t>
  </si>
  <si>
    <t>Vervaardiging van farmaceutische producten</t>
  </si>
  <si>
    <t>app.bizzy.org/BE/0402134.977?utm_source=export&amp;utm_medium=lists_xlsx</t>
  </si>
  <si>
    <t>Aldi</t>
  </si>
  <si>
    <t>0403.837.823</t>
  </si>
  <si>
    <t>BE0403.837.823</t>
  </si>
  <si>
    <t>klantendienst@aldi.be</t>
  </si>
  <si>
    <t>http://www.aldi.be/</t>
  </si>
  <si>
    <t>ALDI Belgium  is een toonaangevende supermarktketen die zich inzet voor het aanbieden van kwaliteitsproducten tegen de laagst mogelijke prijzen, terwijl het een geweldige werkomgeving voor zijn medewerkers bevordert. Het bedrijf legt de nadruk op consistentie, eenvoud en verantwoordelijkheid in zijn bedrijfsvoering.</t>
  </si>
  <si>
    <t>Turnhout</t>
  </si>
  <si>
    <t>Veedijk</t>
  </si>
  <si>
    <t>app.bizzy.org/BE/0403837.823?utm_source=export&amp;utm_medium=lists_xlsx</t>
  </si>
  <si>
    <t>Alken-Maes</t>
  </si>
  <si>
    <t>0716.926.901</t>
  </si>
  <si>
    <t>BE0716.926.901</t>
  </si>
  <si>
    <t>privacy@alken-maes.com</t>
  </si>
  <si>
    <t>+32 15 30 90 11</t>
  </si>
  <si>
    <t>https://jobs.alken-maes.com</t>
  </si>
  <si>
    <t>Amadrinks is een toonaangevende speler op de Belgische biermarkt, bekend om zijn rijke geschiedenis en toewijding aan traditie en vakmanschap. Met een divers assortiment aan producten, waaronder bier, cider, frisdranken, wijn, koffie en meer, streeft Amadrinks ernaar waarde te creëren en marktaandeel te laten groeien als de op een na grootste brouwer in België.</t>
  </si>
  <si>
    <t>Blarenberglaan</t>
  </si>
  <si>
    <t>3C</t>
  </si>
  <si>
    <t>Productie van bier - Productie van dranken - Productie van mout</t>
  </si>
  <si>
    <t>app.bizzy.org/BE/0716926.901?utm_source=export&amp;utm_medium=lists_xlsx</t>
  </si>
  <si>
    <t>ALLIA INSURANCE BROKERS</t>
  </si>
  <si>
    <t>0508.449.056</t>
  </si>
  <si>
    <t>BE0508.449.056</t>
  </si>
  <si>
    <t>info@allia.be</t>
  </si>
  <si>
    <t>+32 11 36 21 21</t>
  </si>
  <si>
    <t>https://www.allia.be</t>
  </si>
  <si>
    <t>AlliA is een verzekeringsmakelaar die een scala aan dekkingsopties biedt voor bedrijven, zelfstandigen en gezinnen, waaronder schade aan eigendommen, aansprakelijkheid en cyberverzekeringen. Ze zetten zich in om talent te vinden en kansen voor groei in de verzekeringssector te bieden.</t>
  </si>
  <si>
    <t>Kwadestraat</t>
  </si>
  <si>
    <t>Verzekeringen</t>
  </si>
  <si>
    <t>ALLNEX BELGIUM</t>
  </si>
  <si>
    <t>0864.542.984</t>
  </si>
  <si>
    <t>BE0864.542.984</t>
  </si>
  <si>
    <t>communications@allnex.com</t>
  </si>
  <si>
    <t>+32 2 334 51 11</t>
  </si>
  <si>
    <t>https://allnex.com</t>
  </si>
  <si>
    <t>Allnex GMBH is wereldwijd marktleider in industriële coatingharsen en is gespecialiseerd in de productie van lijmen, kitten en speciale coatings voor verschillende industrieën en toepassingen.</t>
  </si>
  <si>
    <t>Drogenbos</t>
  </si>
  <si>
    <t>1620</t>
  </si>
  <si>
    <t>Anderlechtstraat 33, 1620 Drogenbos</t>
  </si>
  <si>
    <t>Anderlechtstraat</t>
  </si>
  <si>
    <t>33</t>
  </si>
  <si>
    <t>Vervaardiging van chemische producten - Vervaardiging van kunststoffen</t>
  </si>
  <si>
    <t>app.bizzy.org/BE/0864542.984?utm_source=export&amp;utm_medium=lists_xlsx</t>
  </si>
  <si>
    <t>ALPHA CREDIT</t>
  </si>
  <si>
    <t>0445.781.316</t>
  </si>
  <si>
    <t>BE0445.781.316</t>
  </si>
  <si>
    <t>diandra.huber@alphacredit.be</t>
  </si>
  <si>
    <t>https://www.alphacredit.be</t>
  </si>
  <si>
    <t>Alpha Credit biedt krediet- en verzekeringsoplossingen voor zowel B2B- als B2C-klanten via haar twee merken, AlphaCredit en Cetelem. Hun missie is om klanten op een verantwoorde en innovatieve manier te helpen hun doelen te bereiken, terwijl ze een positieve impact op de economie creëren.</t>
  </si>
  <si>
    <t>1000</t>
  </si>
  <si>
    <t>Warandeberg 8, 1000 Brussel</t>
  </si>
  <si>
    <t>Warandeberg</t>
  </si>
  <si>
    <t>8</t>
  </si>
  <si>
    <t>Bankactiviteiten</t>
  </si>
  <si>
    <t>app.bizzy.org/BE/0445781.316?utm_source=export&amp;utm_medium=lists_xlsx</t>
  </si>
  <si>
    <t>ALPHABET BELGIUM LONG TERM RENTAL</t>
  </si>
  <si>
    <t>0438.973.597</t>
  </si>
  <si>
    <t>BE0438.973.597</t>
  </si>
  <si>
    <t>info@alphabet.be</t>
  </si>
  <si>
    <t>+32 3 450 18 18</t>
  </si>
  <si>
    <t>https://alphabet.be</t>
  </si>
  <si>
    <t>Alphabet Belgium biedt op maat gemaakte mobiliteitsoplossingen voor bedrijven, waaronder operationele leasing, kortetermijnverhuur en vlootbeheer, om de mobiliteit en het welzijn van werknemers te verbeteren. Ze richten zich op het verminderen van complexiteit en het maximaliseren van flexibiliteit voor bedrijven.</t>
  </si>
  <si>
    <t>Aartselaar</t>
  </si>
  <si>
    <t>Ingberthoeveweg</t>
  </si>
  <si>
    <t>Verhuur en leasing</t>
  </si>
  <si>
    <t>ALPRO</t>
  </si>
  <si>
    <t>0420.429.375</t>
  </si>
  <si>
    <t>BE0420.429.375</t>
  </si>
  <si>
    <t>+32 9 260 22 11</t>
  </si>
  <si>
    <t>https://www.alpro.com</t>
  </si>
  <si>
    <t>The Plantbased Factory ook bekend als Alpro, produceert plantaardige voedsel- en drankproducten zoals yoghurtalternatieven, havermelk en amandelmelk.</t>
  </si>
  <si>
    <t>Wevelgem</t>
  </si>
  <si>
    <t>Vlamingstraat</t>
  </si>
  <si>
    <t>app.bizzy.org/BE/0420429.375?utm_source=export&amp;utm_medium=lists_xlsx</t>
  </si>
  <si>
    <t>Altrad Services</t>
  </si>
  <si>
    <t>0404.000.446</t>
  </si>
  <si>
    <t>BE0404.000.446</t>
  </si>
  <si>
    <t>Asb.Info@altrad.com</t>
  </si>
  <si>
    <t>+32 3 360 61 00</t>
  </si>
  <si>
    <t>https://bnl.altradservices.com</t>
  </si>
  <si>
    <t>ALTRAD SERVICES Benelux is een wereldwijd industrieel dienstverlenend bedrijf dat een breed scala aan multidisciplinaire oplossingen biedt, waaronder toegangsoplossingen, steigers, touwtoegang, isolatie, schilderen en speciale diensten zoals asbestverwijdering en thermografie. Ze hebben veiligheid en efficiëntie als prioriteit bij het leveren van hoogwaardige diensten gedurende de hele levenscyclus van bedrijfsinstallaties.</t>
  </si>
  <si>
    <t>Doel</t>
  </si>
  <si>
    <t>Aven Ackers</t>
  </si>
  <si>
    <t>Bouw</t>
  </si>
  <si>
    <t>Aluminium Duffel</t>
  </si>
  <si>
    <t>0403.045.292</t>
  </si>
  <si>
    <t>BE0403.045.292</t>
  </si>
  <si>
    <t>info.duffel@aluminiumduffel.com</t>
  </si>
  <si>
    <t>+32 15 30 21 11</t>
  </si>
  <si>
    <t>https://aluminiumduffel.com</t>
  </si>
  <si>
    <t>Aluminium Duffel is een Europese leider in de productie en verkoop van aluminium gewalste producten voor diverse industrieën wereldwijd. We bieden geavanceerde technologie en op maat gemaakte oplossingen voor specifieke klantbehoeften.</t>
  </si>
  <si>
    <t>Duffel</t>
  </si>
  <si>
    <t>2570</t>
  </si>
  <si>
    <t>A. Stocletlaan 87, 2570 Duffel</t>
  </si>
  <si>
    <t>A. Stocletlaan</t>
  </si>
  <si>
    <t>87</t>
  </si>
  <si>
    <t>Vervaardiging van metalen of metaalproducten</t>
  </si>
  <si>
    <t>AMCOR FLEXIBLES TRANSPAC</t>
  </si>
  <si>
    <t>0403.526.730</t>
  </si>
  <si>
    <t>BE0403.526.730</t>
  </si>
  <si>
    <t>+32 9 240 82 11</t>
  </si>
  <si>
    <t>WWW.AMCOR.COM</t>
  </si>
  <si>
    <t>Amcor Flexibles Gent is wereldwijd een toonaangevende speler op het gebied van verantwoorde verpakkingsoplossingen. We werken samen met toonaangevende bedrijven over de hele wereld om lichtgewicht, recyclebare en herbruikbare verpakkingen te creëren voor verschillende industrieën, zoals voedsel, dranken, farmaceutica en persoonlijke verzorging.</t>
  </si>
  <si>
    <t>Gent</t>
  </si>
  <si>
    <t>9000</t>
  </si>
  <si>
    <t>Ottergemsesteenweg-Zuid 801, 9000 Gent</t>
  </si>
  <si>
    <t>Ottergemsesteenweg-Zuid</t>
  </si>
  <si>
    <t>801</t>
  </si>
  <si>
    <t>Vervaardiging van kunststoffen - Vervaardiging van verpakkingen</t>
  </si>
  <si>
    <t>app.bizzy.org/BE/0403526.730?utm_source=export&amp;utm_medium=lists_xlsx</t>
  </si>
  <si>
    <t>Amplifon Belgium</t>
  </si>
  <si>
    <t>0418.975.266</t>
  </si>
  <si>
    <t>BE0418.975.266</t>
  </si>
  <si>
    <t>ixelles@amplifon.com</t>
  </si>
  <si>
    <t>+32 2 345 97 43</t>
  </si>
  <si>
    <t>https://www.amplifon.com/</t>
  </si>
  <si>
    <t>Alfons Gossetlaan</t>
  </si>
  <si>
    <t>Groothandel in farmaceutische producten</t>
  </si>
  <si>
    <t>Anglo Belgian Corporation</t>
  </si>
  <si>
    <t>0420.246.659</t>
  </si>
  <si>
    <t>BE0420.246.659</t>
  </si>
  <si>
    <t>info@abc-engines.com</t>
  </si>
  <si>
    <t>+32 475 26 59 95</t>
  </si>
  <si>
    <t>https://www.abc-engines.com</t>
  </si>
  <si>
    <t>ABC is een lang bestaande motorenfabrikant die gespecialiseerd is in maritieme en landgebonden energieopwekkingstoepassingen, evenals motoren voor tractie en speciale toepassingen. Ze bieden ook een scala aan diensten aan om hun producten te ondersteunen.</t>
  </si>
  <si>
    <t>Wiedauwkaai</t>
  </si>
  <si>
    <t>Vervaardiging van machines en apparatuur</t>
  </si>
  <si>
    <t>app.bizzy.org/BE/0420246.659?utm_source=export&amp;utm_medium=lists_xlsx</t>
  </si>
  <si>
    <t>ANSELL HEALTHCARE EUROPE</t>
  </si>
  <si>
    <t>0437.593.328</t>
  </si>
  <si>
    <t>BE0437.593.328</t>
  </si>
  <si>
    <t>communications@ansell.com</t>
  </si>
  <si>
    <t>+32 2 528 74 00</t>
  </si>
  <si>
    <t>https://www.ansell.com</t>
  </si>
  <si>
    <t>Ansell is wereldwijd een toonaangevende leverancier van innovatieve oplossingen voor gezondheids- en veiligheidsbescherming, waarbij een breed scala aan persoonlijke beschermingsmiddelen wordt geproduceerd en gedistribueerd voor verschillende sectoren, waaronder industrie, gezondheidszorg en life sciences.</t>
  </si>
  <si>
    <t>Anderlecht</t>
  </si>
  <si>
    <t>1070</t>
  </si>
  <si>
    <t>Boulevard International 55, 1070 Anderlecht</t>
  </si>
  <si>
    <t>Boulevard International</t>
  </si>
  <si>
    <t>55</t>
  </si>
  <si>
    <t>Vervaardiging van kleding</t>
  </si>
  <si>
    <t>app.bizzy.org/BE/0437593.328?utm_source=export&amp;utm_medium=lists_xlsx</t>
  </si>
  <si>
    <t>ANTARGAZ  BELGIUM</t>
  </si>
  <si>
    <t>0881.334.278</t>
  </si>
  <si>
    <t>BE0881.334.278</t>
  </si>
  <si>
    <t>info.be@antargaz.com</t>
  </si>
  <si>
    <t>+32 2 246 00 00</t>
  </si>
  <si>
    <t>https://www.antargaz.be</t>
  </si>
  <si>
    <t>ANTARGAZ  BELGIUM is een toonaangevende gasleverancier die gespecialiseerd is in het leveren van LPG in cilinders en tanks, evenals aardgas voor huishoudelijke, commerciële en industriële eindgebruikers. Ze bieden een breed scala aan gastanks, gasflessen en LPG, waardoor betrouwbare en duurzame energieoplossingen worden geboden.</t>
  </si>
  <si>
    <t>Woluwelaan</t>
  </si>
  <si>
    <t>AON BELGIUM</t>
  </si>
  <si>
    <t>0426.531.863</t>
  </si>
  <si>
    <t>BE0426.531.863</t>
  </si>
  <si>
    <t>Info.aps@aon.nl</t>
  </si>
  <si>
    <t>http://www.aon.be</t>
  </si>
  <si>
    <t>AON BELGIUM is gespecialiseerd in verzekeringsoplossingen voor professionals zoals advocaten, notarissen, belastingadviseurs, accountants en vermogensbeheerders. Zij helpen professionals bij het begrijpen en beheren van risico's en bieden dekking waar nodig.</t>
  </si>
  <si>
    <t>Telecomlaan 5-7, 1831 Diegem</t>
  </si>
  <si>
    <t>Telecomlaan</t>
  </si>
  <si>
    <t>5-7</t>
  </si>
  <si>
    <t>Consulting voor bedrijven - Financiële diensten - Persoonlijke diensten</t>
  </si>
  <si>
    <t>app.bizzy.org/BE/0426531.863?utm_source=export&amp;utm_medium=lists_xlsx</t>
  </si>
  <si>
    <t>APERAM STAINLESS BELGIUM</t>
  </si>
  <si>
    <t>0401.277.914</t>
  </si>
  <si>
    <t>BE0401.277.914</t>
  </si>
  <si>
    <t>christel.janssen@aperam.com</t>
  </si>
  <si>
    <t>+32 89 30 22 01</t>
  </si>
  <si>
    <t>https://www.aperam.com</t>
  </si>
  <si>
    <t>Aperam is een wereldspeler op het gebied van roestvrij staal, elektrisch staal en speciaal staal, en biedt innovatieve en hoogwaardige oplossingen. Ze zijn toegewijd aan milieuvriendelijkheid en bieden een breed scala aan roestvrij staal, legeringen, elektrisch staal en koolstofstaal producten.</t>
  </si>
  <si>
    <t>Genk</t>
  </si>
  <si>
    <t>Swinnenwijerweg</t>
  </si>
  <si>
    <t>app.bizzy.org/BE/0401277.914?utm_source=export&amp;utm_medium=lists_xlsx</t>
  </si>
  <si>
    <t>APOK</t>
  </si>
  <si>
    <t>0447.875.427</t>
  </si>
  <si>
    <t>BE0447.875.427</t>
  </si>
  <si>
    <t>info@apok.be</t>
  </si>
  <si>
    <t>+32 68 26 47 10</t>
  </si>
  <si>
    <t>https://www.apok.be</t>
  </si>
  <si>
    <t>Apok is de grootste distributeur van dakmaterialen in België en biedt een compleet pakket aan producten en diensten aan dakdekkers en gevelspecialisten. Met uitgebreide voorraden, klantgerichte service en efficiënte logistiek staat Apok bekend om zijn reputatie in de branche.</t>
  </si>
  <si>
    <t>Kampenhout</t>
  </si>
  <si>
    <t>1910</t>
  </si>
  <si>
    <t>Oudestraat 11, 1910 Kampenhout</t>
  </si>
  <si>
    <t>Oudestraat</t>
  </si>
  <si>
    <t>11</t>
  </si>
  <si>
    <t>Groothandel in bouwproducten</t>
  </si>
  <si>
    <t>AQUAFIN</t>
  </si>
  <si>
    <t>0440.691.388</t>
  </si>
  <si>
    <t>BE0440.691.388</t>
  </si>
  <si>
    <t>info@aquafin.be</t>
  </si>
  <si>
    <t>+32 3 450 44 36</t>
  </si>
  <si>
    <t>https://www.aquafin.be</t>
  </si>
  <si>
    <t>Aquafin NV is een bedrijf dat in 1990 is opgericht door de Vlaamse regio en dat rioleringsinfrastructuur in Vlaanderen exploiteert en financiert. Ze verzamelen huishoudelijk afvalwater, transporteren het naar zuiveringsinstallaties en zorgen voor schone waterwegen waar planten en dieren kunnen gedijen.</t>
  </si>
  <si>
    <t>Dijkstraat</t>
  </si>
  <si>
    <t>Afvalverwerking en recycling</t>
  </si>
  <si>
    <t>ARCADIS BELGIUM</t>
  </si>
  <si>
    <t>0426.682.709</t>
  </si>
  <si>
    <t>BE0426.682.709</t>
  </si>
  <si>
    <t>communicatie@arcadis.nl</t>
  </si>
  <si>
    <t>+31 88 426 1261</t>
  </si>
  <si>
    <t>https://arcadis.com</t>
  </si>
  <si>
    <t>Arcadis France richt zich op het verbeteren van de levenskwaliteit door middel van duurzame ontwikkeling en innovatieve oplossingen in verschillende sectoren. Ze werken samen met klanten om hun doelen te bereiken, terwijl ze uitdagingen zoals klimaatverandering en stedelijke mobiliteit aanpakken.</t>
  </si>
  <si>
    <t>Rue du Marquis 1, 1000 Brussel</t>
  </si>
  <si>
    <t>Rue du Marquis</t>
  </si>
  <si>
    <t>1</t>
  </si>
  <si>
    <t>Engineering</t>
  </si>
  <si>
    <t>app.bizzy.org/BE/0426682.709?utm_source=export&amp;utm_medium=lists_xlsx</t>
  </si>
  <si>
    <t>ARHS Developments Belgium</t>
  </si>
  <si>
    <t>0878.848.308</t>
  </si>
  <si>
    <t>BE0878.848.308</t>
  </si>
  <si>
    <t>info@arhs-group.com</t>
  </si>
  <si>
    <t>+32 16 40 61 39</t>
  </si>
  <si>
    <t>https://www.arhs-group.com</t>
  </si>
  <si>
    <t>Arhs Developments Belgium SA is een marktleider in het beheren van complexe IT-projecten en systemen, en biedt op maat gemaakte softwareontwikkeling, data science, infrastructuurdiensten, digitale vertrouwen, mobiele ontwikkeling en meer aan overheidsinstellingen, telecomproviders en financiële instellingen. Met een focus op klanttevredenheid en kwaliteit levert Arhs Developments Belgium SA hoogwaardige IT-oplossingen met een holistische benadering.</t>
  </si>
  <si>
    <t>1930</t>
  </si>
  <si>
    <t>Ikaroslaan 53, 1930 Zaventem</t>
  </si>
  <si>
    <t>Ikaroslaan</t>
  </si>
  <si>
    <t>53</t>
  </si>
  <si>
    <t>Computer consultancy</t>
  </si>
  <si>
    <t>ARVAL BELGIUM</t>
  </si>
  <si>
    <t>0436.781.102</t>
  </si>
  <si>
    <t>BE0436.781.102</t>
  </si>
  <si>
    <t>info.be@arval.be</t>
  </si>
  <si>
    <t>+32 2 240 01 99</t>
  </si>
  <si>
    <t>https://www.arval.be</t>
  </si>
  <si>
    <t>Arval BNP Paribas Group is een toonaangevende aanbieder van full-service voertuigleasing en nieuwe mobiliteitsoplossingen, die flexibele en duurzame opties biedt aan een breed scala aan klanten, van grote bedrijfsgroepen tot individuele retailklanten. Met een wereldwijde aanwezigheid en een sterke focus op klanttevredenheid, streeft Arval BNP Paribas Group ernaar om naadloze en zorgeloze reizen voor iedereen te leveren.</t>
  </si>
  <si>
    <t>Ikaroslaan 99, 1930 Zaventem</t>
  </si>
  <si>
    <t>99</t>
  </si>
  <si>
    <t>Verhuur en leasing van caravans</t>
  </si>
  <si>
    <t>app.bizzy.org/BE/0436781.102?utm_source=export&amp;utm_medium=lists_xlsx</t>
  </si>
  <si>
    <t>Arvesta Belgium</t>
  </si>
  <si>
    <t>0734.562.390</t>
  </si>
  <si>
    <t>BE0734.562.390</t>
  </si>
  <si>
    <t>info@arvesta.eu</t>
  </si>
  <si>
    <t>+32 16 24 26 26</t>
  </si>
  <si>
    <t>https://arvesta.eu/</t>
  </si>
  <si>
    <t>Arvesta Belgium is een full-service partner voor boeren en tuinders, die duurzame en innovatieve oplossingen biedt via haar netwerk van meer dan 2000 experts.</t>
  </si>
  <si>
    <t>Wilsele</t>
  </si>
  <si>
    <t>3012</t>
  </si>
  <si>
    <t>Aarschotsesteenweg 84, 3012 Wilsele</t>
  </si>
  <si>
    <t>Aarschotsesteenweg</t>
  </si>
  <si>
    <t>84</t>
  </si>
  <si>
    <t>app.bizzy.org/BE/0734562.390?utm_source=export&amp;utm_medium=lists_xlsx</t>
  </si>
  <si>
    <t>ASCO INDUSTRIES</t>
  </si>
  <si>
    <t>0441.428.489</t>
  </si>
  <si>
    <t>BE0441.428.489</t>
  </si>
  <si>
    <t>info.ade@ascoindustries.com</t>
  </si>
  <si>
    <t>+32 2 716 08 59</t>
  </si>
  <si>
    <t>https://asco.be</t>
  </si>
  <si>
    <t>ASCO is een wereldleider in het ontwerp en de fabricage van hoogwaardige precisiecomponenten voor de luchtvaartindustrie, gespecialiseerd in hoogheffende apparaten, complexe mechanische assemblages en belangrijke functionele componenten. Met een rijke geschiedenis en een passie voor precisie, is ASCO toegewijd aan het bieden van innovatieve en concurrerende oplossingen aan haar klanten.</t>
  </si>
  <si>
    <t>Weiveldlaan 2, 1930 Zaventem</t>
  </si>
  <si>
    <t>Weiveldlaan</t>
  </si>
  <si>
    <t>2</t>
  </si>
  <si>
    <t>Vervaardiging van vliegtuigen</t>
  </si>
  <si>
    <t>app.bizzy.org/BE/0441428.489?utm_source=export&amp;utm_medium=lists_xlsx</t>
  </si>
  <si>
    <t>ASTRA SWEETS</t>
  </si>
  <si>
    <t>0432.549.427</t>
  </si>
  <si>
    <t>BE0432.549.427</t>
  </si>
  <si>
    <t>info@astrasweets.com</t>
  </si>
  <si>
    <t>+32 14 44 35 20</t>
  </si>
  <si>
    <t>https://www.astrasweets.com</t>
  </si>
  <si>
    <t>Astra Sweets is een snoepgoedbedrijf dat private label producten ontwikkelt en produceert, evenals hun eigen merken, waaronder het merk Frisia. Ze bieden een breed scala aan snoepjes in categorieën zoals kauwgom, marshmallows, UFO's en hard snoep, waarbij ze inspelen op consumententrends en innovatieve opties bieden voor klanten.</t>
  </si>
  <si>
    <t>2300</t>
  </si>
  <si>
    <t>Bleukenlaan 18, 2300 Turnhout</t>
  </si>
  <si>
    <t>Bleukenlaan</t>
  </si>
  <si>
    <t>18</t>
  </si>
  <si>
    <t>Productie van chocoladeproducten</t>
  </si>
  <si>
    <t>app.bizzy.org/BE/0432549.427?utm_source=export&amp;utm_medium=lists_xlsx</t>
  </si>
  <si>
    <t>AstraZeneca</t>
  </si>
  <si>
    <t>0400.165.679</t>
  </si>
  <si>
    <t>BE0400.165.679</t>
  </si>
  <si>
    <t>info.be@astrazeneca.com</t>
  </si>
  <si>
    <t>+32 2 370 48 11</t>
  </si>
  <si>
    <t>https://www.astrazeneca.be</t>
  </si>
  <si>
    <t>AstraZeneca BeLux is een wereldwijd biofarmaceutisch bedrijf dat zich richt op het ontdekken, ontwikkelen en commercialiseren van voorgeschreven geneesmiddelen. Ze verleggen de grenzen van de wetenschap om levensveranderende medicijnen te leveren op gebieden zoals oncologie, cardiovasculaire en metabole ziekten, en ademhalingsziekten, terwijl ze ook samenwerken met toonaangevende onderzoeksinstellingen om innovatie te stimuleren.</t>
  </si>
  <si>
    <t>app.bizzy.org/BE/0400165.679?utm_source=export&amp;utm_medium=lists_xlsx</t>
  </si>
  <si>
    <t>ATHLON CAR LEASE BELGIUM</t>
  </si>
  <si>
    <t>0425.260.272</t>
  </si>
  <si>
    <t>BE0425.260.272</t>
  </si>
  <si>
    <t>https://www.be.athlon.com</t>
  </si>
  <si>
    <t>Machelen</t>
  </si>
  <si>
    <t>Peutiesesteenweg</t>
  </si>
  <si>
    <t>Atlas Copco Airpower</t>
  </si>
  <si>
    <t>0403.992.231</t>
  </si>
  <si>
    <t>BE0403.992.231</t>
  </si>
  <si>
    <t>ptsuk.support@atlascopco.com</t>
  </si>
  <si>
    <t>+31 800 181085</t>
  </si>
  <si>
    <t>https://www.atlascopco.com</t>
  </si>
  <si>
    <t>Atlas Copco Group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</si>
  <si>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Wilrijk</t>
  </si>
  <si>
    <t>Boomsesteenweg</t>
  </si>
  <si>
    <t>app.bizzy.org/BE/0403992.231?utm_source=export&amp;utm_medium=lists_xlsx</t>
  </si>
  <si>
    <t>ATLAS COPCO RENTAL EUROPE</t>
  </si>
  <si>
    <t>0452.503.614</t>
  </si>
  <si>
    <t>BE0452.503.614</t>
  </si>
  <si>
    <t>https://www.atlascopco.com/</t>
  </si>
  <si>
    <t>Atlas Copco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</si>
  <si>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Boom</t>
  </si>
  <si>
    <t>Industrieweg</t>
  </si>
  <si>
    <t>1 F</t>
  </si>
  <si>
    <t>app.bizzy.org/BE/0452503.614?utm_source=export&amp;utm_medium=lists_xlsx</t>
  </si>
  <si>
    <t>AURUBIS BEERSE</t>
  </si>
  <si>
    <t>0403.075.580</t>
  </si>
  <si>
    <t>BE0403.075.580</t>
  </si>
  <si>
    <t>socialmedia@aurubis.com</t>
  </si>
  <si>
    <t>+49 40 78830</t>
  </si>
  <si>
    <t>https://www.metallo.com</t>
  </si>
  <si>
    <t>Aurubis Beerse NV is een recyclingbedrijf dat deel uitmaakt van de Aurubis Groep, die bekend staat om haar efficiënte, duurzame en geïntegreerde smelternetwerk. Ze zijn gespecialiseerd in metaalrecycling en bieden een breed scala aan producten en diensten aan, waaronder koperproducten, recyclingtechnologie, zwavelzuur en meer.</t>
  </si>
  <si>
    <t>Beerse</t>
  </si>
  <si>
    <t>Nieuwe dreef</t>
  </si>
  <si>
    <t>AURUBIS OLEN</t>
  </si>
  <si>
    <t>0873.533.993</t>
  </si>
  <si>
    <t>BE0873.533.993</t>
  </si>
  <si>
    <t>development-olen@aurubis.com</t>
  </si>
  <si>
    <t>+32 14 24 33 57</t>
  </si>
  <si>
    <t>https://www.aurubis.com/</t>
  </si>
  <si>
    <t>Aurubis Olen nv maakt deel uit van de Aurubis Groep en is gespecialiseerd in de productie van koperanodes, koperkathodes, Aurubis Rod, Aurubis Foxrod en Aurubis Bars &amp; Profiles. Ze zijn een belangrijke speler in de internationale grondstoffenindustrie en streven naar een duurzame en innovatieve toekomst in de koperproductie.</t>
  </si>
  <si>
    <t>Olen</t>
  </si>
  <si>
    <t>Watertorenstraat</t>
  </si>
  <si>
    <t>app.bizzy.org/BE/0873533.993?utm_source=export&amp;utm_medium=lists_xlsx</t>
  </si>
  <si>
    <t>AUTO 5</t>
  </si>
  <si>
    <t>0447.265.812</t>
  </si>
  <si>
    <t>BE0447.265.812</t>
  </si>
  <si>
    <t>+32 2 352 05 60</t>
  </si>
  <si>
    <t>https://www.auto5.be/</t>
  </si>
  <si>
    <t>Auto 5 sinds 2002 onderdeel van de Mobivia Groep, is een toonaangevende aanbieder van automotive diensten in België. Ze bieden een breed scala aan automotive accessoires, onderhoud, mechanica en oplossingen voor zachte mobiliteit, met als doel mobiliteit weer plezierig te maken.</t>
  </si>
  <si>
    <t>Boulevard Paepsem 20, 1070 Anderlecht</t>
  </si>
  <si>
    <t>Boulevard Paepsem</t>
  </si>
  <si>
    <t>20</t>
  </si>
  <si>
    <t>Detailhandel in motorvoertuigen - Reparatie en onderhoud van voertuigen</t>
  </si>
  <si>
    <t>app.bizzy.org/BE/0447265.812?utm_source=export&amp;utm_medium=lists_xlsx</t>
  </si>
  <si>
    <t>Autogrill België</t>
  </si>
  <si>
    <t>0414.555.036</t>
  </si>
  <si>
    <t>BE0414.555.036</t>
  </si>
  <si>
    <t>customerexperience@autogrill.net</t>
  </si>
  <si>
    <t>+32 3 206 93 10</t>
  </si>
  <si>
    <t>http://jobs.autogrill.be</t>
  </si>
  <si>
    <t>Autogrill is een toonaangevende aanbieder van voedsel- en drankdiensten voor reizigers, actief op verschillende locaties zoals luchthavens, snelwegen, treinstations en culturele faciliteiten. Met een breed scala aan internationale en lokale merken biedt Autogrill een uitzonderlijke eetervaring aan haar klanten.</t>
  </si>
  <si>
    <t>Luchthaven Brussel Nationaal</t>
  </si>
  <si>
    <t>-</t>
  </si>
  <si>
    <t>Horeca - Hotels - Restaurants</t>
  </si>
  <si>
    <t>app.bizzy.org/BE/0414555.036?utm_source=export&amp;utm_medium=lists_xlsx</t>
  </si>
  <si>
    <t>Autoveiligheid</t>
  </si>
  <si>
    <t>0400.824.586</t>
  </si>
  <si>
    <t>BE0400.824.586</t>
  </si>
  <si>
    <t>birte@re-boot.be</t>
  </si>
  <si>
    <t>+32 78 05 90 42</t>
  </si>
  <si>
    <t>https://www.gocavlaanderen.be</t>
  </si>
  <si>
    <t>Autoveiligheid is een onafhankelijk platform dat zich richt op netwerken, expertiseontwikkeling, gegevensuitwisseling en training voor de voertuiginspectie- en rijbewijssector. Ze vertegenwoordigen de belangen van hun lidbedrijven en zorgen voor maatschappelijk verantwoorde mobiliteit en verkeersveiligheid.</t>
  </si>
  <si>
    <t>Brusselsesteenweg</t>
  </si>
  <si>
    <t>AVA - PAPIERWAREN</t>
  </si>
  <si>
    <t>0404.754.274</t>
  </si>
  <si>
    <t>BE0404.754.274</t>
  </si>
  <si>
    <t>info@ava.be</t>
  </si>
  <si>
    <t>+32 3 710 52 50</t>
  </si>
  <si>
    <t>https://www.ava.be</t>
  </si>
  <si>
    <t>ava is een feestexpert die een breed scala aan papierwaren, feestartikelen en kantoorproducten aanbiedt om een vleugje magie toe te voegen aan elke speciale gelegenheid. Ze bieden ook gepersonaliseerde wenskaarten en exclusieve cadeaus om elke viering onvergetelijk te maken.</t>
  </si>
  <si>
    <t>Temse</t>
  </si>
  <si>
    <t>9140</t>
  </si>
  <si>
    <t>Kapelanielaan 6, 9140 Temse</t>
  </si>
  <si>
    <t>Kapelanielaan</t>
  </si>
  <si>
    <t>6</t>
  </si>
  <si>
    <t>Groothandel in kantoorbenodigdheden - Groothandel in papier</t>
  </si>
  <si>
    <t>AVERY DENNISON BELGIE</t>
  </si>
  <si>
    <t>0414.794.368</t>
  </si>
  <si>
    <t>BE0414.794.368</t>
  </si>
  <si>
    <t>https://medical.averydennison.com</t>
  </si>
  <si>
    <t>AVERY DENNISON BELGIE is een wereldwijd bedrijf dat gespecialiseerd is in kleeftechnologieën voor medische toepassingen. Met meer dan 45 jaar expertise bieden zij op maat gemaakte oplossingen en werken zij samen met marktleiders in de gezondheidszorg om innovatieve medische apparaten van concept tot voltooiing te brengen.</t>
  </si>
  <si>
    <t>Tieblokkenlaan</t>
  </si>
  <si>
    <t>Aviapartner Belgium</t>
  </si>
  <si>
    <t>0404.529.392</t>
  </si>
  <si>
    <t>BE0404.529.392</t>
  </si>
  <si>
    <t>bewerbung.dus@aviapartner.aero</t>
  </si>
  <si>
    <t>+32 2 752 05 53</t>
  </si>
  <si>
    <t>https://aviapartner.aero</t>
  </si>
  <si>
    <t>AviaPartner biedt een uitgebreid netwerk van diensten op verschillende Europese luchthavens, met de nadruk op kwaliteit en klanttevredenheid. Ze leveren oplossingen voor zowel passagiers als luchtvaartmaatschappijen, waardoor de reiservaring wordt verbeterd.</t>
  </si>
  <si>
    <t>Luchthaven Brussel Nationaal zn, 1930 Zaventem</t>
  </si>
  <si>
    <t>zn</t>
  </si>
  <si>
    <t>Luchthaven - Luchtverkeersleiding - Luchtvracht</t>
  </si>
  <si>
    <t>app.bizzy.org/BE/0404529.392?utm_source=export&amp;utm_medium=lists_xlsx</t>
  </si>
  <si>
    <t>Axalta Coating Systems Belgium</t>
  </si>
  <si>
    <t>0844.220.989</t>
  </si>
  <si>
    <t>BE0844.220.989</t>
  </si>
  <si>
    <t>dpo-data-protection-officer@axalta.com</t>
  </si>
  <si>
    <t>+32 16 46 46 40</t>
  </si>
  <si>
    <t>https://axalta.com</t>
  </si>
  <si>
    <t>Axalta is een wereldwijd coatingsbedrijf dat innovatieve en duurzame oplossingen biedt voor verschillende sectoren, waaronder mobiliteit en industriële toepassingen. Met meer dan 150 jaar ervaring bedient Axalta meer dan 100.000 klanten wereldwijd met hoogwaardige coatings en technologieën.</t>
  </si>
  <si>
    <t>Geerdegem-Schonenberg</t>
  </si>
  <si>
    <t>AXI</t>
  </si>
  <si>
    <t>0407.653.980</t>
  </si>
  <si>
    <t>BE0407.653.980</t>
  </si>
  <si>
    <t>info@axi.be</t>
  </si>
  <si>
    <t>+32 3 860 40 00</t>
  </si>
  <si>
    <t>https://www.axi.be</t>
  </si>
  <si>
    <t>AXI NV AXI SA is een ICT-partner die investeert in het succes van organisaties, en biedt een breed scala aan oplossingen en diensten voor de uitdagingen van morgen.</t>
  </si>
  <si>
    <t>Willebroek</t>
  </si>
  <si>
    <t>2830</t>
  </si>
  <si>
    <t>Molenweg 107, 2830 Willebroek</t>
  </si>
  <si>
    <t>Molenweg</t>
  </si>
  <si>
    <t>107</t>
  </si>
  <si>
    <t>app.bizzy.org/BE/0407653.980?utm_source=export&amp;utm_medium=lists_xlsx</t>
  </si>
  <si>
    <t>AXXES</t>
  </si>
  <si>
    <t>0462.721.177</t>
  </si>
  <si>
    <t>BE0462.721.177</t>
  </si>
  <si>
    <t>info@axxes.com</t>
  </si>
  <si>
    <t>+32 3 234 99 58</t>
  </si>
  <si>
    <t>https://www.axxes.com</t>
  </si>
  <si>
    <t>AXXES NV is een full-service IT-adviesorganisatie die flexibele en hoogwaardige technische oplossingen biedt op het gebied van softwareontwikkeling, kwaliteitsborging, infrastructuur, DevOps, cloudoplossingen, architectuur en projectmanagement. Met meer dan 400 ervaren IT-consultants leveren zij expertise om de projecten van klanten te realiseren.</t>
  </si>
  <si>
    <t>2000</t>
  </si>
  <si>
    <t>Entrepotkaai 10A, 2000 Antwerpen</t>
  </si>
  <si>
    <t>Entrepotkaai</t>
  </si>
  <si>
    <t>10A</t>
  </si>
  <si>
    <t>Computer consultancy - Ontwikkeling van software</t>
  </si>
  <si>
    <t>app.bizzy.org/BE/0462721.177?utm_source=export&amp;utm_medium=lists_xlsx</t>
  </si>
  <si>
    <t>AZO</t>
  </si>
  <si>
    <t>0454.487.659</t>
  </si>
  <si>
    <t>BE0454.487.659</t>
  </si>
  <si>
    <t>info@rcprocess.se</t>
  </si>
  <si>
    <t>+32 3 250 16 00</t>
  </si>
  <si>
    <t>https://www.azo.be</t>
  </si>
  <si>
    <t>AZO is wereldwijd marktleider in de productie van automatiseringsmachines, gespecialiseerd in de automatische behandeling van bulkgoederen en vloeistoffen. Ze bieden complete turnkey-systemen voor fabrieksconstructie, procesengineering en proces-IT, en bieden betrouwbare oplossingen voor industrieën zoals voeding, farmaceutica, chemie en kunststoffen.</t>
  </si>
  <si>
    <t>Katwilgweg</t>
  </si>
  <si>
    <t>Groothandel in machines en apparatuur</t>
  </si>
  <si>
    <t>app.bizzy.org/BE/0454487.659?utm_source=export&amp;utm_medium=lists_xlsx</t>
  </si>
  <si>
    <t>BALTA INDUSTRIES</t>
  </si>
  <si>
    <t>0441.533.409</t>
  </si>
  <si>
    <t>BE0441.533.409</t>
  </si>
  <si>
    <t>webinfo@baltagroup.com</t>
  </si>
  <si>
    <t>+90 276 266 77 40</t>
  </si>
  <si>
    <t>https://orient.balta.com.tr</t>
  </si>
  <si>
    <t>BALTA INDUSTRIES is een professioneel, klantgericht bedrijf dat uitblinkt in de productie van tapijten en vloerkleden voor residentieel en commercieel gebruik, evenals non-woven textiel voor verschillende industrieën. Het bedrijf staat bekend om zijn toewijding aan innovatie en het produceren van producten die een positieve invloed hebben op het dagelijks leven van mensen.</t>
  </si>
  <si>
    <t>Wakkensteenweg</t>
  </si>
  <si>
    <t>Productie van textiel</t>
  </si>
  <si>
    <t>app.bizzy.org/BE/0441533.409?utm_source=export&amp;utm_medium=lists_xlsx</t>
  </si>
  <si>
    <t>Baltimore Aircoil International</t>
  </si>
  <si>
    <t>0434.839.320</t>
  </si>
  <si>
    <t>BE0434.839.320</t>
  </si>
  <si>
    <t>info@baltimoreaircoil.eu</t>
  </si>
  <si>
    <t>+32 15 25 77 00</t>
  </si>
  <si>
    <t>https://www.baltimoreaircoil.eu</t>
  </si>
  <si>
    <t>Baltimore Aircoil International is een wereldwijde fabrikant die gespecialiseerd is in energiebesparende verdampingskoeling apparatuur, warmtewisselaars en diensten. Met meer dan 100.000 installaties en meer dan 100 patenten, zijn zij een betrouwbare leider in de industrie.</t>
  </si>
  <si>
    <t>Hallaar</t>
  </si>
  <si>
    <t>2220</t>
  </si>
  <si>
    <t>Industriepark ZN, 2220 Hallaar</t>
  </si>
  <si>
    <t>Industriepark</t>
  </si>
  <si>
    <t>ZN</t>
  </si>
  <si>
    <t>app.bizzy.org/BE/0434839.320?utm_source=export&amp;utm_medium=lists_xlsx</t>
  </si>
  <si>
    <t>BARCO</t>
  </si>
  <si>
    <t>0473.191.041</t>
  </si>
  <si>
    <t>BE0473.191.041</t>
  </si>
  <si>
    <t>ann.bouckaert@barco.com</t>
  </si>
  <si>
    <t>+32 477 75 01 13</t>
  </si>
  <si>
    <t>https://www.barco.com/en</t>
  </si>
  <si>
    <t>Barco Nv is een bedrijf dat indrukwekkende visualisatie en innovatieve samenwerkingsoplossingen biedt voor professionele zorg, bedrijfs- en entertainmentomgevingen.</t>
  </si>
  <si>
    <t>Kortrijk</t>
  </si>
  <si>
    <t>President Kennedypark</t>
  </si>
  <si>
    <t>Barry Callebaut Manufacturing Halle</t>
  </si>
  <si>
    <t>0807.893.006</t>
  </si>
  <si>
    <t>BE0807.893.006</t>
  </si>
  <si>
    <t>headoffice@barry-callebaut.com</t>
  </si>
  <si>
    <t>+1 312 329 7679</t>
  </si>
  <si>
    <t>https://www.barry-callebaut.com/</t>
  </si>
  <si>
    <t>BCMH is de wereldwijde toonaangevende fabrikant van hoogwaardige chocolade- en cacaoproducten. Het bedrijf biedt een uitgebreid scala aan diensten, van het inkopen van cacaobonen tot het produceren van fijne chocolade voor verschillende sectoren van de voedingsindustrie. BCMH zet zich in om duurzame chocolade tegen 2025 de norm te maken.</t>
  </si>
  <si>
    <t>Halle</t>
  </si>
  <si>
    <t>1500</t>
  </si>
  <si>
    <t>Brusselsesteenweg 450, 1500 Halle</t>
  </si>
  <si>
    <t>450</t>
  </si>
  <si>
    <t>BASF Antwerpen</t>
  </si>
  <si>
    <t>0404.754.472</t>
  </si>
  <si>
    <t>BE0404.754.472</t>
  </si>
  <si>
    <t>communicatiedienst@basf.com</t>
  </si>
  <si>
    <t>+32 3 561 21 11</t>
  </si>
  <si>
    <t>https://www.basf.com/be</t>
  </si>
  <si>
    <t>BASF SE creëert chemie voor een duurzame toekomst, met de nadruk op economisch succes naast milieubescherming en sociale verantwoordelijkheid in verschillende sectoren. Hun diverse portfolio omvat chemicaliën, materialen en agrarische oplossingen.</t>
  </si>
  <si>
    <t>Scheldelaan</t>
  </si>
  <si>
    <t>app.bizzy.org/BE/0404754.472?utm_source=export&amp;utm_medium=lists_xlsx</t>
  </si>
  <si>
    <t>Bayer</t>
  </si>
  <si>
    <t>0404.754.571</t>
  </si>
  <si>
    <t>BE0404.754.571</t>
  </si>
  <si>
    <t>info@bayer.com</t>
  </si>
  <si>
    <t>+32 2 535 63 11</t>
  </si>
  <si>
    <t>https://www.bayer.com</t>
  </si>
  <si>
    <t>Bayer AG is een bedrijf dat medische zorg verleent.</t>
  </si>
  <si>
    <t>Kouterveldstraat</t>
  </si>
  <si>
    <t>7A</t>
  </si>
  <si>
    <t>Groothandel in chemische producten - Groothandel in farmaceutische producten - Vervaardiging van chemische producten</t>
  </si>
  <si>
    <t>Bayer Agriculture</t>
  </si>
  <si>
    <t>0460.474.539</t>
  </si>
  <si>
    <t>BE0460.474.539</t>
  </si>
  <si>
    <t>www.bayer.be</t>
  </si>
  <si>
    <t>BDO BELGIUM</t>
  </si>
  <si>
    <t>0407.716.932</t>
  </si>
  <si>
    <t>BE0407.716.932</t>
  </si>
  <si>
    <t>benoit.gotti@bdo.be</t>
  </si>
  <si>
    <t>+32 497 86 25 81</t>
  </si>
  <si>
    <t>www.bdo.be</t>
  </si>
  <si>
    <t>BDO is een bedrijfsadvies- en dienstverleningsbedrijf dat een breed scala aan expertise biedt, waaronder audit en assurance, boekhouding en rapportage, belasting en juridische zaken, en adviesdiensten. Ze hebben een sterk internationaal netwerk en werken samen met klanten in verschillende sectoren zoals automotive en mobiliteit, financiële dienstverlening, gezondheidszorg, productie, transport en logistiek, en meer.</t>
  </si>
  <si>
    <t>Da Vincilaan</t>
  </si>
  <si>
    <t>app.bizzy.org/BE/0407716.932?utm_source=export&amp;utm_medium=lists_xlsx</t>
  </si>
  <si>
    <t>Belgacom International Carrier Services</t>
  </si>
  <si>
    <t>0866.977.981</t>
  </si>
  <si>
    <t>BE0866.977.981</t>
  </si>
  <si>
    <t>info@bics.com</t>
  </si>
  <si>
    <t>+32 2 547 52 10</t>
  </si>
  <si>
    <t>www.bics.com</t>
  </si>
  <si>
    <t>BICS is een wereldwijd telecommunicatiebedrijf dat mensen, applicaties en apparaten wereldwijd met elkaar verbindt. Ze bieden een breed scala aan diensten, waaronder 5G, berichtenverkeer, spraak, fraudepreventie en geavanceerde analyses om digitale transformatie en bedrijfscommunicatie te ondersteunen.</t>
  </si>
  <si>
    <t>Schaerbeek</t>
  </si>
  <si>
    <t>1030</t>
  </si>
  <si>
    <t>Koning AlbertII laan 27, 1030 Schaerbeek</t>
  </si>
  <si>
    <t>Koning AlbertII laan</t>
  </si>
  <si>
    <t>27</t>
  </si>
  <si>
    <t>Telecommunicatie</t>
  </si>
  <si>
    <t>BelGaN</t>
  </si>
  <si>
    <t>0477.511.994</t>
  </si>
  <si>
    <t>BE0477.511.994</t>
  </si>
  <si>
    <t>info@belgan.com</t>
  </si>
  <si>
    <t>+32 55 33 22 11</t>
  </si>
  <si>
    <t>https://www.belgan.com</t>
  </si>
  <si>
    <t>BelGaN is een GaN foundry die zich richt op het ontwikkelen en produceren van innovatieve en hoogwaardige GaN halfgeleider technologieën voor verschillende industrieën, waaronder de auto-, industriële en medische sector, met als doel een groenere en energiezuinigere wereld te creëren.</t>
  </si>
  <si>
    <t>Oudenaarde</t>
  </si>
  <si>
    <t>9700</t>
  </si>
  <si>
    <t>Westerring 15, 9700 Oudenaarde</t>
  </si>
  <si>
    <t>Westerring</t>
  </si>
  <si>
    <t>Vervaardiging van computers of elektronica</t>
  </si>
  <si>
    <t>app.bizzy.org/BE/0477511.994?utm_source=export&amp;utm_medium=lists_xlsx</t>
  </si>
  <si>
    <t>BELORTA</t>
  </si>
  <si>
    <t>0848.973.395</t>
  </si>
  <si>
    <t>BE0848.973.395</t>
  </si>
  <si>
    <t>info@belorta.be</t>
  </si>
  <si>
    <t>+32 15 55 11 11</t>
  </si>
  <si>
    <t>https://belorta.be</t>
  </si>
  <si>
    <t>BelOrta is een coöperatieve groente- en fruitveiling die meer dan 1.300 actieve telers samenbrengt om een breed scala aan verse producten aan te bieden, van conventioneel tot biologisch, geteeld volgens strenge normen. Ze streven ernaar om het genot van het proeven van lokaal geteelde groenten en fruit centraal te stellen.</t>
  </si>
  <si>
    <t>Sint-Katelijne-Waver</t>
  </si>
  <si>
    <t>Mechelsesteenweg</t>
  </si>
  <si>
    <t>Groothandel in voedingsmiddelen - Verwerking van fruit - Verwerking van groenten</t>
  </si>
  <si>
    <t>app.bizzy.org/BE/0848973.395?utm_source=export&amp;utm_medium=lists_xlsx</t>
  </si>
  <si>
    <t>Bergerat Monnoyeur</t>
  </si>
  <si>
    <t>0419.725.928</t>
  </si>
  <si>
    <t>BE0419.725.928</t>
  </si>
  <si>
    <t>+32 78 15 77 67</t>
  </si>
  <si>
    <t>https://bergerat-used.com</t>
  </si>
  <si>
    <t>Overijse</t>
  </si>
  <si>
    <t>app.bizzy.org/BE/0419725.928?utm_source=export&amp;utm_medium=lists_xlsx</t>
  </si>
  <si>
    <t>BESIX Infra</t>
  </si>
  <si>
    <t>0406.922.918</t>
  </si>
  <si>
    <t>BE0406.922.918</t>
  </si>
  <si>
    <t>besixinfra@besix.com</t>
  </si>
  <si>
    <t>+32 3 253 01 76</t>
  </si>
  <si>
    <t>https://www.besixinfra.com</t>
  </si>
  <si>
    <t>BESIX Infra is een toonaangevende aannemer gespecialiseerd in infrastructuur- en wegenwerken, die zowel publieke als private klanten bedient op de Vlaamse en Brusselse markten. Ze staan bekend om hun expertise in wegenbouw, rioleringsinstallatie, milieusanering en de aanleg van openbare ruimtes.</t>
  </si>
  <si>
    <t>Schelle</t>
  </si>
  <si>
    <t>2627</t>
  </si>
  <si>
    <t>Steenwinkelstraat 640, 2627 Schelle</t>
  </si>
  <si>
    <t>Steenwinkelstraat</t>
  </si>
  <si>
    <t>640</t>
  </si>
  <si>
    <t>Bouw van infrastructuur</t>
  </si>
  <si>
    <t>BESIX Unitec</t>
  </si>
  <si>
    <t>0404.627.679</t>
  </si>
  <si>
    <t>BE0404.627.679</t>
  </si>
  <si>
    <t>info.unitec@besix.com</t>
  </si>
  <si>
    <t>+32 3 610 10 00</t>
  </si>
  <si>
    <t>https://www.besixunitec.com</t>
  </si>
  <si>
    <t>BESIX Unitec biedt complete oplossingen voor netwerken in nutsvoorzieningen en telecom, technische infrastructuur langs wegen, spoorwegen, waterwegen en in tunnels, evenals elektrotechnische installaties voor industriële machinebouw.</t>
  </si>
  <si>
    <t>Bouw - Bouw van infrastructuur - Elektrische installatiewerkzaamheden - Groothandel in bouwproducten - Woningbouw</t>
  </si>
  <si>
    <t>app.bizzy.org/BE/0404627.679?utm_source=export&amp;utm_medium=lists_xlsx</t>
  </si>
  <si>
    <t>Betcenter Group</t>
  </si>
  <si>
    <t>0877.184.856</t>
  </si>
  <si>
    <t>BE0877.184.856</t>
  </si>
  <si>
    <t>bewerbung@gauselmann.de</t>
  </si>
  <si>
    <t>+49 5772 49345</t>
  </si>
  <si>
    <t>https://gauselmann.de</t>
  </si>
  <si>
    <t>Merkur Group Karriere is een door een familie gerund entertainmentbedrijf dat gamingervaringen biedt via casino's, sportweddenschappen en online gamingplatforms. Ze ontwikkelen en produceren ook elektronische gamingapparaten.</t>
  </si>
  <si>
    <t>Hasselt</t>
  </si>
  <si>
    <t>Leopoldplein</t>
  </si>
  <si>
    <t>Gokken</t>
  </si>
  <si>
    <t>BIOBEST GROUP</t>
  </si>
  <si>
    <t>0893.948.337</t>
  </si>
  <si>
    <t>BE0893.948.337</t>
  </si>
  <si>
    <t>info@biobestgroup.com</t>
  </si>
  <si>
    <t>https://www.biobestgroup.com</t>
  </si>
  <si>
    <t>Oevel</t>
  </si>
  <si>
    <t>2260</t>
  </si>
  <si>
    <t>Ilse Velden 18, 2260 Oevel</t>
  </si>
  <si>
    <t>Ilse Velden</t>
  </si>
  <si>
    <t>Onderzoek en ontwikkeling in de biotechnologie</t>
  </si>
  <si>
    <t>app.bizzy.org/BE/0893948.337?utm_source=export&amp;utm_medium=lists_xlsx</t>
  </si>
  <si>
    <t>Black &amp; Decker Limited</t>
  </si>
  <si>
    <t>0467.071.826</t>
  </si>
  <si>
    <t>BE0467.071.826</t>
  </si>
  <si>
    <t>bart.vanrenne@sbdinc.com</t>
  </si>
  <si>
    <t>+32 2 402 02 30</t>
  </si>
  <si>
    <t>Tessenderlo</t>
  </si>
  <si>
    <t>Kanaalweg</t>
  </si>
  <si>
    <t>BLECKMANN  BELGIË NV</t>
  </si>
  <si>
    <t>0424.797.345</t>
  </si>
  <si>
    <t>BE0424.797.345</t>
  </si>
  <si>
    <t>dorota.tankink@bleckmann.com</t>
  </si>
  <si>
    <t>+32 9 338 54 54</t>
  </si>
  <si>
    <t>www.bleckmann.com</t>
  </si>
  <si>
    <t>Bleckmann is een logistiek en fulfilment bedrijf dat een breed scala aan diensten aanbiedt, waaronder vrachtvervoer, circulaire oplossingen en distributie voor verschillende industrieën.</t>
  </si>
  <si>
    <t>Kruisem</t>
  </si>
  <si>
    <t>9770</t>
  </si>
  <si>
    <t>Industriezone 6/ C000, 9770 Kruisem</t>
  </si>
  <si>
    <t>Industriezone</t>
  </si>
  <si>
    <t>Goederenvervoer - Goederenvervoer over de weg - Opslag</t>
  </si>
  <si>
    <t>app.bizzy.org/BE/0424797.345?utm_source=export&amp;utm_medium=lists_xlsx</t>
  </si>
  <si>
    <t>BMB BOUWMATERIALEN</t>
  </si>
  <si>
    <t>0421.683.744</t>
  </si>
  <si>
    <t>BE0421.683.744</t>
  </si>
  <si>
    <t>info@bmb-bouwmaterialen.be</t>
  </si>
  <si>
    <t>+32 11 25 11 94</t>
  </si>
  <si>
    <t>https://www.bmb-bouwmaterialen.be</t>
  </si>
  <si>
    <t>BMB BOUWMATERIALEN is een toonaangevende leverancier van bouwmaterialen en tegels, met een breed scala aan producten voor bouwprojecten, waaronder dakbedekking, pleisterwerk, hout en geventileerde gevels. Met een sterk en ervaren team bieden zij professioneel advies en maatwerk om aan de behoeften van hun klanten te voldoen.</t>
  </si>
  <si>
    <t>D'Herbouvillekaai 50, 2020 Antwerpen</t>
  </si>
  <si>
    <t>D'Herbouvillekaai</t>
  </si>
  <si>
    <t>50</t>
  </si>
  <si>
    <t>app.bizzy.org/BE/0421683.744?utm_source=export&amp;utm_medium=lists_xlsx</t>
  </si>
  <si>
    <t>BMW Belgium Luxembourg</t>
  </si>
  <si>
    <t>0413.533.863</t>
  </si>
  <si>
    <t>BE0413.533.863</t>
  </si>
  <si>
    <t>https://www.bmw.be</t>
  </si>
  <si>
    <t>BMW Group is een toonaangevende premium fabrikant van auto's en motoren, met vier merken waaronder BMW, MINI, Rolls-Royce en BMW Motorrad. Ze bieden ook premium financiële en mobiliteitsdiensten aan, met een wereldwijd verkoopnetwerk in meer dan 140 landen.</t>
  </si>
  <si>
    <t>Bornem</t>
  </si>
  <si>
    <t>Lodderstraat</t>
  </si>
  <si>
    <t>BOFROST ZENTRALE BELGIEN</t>
  </si>
  <si>
    <t>0480.369.536</t>
  </si>
  <si>
    <t>BE0480.369.536</t>
  </si>
  <si>
    <t>service@bofrost.be</t>
  </si>
  <si>
    <t>+32 16 74 08 00</t>
  </si>
  <si>
    <t>https://www.bofrost.be</t>
  </si>
  <si>
    <t>Bofrost België biedt een breed scala aan diepvriesproducten, waaronder ijs, kant-en-klaar maaltijden, vis, groenten en meer. Klanten kunnen eenvoudig bestellen via hun webshop en profiteren van een welkomstkorting van EUR 10.</t>
  </si>
  <si>
    <t>Rotselaar</t>
  </si>
  <si>
    <t>3110</t>
  </si>
  <si>
    <t>Wingepark 27d, 3110 Rotselaar</t>
  </si>
  <si>
    <t>Wingepark</t>
  </si>
  <si>
    <t>27d</t>
  </si>
  <si>
    <t>Productie van bevroren fruit en groenten</t>
  </si>
  <si>
    <t>Bolloré Logistics Belgium</t>
  </si>
  <si>
    <t>0408.195.103</t>
  </si>
  <si>
    <t>BE0408.195.103</t>
  </si>
  <si>
    <t>beanr@bollore.com</t>
  </si>
  <si>
    <t>+32 2 752 22 11</t>
  </si>
  <si>
    <t>https://www.bollore-logistics.com</t>
  </si>
  <si>
    <t>Bolloré Logistics  is een dochteronderneming van Bolloré, een wereldleider op het gebied van transport en logistiek. Met een krachtig netwerk dat zich uitstrekt over 109 landen en een team van meer dan 19.500 professionals, bieden zij een breed scala aan diensten aan, waaronder internationaal transport, douane, supply chain management en industriële projecten.</t>
  </si>
  <si>
    <t>Italiëlei</t>
  </si>
  <si>
    <t>Goederenvervoer - Opslag</t>
  </si>
  <si>
    <t>app.bizzy.org/BE/0408195.103?utm_source=export&amp;utm_medium=lists_xlsx</t>
  </si>
  <si>
    <t>BOMA</t>
  </si>
  <si>
    <t>0422.029.182</t>
  </si>
  <si>
    <t>BE0422.029.182</t>
  </si>
  <si>
    <t>mbierebeeck@boma.be</t>
  </si>
  <si>
    <t>+32 11 27 93 93</t>
  </si>
  <si>
    <t>https://www.boma.be</t>
  </si>
  <si>
    <t>BOMA NV is een stabiel groeiend bedrijf dat gespecialiseerd is in groothandelsdistributie van professionele schoonmaakmaterialen, producten en machines, en het bieden van training op alle aspecten van schoonmaken.</t>
  </si>
  <si>
    <t>Noorderlaan</t>
  </si>
  <si>
    <t>Groothandel in chemische producten</t>
  </si>
  <si>
    <t>BOREALIS POLYMERS</t>
  </si>
  <si>
    <t>0457.665.893</t>
  </si>
  <si>
    <t>BE0457.665.893</t>
  </si>
  <si>
    <t>ria.dillen@borealisgroup.com</t>
  </si>
  <si>
    <t>+32 15 47 97 11</t>
  </si>
  <si>
    <t>https://borealisgroup.com</t>
  </si>
  <si>
    <t>Borealis AG is een toonaangevende leverancier van geavanceerde en duurzame polyolefine-oplossingen, met de focus op innovatieve kunststoffen, chemicaliën en meststoffen die inspelen op wereldwijde uitdagingen zoals klimaatverandering en afval. Het bedrijf zet zich in voor het creëren van een circulaire economie door middel van zijn recyclinginitiatieven en hoogwaardige producten in verschillende sectoren.</t>
  </si>
  <si>
    <t>Paal</t>
  </si>
  <si>
    <t>3583</t>
  </si>
  <si>
    <t>Industrieweg 148, 3583 Paal</t>
  </si>
  <si>
    <t>148</t>
  </si>
  <si>
    <t>app.bizzy.org/BE/0457665.893?utm_source=export&amp;utm_medium=lists_xlsx</t>
  </si>
  <si>
    <t>BOSCH THERMOTECHNOLOGY</t>
  </si>
  <si>
    <t>0403.598.687</t>
  </si>
  <si>
    <t>BE0403.598.687</t>
  </si>
  <si>
    <t>patrick.dekeersmaecker@be.bosch.com</t>
  </si>
  <si>
    <t>+32 15 46 56 00</t>
  </si>
  <si>
    <t>https://bosch-thermotechnology.com</t>
  </si>
  <si>
    <t>Bosch Lietuva is een toonaangevende Europese aanbieder van slimme, duurzame en energie-efficiënte oplossingen voor verwarming, koeling, comfort en proceswarmte. Ze bieden baanbrekende oplossingen en diensten voor gebouwen, openbare instellingen, energieleveranciers, commerciële en industriële sectoren.</t>
  </si>
  <si>
    <t>Zandvoortstraat</t>
  </si>
  <si>
    <t>Installatie van verwarming</t>
  </si>
  <si>
    <t>BPC Group</t>
  </si>
  <si>
    <t>0425.342.624</t>
  </si>
  <si>
    <t>BE0425.342.624</t>
  </si>
  <si>
    <t>info@bpcgroup.be</t>
  </si>
  <si>
    <t>+32 2 663 60 00</t>
  </si>
  <si>
    <t>www.bpcgroup.be</t>
  </si>
  <si>
    <t>BPC Group is een belangrijke speler in de bouwsector, gespecialiseerd in de bouw en renovatie van projecten van alle groottes voor zowel de particuliere als de publieke markt. Met meer dan 150 jaar ervaring richt het bedrijf zich op duurzame oplossingen en operationele uitmuntendheid.</t>
  </si>
  <si>
    <t>Oudergem</t>
  </si>
  <si>
    <t>1160</t>
  </si>
  <si>
    <t>Av. Edmond Van Nieuwenhuyse 30, 1160 Oudergem</t>
  </si>
  <si>
    <t>Av. Edmond Van Nieuwenhuyse</t>
  </si>
  <si>
    <t>30</t>
  </si>
  <si>
    <t>Bouw - Bouw van infrastructuur - Bouw van kantoorgebouwen</t>
  </si>
  <si>
    <t>app.bizzy.org/BE/0425342.624?utm_source=export&amp;utm_medium=lists_xlsx</t>
  </si>
  <si>
    <t>BRANTANO</t>
  </si>
  <si>
    <t>0432.980.383</t>
  </si>
  <si>
    <t>BE0432.980.383</t>
  </si>
  <si>
    <t>service@vanharen.be</t>
  </si>
  <si>
    <t>+32 71 68 65 73</t>
  </si>
  <si>
    <t>https://www.brantano.co.uk</t>
  </si>
  <si>
    <t>Erembodegem</t>
  </si>
  <si>
    <t>Kwadelapstraat</t>
  </si>
  <si>
    <t>Detailhandel in schoenen</t>
  </si>
  <si>
    <t>app.bizzy.org/BE/0432980.383?utm_source=export&amp;utm_medium=lists_xlsx</t>
  </si>
  <si>
    <t>BRICO BELGIUM</t>
  </si>
  <si>
    <t>0427.572.733</t>
  </si>
  <si>
    <t>BE0427.572.733</t>
  </si>
  <si>
    <t>digitalmarketing@brico.be</t>
  </si>
  <si>
    <t>+32 800 12 230</t>
  </si>
  <si>
    <t>https://www.brico.be</t>
  </si>
  <si>
    <t>Brico is een Belgische doe-het-zelf winkel die een breed scala aan producten biedt voor het ontwerpen en renoveren van huis en tuin. Het bedrijf heeft een netwerk van meer dan 143 winkels en een online winkel met meer dan 40.000 items.</t>
  </si>
  <si>
    <t>Detailhandel in bouwproducten</t>
  </si>
  <si>
    <t>BRICSYS</t>
  </si>
  <si>
    <t>0846.256.902</t>
  </si>
  <si>
    <t>BE0846.256.902</t>
  </si>
  <si>
    <t>jobs@bricsys.com</t>
  </si>
  <si>
    <t>+32 9 244 01 90</t>
  </si>
  <si>
    <t>https://www.bricsys.com</t>
  </si>
  <si>
    <t>Bricsys, part of Hexagon is een bedrijf dat BricsCAD aanbiedt, een krachtige en intuïtieve CAD-software met verschillende productniveaus, waaronder 2D-tekenen, 3D-modelleren, BIM en mechanisch ontwerpgereedschap, gericht op professionals in de techniek, architectuur, productie en meer.</t>
  </si>
  <si>
    <t>Gentbrugge</t>
  </si>
  <si>
    <t>Bellevue</t>
  </si>
  <si>
    <t>BRIDGESTONE EUROPE NV/SA</t>
  </si>
  <si>
    <t>0441.192.820</t>
  </si>
  <si>
    <t>BE0441.192.820</t>
  </si>
  <si>
    <t>facebook-de@bridgestone.eu</t>
  </si>
  <si>
    <t>+32 2 714 67 00</t>
  </si>
  <si>
    <t>https://www.bridgestone.be</t>
  </si>
  <si>
    <t>Bridgestone is de regionale Strategische Business Unit van Bridgestone Corporation, een wereldleider in premium banden en duurzame mobiliteitsoplossingen, actief in Europa, het Midden-Oosten en Afrika. Ze bieden een divers portfolio van premium banden, bandentechnologieën en geavanceerde mobiliteitsoplossingen, met als doel sociale en klantwaarde te bieden als een duurzaam bedrijf voor oplossingen.</t>
  </si>
  <si>
    <t>Da Vincilaan 1, 1930 Zaventem</t>
  </si>
  <si>
    <t>Groothandel in motorvoertuigen</t>
  </si>
  <si>
    <t>app.bizzy.org/BE/0441192.820?utm_source=export&amp;utm_medium=lists_xlsx</t>
  </si>
  <si>
    <t>Bright Plus Outsourcing Solutions</t>
  </si>
  <si>
    <t>0475.945.940</t>
  </si>
  <si>
    <t>BE0475.945.940</t>
  </si>
  <si>
    <t>info@brightplus.be</t>
  </si>
  <si>
    <t>+32 11 26 96 86</t>
  </si>
  <si>
    <t>https://www.brightplus.be/</t>
  </si>
  <si>
    <t>Bright Plus Outsourcing Solutions Vilvoorde is een gespecialiseerd wervingsbureau en selectiekantoor dat zich richt op het vinden en behouden van top meertalig talent voor verschillende sectoren, waaronder managementondersteuning, marketing, verkoop, HR, medisch, juridisch, logistiek, inkoop en facilitair. Met meer dan 25 jaar ervaring en een uitgebreide database van professionals streven zij ernaar om langetermijnpartnerschappen te ontwikkelen en begeleiding te bieden gedurende de loopbaan van hun kandidaten.</t>
  </si>
  <si>
    <t>Frankrijklei</t>
  </si>
  <si>
    <t>Administratieve activiteiten</t>
  </si>
  <si>
    <t>app.bizzy.org/BE/0475945.940?utm_source=export&amp;utm_medium=lists_xlsx</t>
  </si>
  <si>
    <t>BRU TEXTILES</t>
  </si>
  <si>
    <t>0453.835.284</t>
  </si>
  <si>
    <t>BE0453.835.284</t>
  </si>
  <si>
    <t>+32 3 451 80 00</t>
  </si>
  <si>
    <t>https://brutex.com</t>
  </si>
  <si>
    <t>BRU TEXTILES levert hoogwaardige stoffen en richt zich op continue innovatie om te voldoen aan de behoeften van professionals wereldwijd. Het bedrijf streeft ernaar een digitale leider in de sector te zijn, met de nadruk op de vereisten van de klant.</t>
  </si>
  <si>
    <t>Kontich</t>
  </si>
  <si>
    <t>Satenrozen</t>
  </si>
  <si>
    <t>2A</t>
  </si>
  <si>
    <t>BT Global Services Belgium</t>
  </si>
  <si>
    <t>0719.724.459</t>
  </si>
  <si>
    <t>BE0719.724.459</t>
  </si>
  <si>
    <t>https://www.globalservices.bt.com/en</t>
  </si>
  <si>
    <t>BUURTWINKELS OKAY</t>
  </si>
  <si>
    <t>0464.994.145</t>
  </si>
  <si>
    <t>BE0464.994.145</t>
  </si>
  <si>
    <t>info@colruytgroup.com</t>
  </si>
  <si>
    <t>+32 2 363 55 45</t>
  </si>
  <si>
    <t>https://colruytgroup.com</t>
  </si>
  <si>
    <t>OKAY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</si>
  <si>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Demesmaekerstraat</t>
  </si>
  <si>
    <t>C&amp;A Belgique</t>
  </si>
  <si>
    <t>0402.128.346</t>
  </si>
  <si>
    <t>BE0402.128.346</t>
  </si>
  <si>
    <t>J. Monnetlaan</t>
  </si>
  <si>
    <t>CAIROX BELGIUM</t>
  </si>
  <si>
    <t>0451.428.496</t>
  </si>
  <si>
    <t>BE0451.428.496</t>
  </si>
  <si>
    <t>sales@cairox.be</t>
  </si>
  <si>
    <t>+32 14 84 67 70</t>
  </si>
  <si>
    <t>www.cairox.be</t>
  </si>
  <si>
    <t>CAIROX BELGIUM is een toonaangevende leverancier van HVAC-producten en biedt een breed scala aan verwarmings-, ventilatie- en airconditioningoplossingen. Met een sterke aanwezigheid in België en samenwerkingen met gerenommeerde merken, leveren zij hoogwaardige producten en systemen voor luchtkwaliteitsverbetering, -beweging en -verspreiding.</t>
  </si>
  <si>
    <t>Hoogstraat</t>
  </si>
  <si>
    <t>CALLENS WILLY</t>
  </si>
  <si>
    <t>0419.765.520</t>
  </si>
  <si>
    <t>BE0419.765.520</t>
  </si>
  <si>
    <t>info@callens.eu</t>
  </si>
  <si>
    <t>+32 14 54 28 60</t>
  </si>
  <si>
    <t>https://www.callens.eu</t>
  </si>
  <si>
    <t>Callens is gespecialiseerd in het leveren van thermische nutsvoorzieningen, waaronder stoom- en thermische olie-installaties, industriële luchttechnologieën en het transport van nutsvoorzieningen via industriële leidingen. Met meer dan 55 jaar ervaring bieden zij complete oplossingen voor warmte- en luchttechnologieën, waarbij zij zorgen voor de juiste temperatuur voor productieprocessen en ruimtes.</t>
  </si>
  <si>
    <t>Waregem</t>
  </si>
  <si>
    <t>Industrielaan</t>
  </si>
  <si>
    <t>Installatie van airconditioning - Installatie van industriële machines en gereedschappen - Installatie van ventilatie - Installatie van verwarming</t>
  </si>
  <si>
    <t>CAPGEMINI BELGIUM</t>
  </si>
  <si>
    <t>0407.184.521</t>
  </si>
  <si>
    <t>BE0407.184.521</t>
  </si>
  <si>
    <t>career.nl@capgemini.com</t>
  </si>
  <si>
    <t>+32 2 622 33 00</t>
  </si>
  <si>
    <t>https://www.capgemini.com</t>
  </si>
  <si>
    <t>Capgemini is een wereldwijde leider op het gebied van advies, technologische diensten en digitale transformatie. Ze bieden geïntegreerde oplossingen die technologie combineren met diepgaande sectorexpertise. Ze richten zich op verschillende industrieën en bieden diensten aan op gebieden zoals AI, cybersecurity en cloudbeheer.</t>
  </si>
  <si>
    <t>Computer consultancy - Informatietechnologieën en -diensten</t>
  </si>
  <si>
    <t>app.bizzy.org/BE/0407184.521?utm_source=export&amp;utm_medium=lists_xlsx</t>
  </si>
  <si>
    <t>CAPSUGEL BELGIUM</t>
  </si>
  <si>
    <t>0400.767.772</t>
  </si>
  <si>
    <t>BE0400.767.772</t>
  </si>
  <si>
    <t>+32 3 890 05 11</t>
  </si>
  <si>
    <t>https://www.capsugel.com</t>
  </si>
  <si>
    <t>Lonza Capsules &amp; Health Ingredients is een betrouwbare zakelijke partner die gespecialiseerd is in innovatieve capsules, oplossingen voor doseringsvormen en gezondheidsingrediënten voor farmaceutische en gezondheids- en voedingsbedrijven. Ze bieden een breed scala aan capsuletechnologieën, op onderzoek gebaseerde ingrediënten en formuleringsservices om hun wereldwijde klanten te helpen de gezondheid en het welzijn van miljoenen patiënten en consumenten te verbeteren.</t>
  </si>
  <si>
    <t>CARGILL NV</t>
  </si>
  <si>
    <t>0405.546.706</t>
  </si>
  <si>
    <t>BE0405.546.706</t>
  </si>
  <si>
    <t>+32 3 540 18 00</t>
  </si>
  <si>
    <t>https://www.cargill.be</t>
  </si>
  <si>
    <t>CARGILL is een wereldwijd bedrijf met meer dan 160.000 professionals in 70 landen, gespecialiseerd in voedsel, landbouw, voeding en risicobeheer. Met een focus op innovatie en duurzaamheid helpen zij boeren om meer te groeien, zich te verbinden met bredere markten en producten te ontwikkelen die voldoen aan de behoeften van consumenten.</t>
  </si>
  <si>
    <t>2800</t>
  </si>
  <si>
    <t>Bedrijvenlaan 7-9, 2800 Mechelen</t>
  </si>
  <si>
    <t>Bedrijvenlaan</t>
  </si>
  <si>
    <t>7-9</t>
  </si>
  <si>
    <t>Productie van voedsel</t>
  </si>
  <si>
    <t>app.bizzy.org/BE/0405546.706?utm_source=export&amp;utm_medium=lists_xlsx</t>
  </si>
  <si>
    <t>Cargill R&amp;D Centre Europe</t>
  </si>
  <si>
    <t>0479.775.163</t>
  </si>
  <si>
    <t>BE0479.775.163</t>
  </si>
  <si>
    <t>+32 2 770 94 08</t>
  </si>
  <si>
    <t>https://www.cargill.be/</t>
  </si>
  <si>
    <t>Cargill R&amp;D Centre Europe is een wereldwijd bedrijf dat jarenlange ervaring combineert met nieuwe technologieën om te fungeren als een betrouwbare partner in de voedsel-, landbouw-, financiële en industriële sectoren. Ze richten zich op het ontwikkelen van innovatieve producten, het bevorderen van voeding en het helpen van partners bij het beheersen van risico's voor een duurzame toekomst.</t>
  </si>
  <si>
    <t>Havenstraat</t>
  </si>
  <si>
    <t>app.bizzy.org/BE/0479775.163?utm_source=export&amp;utm_medium=lists_xlsx</t>
  </si>
  <si>
    <t>CARGLASS</t>
  </si>
  <si>
    <t>0432.023.845</t>
  </si>
  <si>
    <t>BE0432.023.845</t>
  </si>
  <si>
    <t>service.consommateurs@carglass.fr</t>
  </si>
  <si>
    <t>+32 78 78 12 12</t>
  </si>
  <si>
    <t>https://www.carglass.fr</t>
  </si>
  <si>
    <t>CARGLASS is gespecialiseerd in het repareren en vervangen van autoruiten en ander voertuigglas. Wij bieden diensten aan zonder vooruitbetaling en met een levenslange garantie op alle ingrepen.</t>
  </si>
  <si>
    <t>Bilzen</t>
  </si>
  <si>
    <t>Kruisbosstraat</t>
  </si>
  <si>
    <t>Reparatie en onderhoud van voertuigen - Vervaardiging van glas</t>
  </si>
  <si>
    <t>Carpenter Engineered Foams Belgium</t>
  </si>
  <si>
    <t>0780.876.031</t>
  </si>
  <si>
    <t>BE0780.876.031</t>
  </si>
  <si>
    <t>+32 2 282 00 50</t>
  </si>
  <si>
    <t>https://recticelflexiblefoams.com</t>
  </si>
  <si>
    <t>Carpenter Engineered Foams Belgium is een wereldwijd bedrijf dat gespecialiseerd is in schuimproducten en een breed scala aan op maat gemaakte oplossingen en innovaties biedt in verschillende marktsegmenten. Met een sterke focus op duurzaamheid en een wereldwijd netwerk van productielocaties en R&amp;D-centra, bieden zij betrouwbare toeleveringsketens en hoogwaardige producten.</t>
  </si>
  <si>
    <t>Culliganlaan</t>
  </si>
  <si>
    <t>2 F</t>
  </si>
  <si>
    <t>CARREFOUR BELGIUM</t>
  </si>
  <si>
    <t>0448.826.918</t>
  </si>
  <si>
    <t>BE0448.826.918</t>
  </si>
  <si>
    <t>+32 2 729 21 11</t>
  </si>
  <si>
    <t>https://carrefour.be</t>
  </si>
  <si>
    <t>Carrefour is een retail media- en performanceplatform dat tot doel heeft klantbelevingen te verbeteren door gepersonaliseerde oplossingen te bieden voor partnerbedrijven. Ze maken gebruik van technologie van marktleiders zoals Criteo, Google en LiveRamp om retailgegevens, marketingcampagnes en merkbekendheid te optimaliseren.</t>
  </si>
  <si>
    <t>10K+</t>
  </si>
  <si>
    <t>app.bizzy.org/BE/0448826.918?utm_source=export&amp;utm_medium=lists_xlsx</t>
  </si>
  <si>
    <t>CASTROL BELGIUM</t>
  </si>
  <si>
    <t>0757.677.886</t>
  </si>
  <si>
    <t>BE0757.677.886</t>
  </si>
  <si>
    <t>+32 9 257 32 11</t>
  </si>
  <si>
    <t>https://castrol.be</t>
  </si>
  <si>
    <t>Langerbruggekaai</t>
  </si>
  <si>
    <t>CATALENT BELGIUM</t>
  </si>
  <si>
    <t>0465.935.738</t>
  </si>
  <si>
    <t>BE0465.935.738</t>
  </si>
  <si>
    <t>info@catalent.com</t>
  </si>
  <si>
    <t>+32 54 55 74 63</t>
  </si>
  <si>
    <t>https://www.catalent.com/our-locations/europe/brussels-belgium/</t>
  </si>
  <si>
    <t>Catalent biedt CDMO-diensten en innovatieve leverings-technologieën voor de ontwikkeling en productie van farmaceutische producten, biologics en consumenten gezondheidsproducten.</t>
  </si>
  <si>
    <t>Neder-Over-Heembeek</t>
  </si>
  <si>
    <t>1120</t>
  </si>
  <si>
    <t>Sint Lendriksborre 10, 1120 Neder-Over-Heembeek</t>
  </si>
  <si>
    <t>Sint Lendriksborre</t>
  </si>
  <si>
    <t>10</t>
  </si>
  <si>
    <t>app.bizzy.org/BE/0465935.738?utm_source=export&amp;utm_medium=lists_xlsx</t>
  </si>
  <si>
    <t>CEBEO</t>
  </si>
  <si>
    <t>0405.318.953</t>
  </si>
  <si>
    <t>BE0405.318.953</t>
  </si>
  <si>
    <t>info@cebeo.be</t>
  </si>
  <si>
    <t>+32 56 23 80 00</t>
  </si>
  <si>
    <t>https://www.cebeo.be</t>
  </si>
  <si>
    <t>CEBEO is een elektrotechnische groothandel die een breed scala aan elektrische en elektrotechnische materialen aanbiedt, waaronder verlichting, domotica, warmtepompen, ventilatie, HVAC, kabels, huishoudelijke apparaten en gereedschap. Ze bieden op maat gemaakte diensten, deskundig advies en hebben een grote voorraad van meer dan 1,9 miljoen referenties van meer dan 500 merken.</t>
  </si>
  <si>
    <t>8790</t>
  </si>
  <si>
    <t>Eugène Bekaertlaan 63, 8790 Waregem</t>
  </si>
  <si>
    <t>Eugène Bekaertlaan</t>
  </si>
  <si>
    <t>63</t>
  </si>
  <si>
    <t>app.bizzy.org/BE/0405318.953?utm_source=export&amp;utm_medium=lists_xlsx</t>
  </si>
  <si>
    <t>CEGEKA GROEP</t>
  </si>
  <si>
    <t>0448.621.832</t>
  </si>
  <si>
    <t>BE0448.621.832</t>
  </si>
  <si>
    <t>info@cegeka.com</t>
  </si>
  <si>
    <t>+32 11 24 02 34</t>
  </si>
  <si>
    <t>https://www.cegeka.com</t>
  </si>
  <si>
    <t>Cegeka is een familiebedrijf dat IT-oplossingen aanbiedt en een uitgebreid scala aan diensten levert, waaronder IT-advies, cloudoplossingen en data-analyse, om organisaties te helpen gepersonaliseerde digitale ervaringen te creëren. Ze richten zich op nauwe samenwerking met klanten om innovatie en transformatie in verschillende sectoren te stimuleren.</t>
  </si>
  <si>
    <t>3500</t>
  </si>
  <si>
    <t>Kempische steenweg 307, 3500 Hasselt</t>
  </si>
  <si>
    <t>Kempische steenweg</t>
  </si>
  <si>
    <t>307</t>
  </si>
  <si>
    <t>Informatietechnologieën en -diensten</t>
  </si>
  <si>
    <t>app.bizzy.org/BE/0448621.832?utm_source=export&amp;utm_medium=lists_xlsx</t>
  </si>
  <si>
    <t>CEGELEC</t>
  </si>
  <si>
    <t>0402.031.346</t>
  </si>
  <si>
    <t>BE0402.031.346</t>
  </si>
  <si>
    <t>privacy.veb@vinci-energies.com</t>
  </si>
  <si>
    <t>+32 3 800 51 00</t>
  </si>
  <si>
    <t>https://www.vinci-energies.be</t>
  </si>
  <si>
    <t>CEGELEC is gespecialiseerd in het integreren van transportsystemen en lijnbeheer in productiefaciliteiten, met als doel de lijnoperatie te optimaliseren en de productiecapaciteit te verhogen door de perfecte integratie van machines en transportbandsystemen.</t>
  </si>
  <si>
    <t>Bourgetlaan 42, 1130 Haren</t>
  </si>
  <si>
    <t>42</t>
  </si>
  <si>
    <t>app.bizzy.org/BE/0402031.346?utm_source=export&amp;utm_medium=lists_xlsx</t>
  </si>
  <si>
    <t>CellCarta</t>
  </si>
  <si>
    <t>0474.654.355</t>
  </si>
  <si>
    <t>BE0474.654.355</t>
  </si>
  <si>
    <t>info@cellcarta.com</t>
  </si>
  <si>
    <t>+32 3 502 05 00</t>
  </si>
  <si>
    <t>https://cellcarta.com</t>
  </si>
  <si>
    <t>CellCarta is wereldwijd marktleider op het gebied van precisiegeneeskunde testdiensten en biedt een breed scala aan diensten aan, waaronder immunologie, histopathologie, proteomics, genomics en digitale pathologie/AI.</t>
  </si>
  <si>
    <t>2610</t>
  </si>
  <si>
    <t>Sint-Bavostraat 78, 2610 Wilrijk</t>
  </si>
  <si>
    <t>Sint-Bavostraat</t>
  </si>
  <si>
    <t>78</t>
  </si>
  <si>
    <t>Onderzoek en ontwikkeling</t>
  </si>
  <si>
    <t>Centrum voor Informatica</t>
  </si>
  <si>
    <t>0860.972.295</t>
  </si>
  <si>
    <t>BE0860.972.295</t>
  </si>
  <si>
    <t>contactcenter@cevi.be</t>
  </si>
  <si>
    <t>+32 9 264 07 01</t>
  </si>
  <si>
    <t>https://www.cevi.be/</t>
  </si>
  <si>
    <t>Centrum voor Informatica is een softwarebedrijf dat gespecialiseerd is in het leveren van op maat gemaakte software- en hardwareoplossingen voor overheidsinstanties, zoals steden, gemeenten en sociale welzijnscentra. Ze bieden geïntegreerde systemen die processen en diensten automatiseren, samen met een breed scala aan diensten, waaronder training, advies en IT-ondersteuning.</t>
  </si>
  <si>
    <t>Bisdomplein</t>
  </si>
  <si>
    <t>Ontwikkeling van software</t>
  </si>
  <si>
    <t>app.bizzy.org/BE/0860972.295?utm_source=export&amp;utm_medium=lists_xlsx</t>
  </si>
  <si>
    <t>CERBA HEALTHCARE BELGIUM</t>
  </si>
  <si>
    <t>0419.540.638</t>
  </si>
  <si>
    <t>BE0419.540.638</t>
  </si>
  <si>
    <t>+32 2 349 67 11</t>
  </si>
  <si>
    <t>https://www.cerbahealthcare.com</t>
  </si>
  <si>
    <t>CERBA HEALTHCARE BELGIUM is een wereldwijd gezondheidsbedrijf dat gespecialiseerd is in medische biologie en innovatieve oplossingen, ter ondersteuning van zorgprofessionals en patiënten bij diagnose, preventie en precisiegeneeskunde.</t>
  </si>
  <si>
    <t>Humaniteitslaan 116, 1070 Anderlecht</t>
  </si>
  <si>
    <t>Humaniteitslaan</t>
  </si>
  <si>
    <t>116</t>
  </si>
  <si>
    <t>Certis Belchim</t>
  </si>
  <si>
    <t>0458.909.077</t>
  </si>
  <si>
    <t>BE0458.909.077</t>
  </si>
  <si>
    <t>info@certisbelchim.com</t>
  </si>
  <si>
    <t>+32 52 30 09 06</t>
  </si>
  <si>
    <t>https://certisbelchim.com</t>
  </si>
  <si>
    <t>Atlas Agricole S.A nu bekend als Belchim Crop Protection, is een betrouwbaar en innovatief bedrijf dat gespecialiseerd is in duurzame gewasbeheeroplossingen. Met een focus op het ontwikkelen van veilige en effectieve producten, bieden zij echte en haalbare oplossingen voor de landbouwsector.</t>
  </si>
  <si>
    <t>Londerzeel</t>
  </si>
  <si>
    <t>Technologielaan</t>
  </si>
  <si>
    <t>CEVA Logistics Belgium</t>
  </si>
  <si>
    <t>0437.401.407</t>
  </si>
  <si>
    <t>BE0437.401.407</t>
  </si>
  <si>
    <t>+32 2 752 99 10</t>
  </si>
  <si>
    <t>https://cevalogistics.com</t>
  </si>
  <si>
    <t>Koningin Astridlaan 12, 2830 Willebroek</t>
  </si>
  <si>
    <t>Koningin Astridlaan</t>
  </si>
  <si>
    <t>12</t>
  </si>
  <si>
    <t>Opslag</t>
  </si>
  <si>
    <t>app.bizzy.org/BE/0437401.407?utm_source=export&amp;utm_medium=lists_xlsx</t>
  </si>
  <si>
    <t>CG POWER SYSTEMS BELGIUM NV</t>
  </si>
  <si>
    <t>0412.527.538</t>
  </si>
  <si>
    <t>BE0412.527.538</t>
  </si>
  <si>
    <t>info@cgglobal.com</t>
  </si>
  <si>
    <t>+91 22 2423 7865</t>
  </si>
  <si>
    <t>http://www.cgglobal.com/</t>
  </si>
  <si>
    <t>CG Power Systems Belgium is wereldwijd een toonaangevende speler op het gebied van het beheer en de toepassing van elektrische energie. Het bedrijf biedt een breed scala aan elektrische producten, systemen en diensten aan voor nutsbedrijven, energieopwekking, industrieën en consumenten. Met een sterke aanwezigheid in de energie-, industriële en automatiseringssectoren staat CG bekend om zijn innovatieve oplossingen en uitgebreide productportfolio.</t>
  </si>
  <si>
    <t>Antwerpsesteenweg 167, 2800 Mechelen</t>
  </si>
  <si>
    <t>Antwerpsesteenweg</t>
  </si>
  <si>
    <t>167</t>
  </si>
  <si>
    <t>CHAUSSEA BRT</t>
  </si>
  <si>
    <t>0658.867.946</t>
  </si>
  <si>
    <t>BE0658.867.946</t>
  </si>
  <si>
    <t>sav@chaussea.fr</t>
  </si>
  <si>
    <t>+32 84 41 14 35</t>
  </si>
  <si>
    <t>https://www.chaussea.com</t>
  </si>
  <si>
    <t>Chaussea is gespecialiseerd in de verkoop van schoenen voor mannen, vrouwen en kinderen via hun website Chaussea.com. Ze bieden een ruime selectie aan tegen concurrerende prijzen, met mogelijkheden voor gratis retouren en afhalen in de winkel.</t>
  </si>
  <si>
    <t>Rue Neuve 36-38, 1000 Brussel</t>
  </si>
  <si>
    <t>Rue Neuve</t>
  </si>
  <si>
    <t>36-38</t>
  </si>
  <si>
    <t>Detailhandel in schoenen - Groothandel in schoenen</t>
  </si>
  <si>
    <t>CHEOPS TECHNOLOGY</t>
  </si>
  <si>
    <t>0438.846.311</t>
  </si>
  <si>
    <t>BE0438.846.311</t>
  </si>
  <si>
    <t>info@cheops.com</t>
  </si>
  <si>
    <t>+32 2 486 13 00</t>
  </si>
  <si>
    <t>https://www.cheops.com</t>
  </si>
  <si>
    <t>CHEOPS TECHNOLOGY is een toonaangevende leverancier van IT- en bedrijfstechnologiediensten, die bedrijven helpt om concurrerend te blijven door bewezen technologieën te benutten om efficiëntie, productiviteit en aanpassingsvermogen te vergroten. Met een focus op IT-diensten, advies, beheerde diensten, cloudoplossingen en IT-personeel zorgt Cheops ervoor dat bedrijven kunnen blijven groeien zonder gehinderd te worden door verouderde technologie of ingehaald te worden door nieuwe ontwikkelingen.</t>
  </si>
  <si>
    <t>Prins Boudewijnlaan</t>
  </si>
  <si>
    <t>7B</t>
  </si>
  <si>
    <t>Computer consultancy - Informatietechnologieën en -diensten - Ontwikkeling van software</t>
  </si>
  <si>
    <t>app.bizzy.org/BE/0438846.311?utm_source=export&amp;utm_medium=lists_xlsx</t>
  </si>
  <si>
    <t>CHEVRON PHILLIPS CHEMICALS INTERNATIONAL</t>
  </si>
  <si>
    <t>0418.159.080</t>
  </si>
  <si>
    <t>BE0418.159.080</t>
  </si>
  <si>
    <t>aromaticscustsvc@cpchem.com</t>
  </si>
  <si>
    <t>+32 2 689 12 11</t>
  </si>
  <si>
    <t>https://www.cpchem.com</t>
  </si>
  <si>
    <t>Chevron Phillips Chemical is een wereldwijde leverancier van polymeren en petrochemische producten die wereldwijd worden gebruikt in productieprocessen, met een focus op veiligheid, verantwoordelijkheid en het verbeteren van levens door middel van hun hoogwaardige oplossingen.</t>
  </si>
  <si>
    <t>Leonardo da Vincilaan 19, 1831 Diegem</t>
  </si>
  <si>
    <t>19</t>
  </si>
  <si>
    <t>Groothandel in chemische producten - Vervaardiging van chemische producten - Vervaardiging van olie en gas</t>
  </si>
  <si>
    <t>app.bizzy.org/BE/0418159.080?utm_source=export&amp;utm_medium=lists_xlsx</t>
  </si>
  <si>
    <t>Cigna International Health Services</t>
  </si>
  <si>
    <t>0414.783.183</t>
  </si>
  <si>
    <t>BE0414.783.183</t>
  </si>
  <si>
    <t>+32 3 217 57 30</t>
  </si>
  <si>
    <t>https://www.cignahealthbenefits.com</t>
  </si>
  <si>
    <t>Cigna International Health Services is een wereldwijd gezondheidsdienstenbedrijf met een toegewijde afdeling die zich richt op de behoeften van internationale organisaties. Wij bieden op maat gemaakte ziektekostenverzekeringen en werknemersvoordelenprogramma's aan voor IGO's, NGO's en internationale bedrijven, evenals hun wereldwijd mobiele werknemers.</t>
  </si>
  <si>
    <t>Borgerhout</t>
  </si>
  <si>
    <t>Plantin en Moretuslei</t>
  </si>
  <si>
    <t>Cipal Schaubroeck</t>
  </si>
  <si>
    <t>0664.474.051</t>
  </si>
  <si>
    <t>BE0664.474.051</t>
  </si>
  <si>
    <t>info@cipalschaubroeck.be</t>
  </si>
  <si>
    <t>+32 14 57 61 60</t>
  </si>
  <si>
    <t>https://www.cipalschaubroeck.be</t>
  </si>
  <si>
    <t>Cipal Schaubroeck is een joint venture tussen Cipal IT-oplossingen en Schaubroeck, die state-of-the-art IT-oplossingen biedt aan overheidsinstanties, waaronder burgeradministratie, financiële en belastinginningadministratie, salaris- en HR-administratie, ruimtelijke ordening en milieubeheer, sociale welzijnsadministratie, inkoopbeheer, Smart Cities &amp; mobiele applicaties, en IT-diensten.</t>
  </si>
  <si>
    <t>2440</t>
  </si>
  <si>
    <t>Cipalstraat 3, 2440 Geel</t>
  </si>
  <si>
    <t>Cipalstraat</t>
  </si>
  <si>
    <t>3</t>
  </si>
  <si>
    <t>app.bizzy.org/BE/0664474.051?utm_source=export&amp;utm_medium=lists_xlsx</t>
  </si>
  <si>
    <t>CIRCET BELGIUM</t>
  </si>
  <si>
    <t>0874.125.297</t>
  </si>
  <si>
    <t>BE0874.125.297</t>
  </si>
  <si>
    <t>info@circet.be</t>
  </si>
  <si>
    <t>+32 3 808 80 00</t>
  </si>
  <si>
    <t>https://careers.circet-benelux.eu</t>
  </si>
  <si>
    <t>CIRCET BELGIUM is gespecialiseerd in het bouwen en onderhouden van vaste en mobiele telecomnetwerken, en draagt bij aan de energietransitie door middel van innovatieve infrastructuuroplossingen. Het bedrijf legt de nadruk op training en ontwikkeling via de Circet Academy, wat groei bevordert voor zowel jonge talenten als ervaren professionals.</t>
  </si>
  <si>
    <t>Schoebroekstraat</t>
  </si>
  <si>
    <t>Bouw - Elektrische installatiewerkzaamheden</t>
  </si>
  <si>
    <t>app.bizzy.org/BE/0874125.297?utm_source=export&amp;utm_medium=lists_xlsx</t>
  </si>
  <si>
    <t>Cisco Systems Belgium</t>
  </si>
  <si>
    <t>0447.138.227</t>
  </si>
  <si>
    <t>BE0447.138.227</t>
  </si>
  <si>
    <t>+32 800 94 242</t>
  </si>
  <si>
    <t>https://cisco.com</t>
  </si>
  <si>
    <t>CISCO SYSTEMS maakt krachtige verbindingen mogelijk door middel van innovatieve hardware, software en diensten die internetoplossingen creëren voor netwerken, beveiliging en samenwerking. Hun aanbod omvat geavanceerde technologieën zoals AI-gestuurde servicegarantie en kritieke netwerkbewaking.</t>
  </si>
  <si>
    <t>De Kleetlaan 6A, 1831 Diegem</t>
  </si>
  <si>
    <t>De Kleetlaan</t>
  </si>
  <si>
    <t>6A</t>
  </si>
  <si>
    <t>CITRIBEL</t>
  </si>
  <si>
    <t>0400.934.652</t>
  </si>
  <si>
    <t>BE0400.934.652</t>
  </si>
  <si>
    <t>ilke.dewaelheyns@citribel.com</t>
  </si>
  <si>
    <t>https://www.citriquebelge.com</t>
  </si>
  <si>
    <t>Citrique Belge is een toonaangevende producent van citroenzuur en gerelateerde bijproducten, waarbij gebruik wordt gemaakt van geavanceerde methoden en technologieën om hoogwaardige circulaire componenten te leveren door middel van natuurlijke oppervlaktefermentatie van suikermelasse.</t>
  </si>
  <si>
    <t>Tienen</t>
  </si>
  <si>
    <t>Pastorijstraat</t>
  </si>
  <si>
    <t>app.bizzy.org/BE/0400934.652?utm_source=export&amp;utm_medium=lists_xlsx</t>
  </si>
  <si>
    <t>CLAREBOUT POTATOES</t>
  </si>
  <si>
    <t>0432.637.717</t>
  </si>
  <si>
    <t>BE0432.637.717</t>
  </si>
  <si>
    <t>communication@clarebout.com</t>
  </si>
  <si>
    <t>+32 57 44 69 01</t>
  </si>
  <si>
    <t>https://www.clarebout.com</t>
  </si>
  <si>
    <t>Clarebout Potatoes is gespecialiseerd in de ontwikkeling en productie van diepgevroren aardappelproducten op maat voor private labels, met meer dan 40 jaar ervaring in de aardappelindustrie. Het bedrijf hecht veel waarde aan kwaliteit, veiligheid en duurzaamheid in zijn bedrijfsvoering.</t>
  </si>
  <si>
    <t>Heuvelland</t>
  </si>
  <si>
    <t>8950</t>
  </si>
  <si>
    <t>Heirweg 26, 8950 Heuvelland</t>
  </si>
  <si>
    <t>Heirweg</t>
  </si>
  <si>
    <t>26</t>
  </si>
  <si>
    <t>app.bizzy.org/BE/0432637.717?utm_source=export&amp;utm_medium=lists_xlsx</t>
  </si>
  <si>
    <t>CLEANING MASTERS</t>
  </si>
  <si>
    <t>0435.474.471</t>
  </si>
  <si>
    <t>BE0435.474.471</t>
  </si>
  <si>
    <t>https://www.multimasters.be</t>
  </si>
  <si>
    <t>Multi Masters Group is een veelzijdig bedrijf dat een breed scala aan zakelijke ondersteunende diensten aanbiedt, gespecialiseerd in industriële projecten zoals lassen, bouwwerkzaamheden, leidingwerk en mechanische installaties. Ze hebben hun eigen werkplaats en een team van vakbekwame professionals die maatwerkoplossingen bieden en zorgen voor hoge kwaliteitsnormen.</t>
  </si>
  <si>
    <t>Merksem</t>
  </si>
  <si>
    <t>Westkaai</t>
  </si>
  <si>
    <t>CLEAR CHANNEL BELGIUM</t>
  </si>
  <si>
    <t>0412.432.122</t>
  </si>
  <si>
    <t>BE0412.432.122</t>
  </si>
  <si>
    <t>info@clearchannel.be</t>
  </si>
  <si>
    <t>+32 2 641 73 00</t>
  </si>
  <si>
    <t>https://www.clearchannel.be</t>
  </si>
  <si>
    <t>Clear Channel Belgium is een gespecialiseerd reclamebureau dat zich richt op Out-Of-Home campagnes en display-oplossingen biedt om merken in contact te brengen met hun doelgroep. Ze maken gebruik van creativiteit, flexibiliteit en verantwoordelijkheid om te voldoen aan de huidige en toekomstige behoeften van hun klanten in het voortdurend veranderende reclamelandschap.</t>
  </si>
  <si>
    <t>Laurent-Benoit Dewezplein</t>
  </si>
  <si>
    <t>Marketing en reclame</t>
  </si>
  <si>
    <t>Clinisys</t>
  </si>
  <si>
    <t>0428.149.981</t>
  </si>
  <si>
    <t>BE0428.149.981</t>
  </si>
  <si>
    <t>+32 9 220 23 21</t>
  </si>
  <si>
    <t>https://mips.be</t>
  </si>
  <si>
    <t>CliniSys Group is een toonaangevende leverancier van IT-oplossingen voor klinische laboratoria in Europa, gespecialiseerd in de ontwikkeling en implementatie van Laboratorium Informatie Systemen (LIS) gedurende meer dan 35 jaar. Ze zijn toegewijd aan uitmuntendheid en streven voortdurend naar verbetering van hun technologie en ondersteuning om innovatieve waarde te bieden voor hun klanten.</t>
  </si>
  <si>
    <t>Sluisweg</t>
  </si>
  <si>
    <t>app.bizzy.org/BE/0428149.981?utm_source=export&amp;utm_medium=lists_xlsx</t>
  </si>
  <si>
    <t>CLUB BRUGGE</t>
  </si>
  <si>
    <t>0460.444.251</t>
  </si>
  <si>
    <t>BE0460.444.251</t>
  </si>
  <si>
    <t>info@clubbrugge.be</t>
  </si>
  <si>
    <t>+32 50 40 21 21</t>
  </si>
  <si>
    <t>https://www.clubbrugge.be</t>
  </si>
  <si>
    <t>CLUB BRUGGE is een zeer professionele sportorganisatie in België, bekend om haar succes op het veld en haar uitzonderlijke fanbeleving. Ze bieden een scala aan diensten aan, waaronder Club Business, Club Kids, Club Foundation en Club Memberships.</t>
  </si>
  <si>
    <t>Knokke-Heist</t>
  </si>
  <si>
    <t>Herenweg</t>
  </si>
  <si>
    <t>Voetbalclub</t>
  </si>
  <si>
    <t>app.bizzy.org/BE/0460444.251?utm_source=export&amp;utm_medium=lists_xlsx</t>
  </si>
  <si>
    <t>CNH INDUSTRIAL BELGIUM</t>
  </si>
  <si>
    <t>0400.444.803</t>
  </si>
  <si>
    <t>BE0400.444.803</t>
  </si>
  <si>
    <t>+32 492 34 38 45</t>
  </si>
  <si>
    <t>https://www.cnhindustrial.com</t>
  </si>
  <si>
    <t>CNH Industrial is een leider in landbouw- en bouwmachines, die innovatieve technologie en betrouwbare oplossingen biedt ter ondersteuning van de hardst werkende mensen ter wereld. Hun merken zijn toegewijd aan het bevorderen van vooruitgang en duurzaamheid in deze essentiële sectoren.</t>
  </si>
  <si>
    <t>Zedelgem</t>
  </si>
  <si>
    <t>Léon Claeysstraat</t>
  </si>
  <si>
    <t>3A</t>
  </si>
  <si>
    <t>app.bizzy.org/BE/0400444.803?utm_source=export&amp;utm_medium=lists_xlsx</t>
  </si>
  <si>
    <t>COGNIZANT TECHNOLOGY SOLUTIONS BELGIUM</t>
  </si>
  <si>
    <t>0878.736.064</t>
  </si>
  <si>
    <t>BE0878.736.064</t>
  </si>
  <si>
    <t>globalp2psupport@cognizant.com</t>
  </si>
  <si>
    <t>+1 201 801 0233</t>
  </si>
  <si>
    <t>https://www.cognizant.com</t>
  </si>
  <si>
    <t>Cognizant is een software engineering bedrijf dat zich richt op het bouwen van duurzame systemen van levering en het ontwikkelen van producten die resultaten opleveren voor bedrijven.</t>
  </si>
  <si>
    <t>Havenlaan 86C, 1000 Brussel</t>
  </si>
  <si>
    <t>Havenlaan</t>
  </si>
  <si>
    <t>86C</t>
  </si>
  <si>
    <t>Big data - Computer consultancy - Cyberbeveiliging - Data analytics - Informatietechnologieën en -diensten - Machine learning - Ontwikkeling van software</t>
  </si>
  <si>
    <t>Colas Noord</t>
  </si>
  <si>
    <t>0404.206.225</t>
  </si>
  <si>
    <t>BE0404.206.225</t>
  </si>
  <si>
    <t>info@colas.be</t>
  </si>
  <si>
    <t>+32 13 54 93 60</t>
  </si>
  <si>
    <t>https://www.colas.be</t>
  </si>
  <si>
    <t>Colas Noord is een bedrijf dat diensten aanbiedt op het gebied van de bouw en het onderhoud van wegen, infrastructuur, industrieën, steengroeven en meer. Ze bieden ook ingenieursdiensten, milieudiensten en transportdiensten aan.</t>
  </si>
  <si>
    <t>Heusden-Zolder</t>
  </si>
  <si>
    <t>3550</t>
  </si>
  <si>
    <t>Dellestraat 25, 3550 Heusden-Zolder</t>
  </si>
  <si>
    <t>Dellestraat</t>
  </si>
  <si>
    <t>25</t>
  </si>
  <si>
    <t>app.bizzy.org/BE/0404206.225?utm_source=export&amp;utm_medium=lists_xlsx</t>
  </si>
  <si>
    <t>Collaboration Betters The World</t>
  </si>
  <si>
    <t>0895.492.518</t>
  </si>
  <si>
    <t>BE0895.492.518</t>
  </si>
  <si>
    <t>contact@apd-gba.be</t>
  </si>
  <si>
    <t>https://collaborationbetterstheworld.com</t>
  </si>
  <si>
    <t>CBTW is een onafhankelijke wereldwijde technologiegroep die end-to-end technologische oplossingen levert via een hybride model, waarbij zowel lokale als wereldwijde leveringscentra worden benut. Ze bieden een breed scala aan diensten aan, waaronder IT-consultancy, apps &amp; platforms, cloud, data &amp; analytics, hyperautomatisering, beveiliging en softwareproductontwikkeling, aan verschillende sectoren zoals bankwezen, verzekeringen, gezondheidszorg, detailhandel, transport, telecommunicatie en de publieke sector.</t>
  </si>
  <si>
    <t>Saint-Gilles</t>
  </si>
  <si>
    <t>1060</t>
  </si>
  <si>
    <t>Charleroise Steenweg 112, 1060 Saint-Gilles</t>
  </si>
  <si>
    <t>Charleroise Steenweg</t>
  </si>
  <si>
    <t>112</t>
  </si>
  <si>
    <t>Computer consultancy - Mobiele app ontwikkeling - Ontwikkeling van software - Web ontwikkeling</t>
  </si>
  <si>
    <t>Colruyt Group</t>
  </si>
  <si>
    <t>0400.378.485</t>
  </si>
  <si>
    <t>BE0400.378.485</t>
  </si>
  <si>
    <t>https://www.colruytgroup.com</t>
  </si>
  <si>
    <t>Colruyt Group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</si>
  <si>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Edingensesteenweg</t>
  </si>
  <si>
    <t>Detailhandel in voedingsmiddelen - Kruidenierswinkels</t>
  </si>
  <si>
    <t>app.bizzy.org/BE/0400378.485?utm_source=export&amp;utm_medium=lists_xlsx</t>
  </si>
  <si>
    <t>COMBELL</t>
  </si>
  <si>
    <t>0541.977.701</t>
  </si>
  <si>
    <t>BE0541.977.701</t>
  </si>
  <si>
    <t>info@combell.com</t>
  </si>
  <si>
    <t>+32 800 85 678</t>
  </si>
  <si>
    <t>https://www.combell.com</t>
  </si>
  <si>
    <t>Combell nv biedt uptime-as-a-service aan, wat zorgt voor maximale beschikbaarheid voor websites, applicaties en servers. Ze bieden op maat gemaakte hostingoplossingen, deskundig advies, hoogwaardige infrastructuur en lokale ondersteuning, waardoor ze dé specialist zijn op het gebied van hosting.</t>
  </si>
  <si>
    <t>Desteldonk</t>
  </si>
  <si>
    <t>Skaldenstraat</t>
  </si>
  <si>
    <t>Webhosting</t>
  </si>
  <si>
    <t>COMMSCOPE CONNECTIVITY BELGIUM</t>
  </si>
  <si>
    <t>0405.721.306</t>
  </si>
  <si>
    <t>BE0405.721.306</t>
  </si>
  <si>
    <t>privacycontact@commscope.com</t>
  </si>
  <si>
    <t>+1 215 323 2345</t>
  </si>
  <si>
    <t>https://commscope.com</t>
  </si>
  <si>
    <t>Commscope bevordert breedbandnetwerken voor bedrijven en draadloze netwerken, waardoor de connectiviteit en capaciteit worden verbeterd om te voldoen aan de vraag naar hoge datasnelheden.</t>
  </si>
  <si>
    <t>Kessel Lo</t>
  </si>
  <si>
    <t>Diestsesteenweg</t>
  </si>
  <si>
    <t>€5M - €10M</t>
  </si>
  <si>
    <t>Compass Group Belgium</t>
  </si>
  <si>
    <t>0408.364.753</t>
  </si>
  <si>
    <t>BE0408.364.753</t>
  </si>
  <si>
    <t>info@compass-group.be</t>
  </si>
  <si>
    <t>+32 2 243 22 11</t>
  </si>
  <si>
    <t>https://www.compass-group.be</t>
  </si>
  <si>
    <t>COMPASS GROUP  is een voedsel- en kennispartner die de nieuwste trends en innovaties combineert om heerlijke, duurzame en gezonde maaltijden te serveren voor bedrijven, scholen en zorgcentra. Ze zijn gepassioneerd over het bestrijden van voedselverspilling en het bevorderen van een duurzame benadering van voedsel.</t>
  </si>
  <si>
    <t>1H</t>
  </si>
  <si>
    <t>Restaurants</t>
  </si>
  <si>
    <t>app.bizzy.org/BE/0408364.753?utm_source=export&amp;utm_medium=lists_xlsx</t>
  </si>
  <si>
    <t>Confiserie Leonidas</t>
  </si>
  <si>
    <t>0407.824.919</t>
  </si>
  <si>
    <t>BE0407.824.919</t>
  </si>
  <si>
    <t>+32 2 343 28 70</t>
  </si>
  <si>
    <t>https://www.leonidas.com</t>
  </si>
  <si>
    <t>Leonidas is een Belgische chocolatier die sinds 1913 momenten van geluk creëert door de luxe van chocolade voor iedereen toegankelijk te maken. Het bedrijf staat bekend om zijn hoogwaardige pralines, delicatessen en duurzame cacaopraktijken.</t>
  </si>
  <si>
    <t>Jules Graindorlaan 43, 1070 Anderlecht</t>
  </si>
  <si>
    <t>Jules Graindorlaan</t>
  </si>
  <si>
    <t>43</t>
  </si>
  <si>
    <t>app.bizzy.org/BE/0407824.919?utm_source=export&amp;utm_medium=lists_xlsx</t>
  </si>
  <si>
    <t>CONNECT GROUP</t>
  </si>
  <si>
    <t>0448.332.911</t>
  </si>
  <si>
    <t>BE0448.332.911</t>
  </si>
  <si>
    <t>info@connectgroup.com</t>
  </si>
  <si>
    <t>+32 16 60 78 82</t>
  </si>
  <si>
    <t>http://www.connectgroup-ir.com</t>
  </si>
  <si>
    <t>Connect Group N.V. is een toonaangevende dienstverlener op het gebied van kabel-, PCB- en module-assemblage, die klanten ondersteunt met ontwerp, productie, logistiek en after-sales services. Ze bieden een volledig geïntegreerd pakket, van technische ondersteuning tot toegewijde logistiek, om klanten te helpen concurreren in de snel veranderende wereld van elektronica.</t>
  </si>
  <si>
    <t>Industriestraat 4, 1910 Kampenhout</t>
  </si>
  <si>
    <t>Industriestraat</t>
  </si>
  <si>
    <t>4</t>
  </si>
  <si>
    <t>app.bizzy.org/BE/0448332.911?utm_source=export&amp;utm_medium=lists_xlsx</t>
  </si>
  <si>
    <t>CONTINENTAL AUTOMOTIVE BENELUX</t>
  </si>
  <si>
    <t>0811.501.604</t>
  </si>
  <si>
    <t>BE0811.501.604</t>
  </si>
  <si>
    <t>mail_service@conti.de</t>
  </si>
  <si>
    <t>+32 2 716 01 40</t>
  </si>
  <si>
    <t>https://www.continental-automotive.com</t>
  </si>
  <si>
    <t>CONTINENTAL AUTOMOTIVE BENELUX is een technologiebedrijf dat innovatieve oplossingen ontwikkelt voor duurzame en verbonden mobiliteit, waarbij veilige, efficiënte en intelligente producten en diensten worden aangeboden voor voertuigen, machines, verkeer en transport.</t>
  </si>
  <si>
    <t>Generaal De Wittelaan</t>
  </si>
  <si>
    <t>Vervaardiging van motorvoertuigen</t>
  </si>
  <si>
    <t>Conway - The Convenience Company België</t>
  </si>
  <si>
    <t>0412.070.549</t>
  </si>
  <si>
    <t>BE0412.070.549</t>
  </si>
  <si>
    <t>info@conway.be</t>
  </si>
  <si>
    <t>+32 3 710 03 11</t>
  </si>
  <si>
    <t>https://www.conway.be</t>
  </si>
  <si>
    <t>Conway is een specialist in consumptie onderweg en levert snoepgoed, tabaksproducten, verse en diepvriesproducten en non-food items aan verschillende klanten zoals supermarkten, benzinestations, kiosken en meer. Ze streven ernaar de meest handige partner te zijn voor hun klanten, met een breed scala aan producten, sterke commerciële aanbiedingen en persoonlijk advies.</t>
  </si>
  <si>
    <t>Laagstraat</t>
  </si>
  <si>
    <t>Groothandel in chocolade - Groothandel in consumentengoederen - Groothandel in voedingsmiddelen</t>
  </si>
  <si>
    <t>app.bizzy.org/BE/0412070.549?utm_source=export&amp;utm_medium=lists_xlsx</t>
  </si>
  <si>
    <t>COOP-APOTHEKEN</t>
  </si>
  <si>
    <t>0421.598.226</t>
  </si>
  <si>
    <t>BE0421.598.226</t>
  </si>
  <si>
    <t>info@coopapotheken.be</t>
  </si>
  <si>
    <t>+32 478 92 87 49</t>
  </si>
  <si>
    <t>https://www.coopapotheken.be</t>
  </si>
  <si>
    <t>Coop Apotheken is een netwerk van apotheken dat sinds 1881 actief is en zijn klanten persoonlijk advies en een breed scala aan producten en diensten biedt.</t>
  </si>
  <si>
    <t>Nieuwevaart 151, 9000 Gent</t>
  </si>
  <si>
    <t>Nieuwevaart</t>
  </si>
  <si>
    <t>151</t>
  </si>
  <si>
    <t>Apotheek</t>
  </si>
  <si>
    <t>CORDEEL ZETEL TEMSE</t>
  </si>
  <si>
    <t>0405.013.602</t>
  </si>
  <si>
    <t>BE0405.013.602</t>
  </si>
  <si>
    <t>info.hoeselt@cordeel.eu</t>
  </si>
  <si>
    <t>+32 3 710 55 00</t>
  </si>
  <si>
    <t>https://www.cordeel.be</t>
  </si>
  <si>
    <t>Cordeel  is een onafhankelijk familiebedrijf dat gespecialiseerd is in innovatieve bouwoplossingen, met een focus op duurzaamheid en efficiëntie gedurende het gehele bouwproces. Ze bieden een uitgebreid scala aan diensten, waaronder de productie van prefab beton en ontwerpengineering.</t>
  </si>
  <si>
    <t>Frank Van Dyckelaan</t>
  </si>
  <si>
    <t>Bouw - Woningbouw</t>
  </si>
  <si>
    <t>CORILUS</t>
  </si>
  <si>
    <t>0428.555.896</t>
  </si>
  <si>
    <t>BE0428.555.896</t>
  </si>
  <si>
    <t>info@corilus.be</t>
  </si>
  <si>
    <t>+32 3 253 20 20</t>
  </si>
  <si>
    <t>https://www.corilus.be</t>
  </si>
  <si>
    <t>Corilus NV is een Belgische marktleider op het gebied van ICT voor medische professionals en biedt een scala aan softwareoplossingen die zijn afgestemd op de behoeften van zorgverleners zoals huisartsen, specialisten, apothekers, tandartsen, verpleegkundigen, fysiotherapeuten en verpleeghuizen. Hun CareConnect-software heeft als doel zorgverleners, patiënten en belanghebbenden met elkaar te verbinden en zo een slim en efficiënt gezondheidssysteem te creëren.</t>
  </si>
  <si>
    <t>9050</t>
  </si>
  <si>
    <t>Gaston Crommenlaan 4/ 26, 9050 Gentbrugge</t>
  </si>
  <si>
    <t>Gaston Crommenlaan</t>
  </si>
  <si>
    <t>app.bizzy.org/BE/0428555.896?utm_source=export&amp;utm_medium=lists_xlsx</t>
  </si>
  <si>
    <t>COURIR BELGIUM</t>
  </si>
  <si>
    <t>0729.569.860</t>
  </si>
  <si>
    <t>BE0729.569.860</t>
  </si>
  <si>
    <t>https://jobs.courir.be</t>
  </si>
  <si>
    <t>Courir is een sneakerwinkel die een breed scala aan hardloopschoenen en sneakermerken voor mannen, vrouwen en kinderen aanbiedt, samen met kleding en accessoires. Ze bieden gratis in-store levering en hebben een loyaliteitsprogramma waarmee klanten punten kunnen verzamelen en kunnen genieten van kortingen.</t>
  </si>
  <si>
    <t>Ixelles</t>
  </si>
  <si>
    <t>1050</t>
  </si>
  <si>
    <t>Elsense Steenweg 57, 1050 Ixelles</t>
  </si>
  <si>
    <t>Elsense Steenweg</t>
  </si>
  <si>
    <t>57</t>
  </si>
  <si>
    <t>Detailhandel in kleding - Detailhandel in sportartikelen - Groothandel in sportartikelen</t>
  </si>
  <si>
    <t>Covestro</t>
  </si>
  <si>
    <t>0627.857.343</t>
  </si>
  <si>
    <t>BE0627.857.343</t>
  </si>
  <si>
    <t>info@covestro.com</t>
  </si>
  <si>
    <t>+32 3 540 30 11</t>
  </si>
  <si>
    <t>www.covestro.be</t>
  </si>
  <si>
    <t>Covestro AG is een toonaangevende fabrikant van hoogwaardige polymeermaterialen en hun componenten, die wereldwijd klanten bedient in sectoren zoals mobiliteit, bouw, elektronica en gezondheid. Het bedrijf zet zich in voor het verbeteren van duurzaamheid en streeft ernaar om tegen 2035 volledig circulair en klimaatneutraal te worden.</t>
  </si>
  <si>
    <t>CPSP België</t>
  </si>
  <si>
    <t>0434.692.830</t>
  </si>
  <si>
    <t>BE0434.692.830</t>
  </si>
  <si>
    <t>+32 14 81 72 52</t>
  </si>
  <si>
    <t>https://www.centerparcs.be/</t>
  </si>
  <si>
    <t>CenterParcs maakt deel uit van de Pierre &amp; Vacances-Center Parcs Groep, een Europese leider in lokaal toerisme, die een unieke vakantie-ervaring biedt met een combinatie van natuur, water, cottages, recreatie en service op 24 locaties in 4 landen.</t>
  </si>
  <si>
    <t>Mol</t>
  </si>
  <si>
    <t>Postelsesteenweg</t>
  </si>
  <si>
    <t>app.bizzy.org/BE/0434692.830?utm_source=export&amp;utm_medium=lists_xlsx</t>
  </si>
  <si>
    <t>CREFIUS</t>
  </si>
  <si>
    <t>0405.549.377</t>
  </si>
  <si>
    <t>BE0405.549.377</t>
  </si>
  <si>
    <t>+32 81 46 82 11</t>
  </si>
  <si>
    <t>https://crefius.com</t>
  </si>
  <si>
    <t>CREFIUS is een business process outsourcing (BPO) dienstverlener die gespecialiseerd is in hypotheekverstrekking en uitgebreide oplossingen en expertise biedt op het gebied van kredietbeheer voor particulieren. Met een team van gespecialiseerde medewerkers en geavanceerde systemen biedt CREFIUS op maat gemaakte oplossingen voor lening- en kredietprocessen.</t>
  </si>
  <si>
    <t>Saint-Josse-Ten-Noode</t>
  </si>
  <si>
    <t>1210</t>
  </si>
  <si>
    <t>Karel Rogierplein 11, 1210 Saint-Josse-Ten-Noode</t>
  </si>
  <si>
    <t>Karel Rogierplein</t>
  </si>
  <si>
    <t>Cronos Europa</t>
  </si>
  <si>
    <t>0806.319.824</t>
  </si>
  <si>
    <t>BE0806.319.824</t>
  </si>
  <si>
    <t>contact@cronoseuropa.com</t>
  </si>
  <si>
    <t>+32 2 548 12 10</t>
  </si>
  <si>
    <t>https://www.cronoseuropa.com</t>
  </si>
  <si>
    <t>Cronos Europa is een IT- en digitale communicatiebedrijf dat gespecialiseerd is in het leveren van innovatieve oplossingen exclusief voor Europese instellingen, agentschappen en organen, waarmee zij worden uitgerust met de nodige tools en technologieën om te gedijen in het digitale tijdperk.</t>
  </si>
  <si>
    <t>Avenue des Arts 46/ 5, 1000 Brussel</t>
  </si>
  <si>
    <t>Avenue des Arts</t>
  </si>
  <si>
    <t>46</t>
  </si>
  <si>
    <t>Vertaal- en tolkdiensten</t>
  </si>
  <si>
    <t>CUMMINS</t>
  </si>
  <si>
    <t>0428.096.632</t>
  </si>
  <si>
    <t>BE0428.096.632</t>
  </si>
  <si>
    <t>https://cummins.com</t>
  </si>
  <si>
    <t>Cummins is een wereldwijd bedrijf dat individuen in staat stelt om hun carrière te laten groeien door middel van betekenisvol werk, het bevorderen van inclusieve teams en het bieden van coaching- en ontwikkelingsmogelijkheden. Ze zijn gespecialiseerd in de productie van motorvoertuigen en bieden innovatieve technologieën en oplossingen op het gebied van motorzaken, energieopwekking, distributie, turbotechnologieën, emissieoplossingen, brandstofsystemen, filtratie en elektrische aandrijving.</t>
  </si>
  <si>
    <t>Rumst</t>
  </si>
  <si>
    <t>2840</t>
  </si>
  <si>
    <t>Catenbergstraat 1, 2840 Rumst</t>
  </si>
  <si>
    <t>Catenbergstraat</t>
  </si>
  <si>
    <t>app.bizzy.org/BE/0428096.632?utm_source=export&amp;utm_medium=lists_xlsx</t>
  </si>
  <si>
    <t>CWS WORKWEAR BELGIE</t>
  </si>
  <si>
    <t>0403.828.420</t>
  </si>
  <si>
    <t>BE0403.828.420</t>
  </si>
  <si>
    <t>info@cws.com</t>
  </si>
  <si>
    <t>+32 14 60 60 00</t>
  </si>
  <si>
    <t>https://cws.com</t>
  </si>
  <si>
    <t>CWS Hygiene BeLux is een expert op het gebied van hygiëne en biedt een breed scala aan dispenserproducten en -diensten, zoals onderhoud, vervanging en service voor Vendor-machines. Ze stellen de belangrijkheid van hygiëne in organisaties voorop en bieden kwalitatieve en betrouwbare oplossingen voor het creëren van een veilige werkomgeving.</t>
  </si>
  <si>
    <t>Berchem</t>
  </si>
  <si>
    <t>2600</t>
  </si>
  <si>
    <t>Berchemstadionstraat 78, 2600 Berchem</t>
  </si>
  <si>
    <t>Berchemstadionstraat</t>
  </si>
  <si>
    <t>Schoonmaakdiensten</t>
  </si>
  <si>
    <t>DAF TRUCKS VLAANDEREN</t>
  </si>
  <si>
    <t>0449.372.294</t>
  </si>
  <si>
    <t>BE0449.372.294</t>
  </si>
  <si>
    <t>recruitment@daf.com</t>
  </si>
  <si>
    <t>+32 14 56 80 00</t>
  </si>
  <si>
    <t>https://daf.com</t>
  </si>
  <si>
    <t>Van Doornelaan</t>
  </si>
  <si>
    <t>app.bizzy.org/BE/0449372.294?utm_source=export&amp;utm_medium=lists_xlsx</t>
  </si>
  <si>
    <t>DAIKIN AIRCONDITIONING BELGIUM</t>
  </si>
  <si>
    <t>0422.832.403</t>
  </si>
  <si>
    <t>BE0422.832.403</t>
  </si>
  <si>
    <t>info@daikineurope.com</t>
  </si>
  <si>
    <t>+32 59 55 81 11</t>
  </si>
  <si>
    <t>https://www.daikin.eu</t>
  </si>
  <si>
    <t>Daikin richt zich op het herstructureren van de koeltransportsector met een sterke focus op duurzaamheid en klantgerichte oplossingen, waarbij gebruik wordt gemaakt van de innovatieve technologieën van Daikin en de erfgoed van Zanotti. Ze bieden een uitgebreid assortiment energiezuinige klimaatbeheersingsproducten en -diensten om een veilige en duurzame koudeketen te waarborgen.</t>
  </si>
  <si>
    <t>Oostende</t>
  </si>
  <si>
    <t>Zandvoordestraat</t>
  </si>
  <si>
    <t>Installatie van airconditioning - Installatie van ventilatie</t>
  </si>
  <si>
    <t>app.bizzy.org/BE/0422832.403?utm_source=export&amp;utm_medium=lists_xlsx</t>
  </si>
  <si>
    <t>DANA BELGIUM</t>
  </si>
  <si>
    <t>0459.906.692</t>
  </si>
  <si>
    <t>BE0459.906.692</t>
  </si>
  <si>
    <t>+32 50 40 22 11</t>
  </si>
  <si>
    <t>https://www.dana.be</t>
  </si>
  <si>
    <t>Dana is gespecialiseerd in innovatieve oplossingen voor gemotoriseerd vervoer en maakt gebruik van meer dan 50 jaar ervaring in de metaalsector. Het bedrijf zet zich in voor het ontwikkelen van talent en het waarborgen van een gezonde werk-privébalans voor zijn medewerkers.</t>
  </si>
  <si>
    <t>Sint-Andries</t>
  </si>
  <si>
    <t>Ten Briele</t>
  </si>
  <si>
    <t>DANONE ROTSELAAR SP</t>
  </si>
  <si>
    <t>0402.734.595</t>
  </si>
  <si>
    <t>BE0402.734.595</t>
  </si>
  <si>
    <t>consumer.belux@danone.com</t>
  </si>
  <si>
    <t>https://www.danone.be</t>
  </si>
  <si>
    <t>Danone is een toonaangevend multi-lokaal voedings- en drankbedrijf dat zich richt op gezondheidsgerichte en snelgroeiende categorieën, waaronder Essentiële Zuivel- en Plantaardige producten, Waters en Gespecialiseerde Voeding. Ze streven ernaar om gezondere en duurzamere eet- en drinkgewoonten te inspireren door middel van hun 'One Planet. One Health' benadering.</t>
  </si>
  <si>
    <t>app.bizzy.org/BE/0402734.595?utm_source=export&amp;utm_medium=lists_xlsx</t>
  </si>
  <si>
    <t>DATWYLER PHARMA PACKAGING BELGIUM</t>
  </si>
  <si>
    <t>0438.160.084</t>
  </si>
  <si>
    <t>BE0438.160.084</t>
  </si>
  <si>
    <t>https://www.datwyler.com</t>
  </si>
  <si>
    <t>Dätwyler Holding Inc.  is een toonaangevende leverancier van hoogwaardige elastomeercomponenten en biedt innovatieve oplossingen op wereldwijde markten zoals Gezondheidszorg, Mobiliteit, Connectiviteit, Algemene Industrie en Voeding &amp; Dranken. Met erkende kerncompetenties op het gebied van oplossingsontwerp, materiaalkennis en operationele uitmuntendheid zijn zij een strategische engineeringpartner voor innovatieve systemen.</t>
  </si>
  <si>
    <t>Alken</t>
  </si>
  <si>
    <t>3570</t>
  </si>
  <si>
    <t>Industrieterrein Kolmen 1519, 3570 Alken</t>
  </si>
  <si>
    <t>Industrieterrein Kolmen</t>
  </si>
  <si>
    <t>1519</t>
  </si>
  <si>
    <t>Vervaardiging van rubber</t>
  </si>
  <si>
    <t>app.bizzy.org/BE/0438160.084?utm_source=export&amp;utm_medium=lists_xlsx</t>
  </si>
  <si>
    <t>DB CARGO BELGIUM</t>
  </si>
  <si>
    <t>0831.406.596</t>
  </si>
  <si>
    <t>BE0831.406.596</t>
  </si>
  <si>
    <t>info.hrm.be@deutschebahn.com</t>
  </si>
  <si>
    <t>https://wisselvanspoor.be</t>
  </si>
  <si>
    <t>DB CARGO BELGIUM is de Belgische tak van DB Cargo AG, het grootste goederenvervoerbedrijf per spoor in Europa. Ze bieden railvrachtdiensten aan in heel Europa en hebben een sterke focus op het creëren van een prettige werkomgeving en het aanbieden van competitieve salarispakketten.</t>
  </si>
  <si>
    <t>2030</t>
  </si>
  <si>
    <t>Noorderlaan 111/ 17, 2030 Antwerpen</t>
  </si>
  <si>
    <t>111</t>
  </si>
  <si>
    <t>Goederenvervoer - Goederenvervoer over de weg - Goederenvervoer over zee - Spoorwegvervoer</t>
  </si>
  <si>
    <t>app.bizzy.org/BE/0831406.596?utm_source=export&amp;utm_medium=lists_xlsx</t>
  </si>
  <si>
    <t>DCA</t>
  </si>
  <si>
    <t>0450.900.045</t>
  </si>
  <si>
    <t>BE0450.900.045</t>
  </si>
  <si>
    <t>info@dca.be</t>
  </si>
  <si>
    <t>+32 14 28 28 00</t>
  </si>
  <si>
    <t>https://www.dca.be</t>
  </si>
  <si>
    <t>DCA is een bouwbedrijf met bijna 50 jaar ervaring, gespecialiseerd in bouw, infrastructuur, civiele techniek en woningbouwprojecten. Ze staan bekend om hun sterke samenwerkingsverbanden, persoonlijke aanpak en een breed scala aan interne mogelijkheden.</t>
  </si>
  <si>
    <t>2340</t>
  </si>
  <si>
    <t>Lilsedijk 50, 2340 Beerse</t>
  </si>
  <si>
    <t>Lilsedijk</t>
  </si>
  <si>
    <t>Bouw - Bouw van infrastructuur - Woningbouw</t>
  </si>
  <si>
    <t>app.bizzy.org/BE/0450900.045?utm_source=export&amp;utm_medium=lists_xlsx</t>
  </si>
  <si>
    <t>DECAT Energy Technics</t>
  </si>
  <si>
    <t>0416.245.806</t>
  </si>
  <si>
    <t>BE0416.245.806</t>
  </si>
  <si>
    <t>officeinfo@decat.be</t>
  </si>
  <si>
    <t>+32 51 55 50 01</t>
  </si>
  <si>
    <t>https://www.decat.be</t>
  </si>
  <si>
    <t>Decat is een erkend installatiebedrijf met een omzet van 40 miljoen euro, dat innovatieve oplossingen biedt op het gebied van energie, automatisering, leidingwerk en ondersteuning &amp; onderhoud. Ze zijn gespecialiseerd in het leveren van multidisciplinaire en duurzame totaaloplossingen voor verschillende marktsectoren, waaronder gezondheidszorg, industrie, appartementsbouw, recreatie, onderwijs en werkruimte.</t>
  </si>
  <si>
    <t>Veurne</t>
  </si>
  <si>
    <t>8630</t>
  </si>
  <si>
    <t>Handelsstraat 15, 8630 Veurne</t>
  </si>
  <si>
    <t>Handelsstraat</t>
  </si>
  <si>
    <t>Elektrische installatiewerkzaamheden</t>
  </si>
  <si>
    <t>app.bizzy.org/BE/0416245.806?utm_source=export&amp;utm_medium=lists_xlsx</t>
  </si>
  <si>
    <t>Dela Funerals Assistance 1</t>
  </si>
  <si>
    <t>0412.937.710</t>
  </si>
  <si>
    <t>BE0412.937.710</t>
  </si>
  <si>
    <t>info@dela.be</t>
  </si>
  <si>
    <t>+32 2 720 80 00</t>
  </si>
  <si>
    <t>https://dela.be</t>
  </si>
  <si>
    <t>Dela is een uitvaartdienstverlener die financiële, praktische en emotionele ondersteuning biedt bij uitvaarten, met als doel gemoedsrust te garanderen voor hun klanten en hun dierbaren.</t>
  </si>
  <si>
    <t>Noorderplaats 5/ 2, 2000 Antwerpen</t>
  </si>
  <si>
    <t>Noorderplaats</t>
  </si>
  <si>
    <t>5</t>
  </si>
  <si>
    <t>Begrafenisdiensten</t>
  </si>
  <si>
    <t>DELAWARE CONSULTING</t>
  </si>
  <si>
    <t>0479.117.543</t>
  </si>
  <si>
    <t>BE0479.117.543</t>
  </si>
  <si>
    <t>info@delaware.pro</t>
  </si>
  <si>
    <t>+32 3 230 15 11</t>
  </si>
  <si>
    <t>https://www.delaware.pro</t>
  </si>
  <si>
    <t>DELAWARE CONSULTING is een wereldwijd bedrijf dat geavanceerde IT-oplossingen en diensten levert, waarbij ze organisaties begeleiden bij hun zakelijke en digitale transformaties. Ze voorzien bedrijven van de tools om hun missiekritieke prioriteiten te behalen en hun bedrijven toekomstbestendig te maken.</t>
  </si>
  <si>
    <t>Kapel ter Bede</t>
  </si>
  <si>
    <t>app.bizzy.org/BE/0479117.543?utm_source=export&amp;utm_medium=lists_xlsx</t>
  </si>
  <si>
    <t>DELL</t>
  </si>
  <si>
    <t>0447.550.278</t>
  </si>
  <si>
    <t>BE0447.550.278</t>
  </si>
  <si>
    <t>+32 80 64 76 82</t>
  </si>
  <si>
    <t>https://delltechnologies.com</t>
  </si>
  <si>
    <t>Dell Technologies is een toonaangevend laptop servicecentrum dat een breed scala aan diensten aanbiedt, waaronder scherm-, toetsenbord-, moederbord-, HDD-, batterij-, oplader-, scharnier-, RAM-, touchpad- en wifi-reparaties.</t>
  </si>
  <si>
    <t>Wemmel</t>
  </si>
  <si>
    <t>Avenue Reine Astrid</t>
  </si>
  <si>
    <t>app.bizzy.org/BE/0447550.278?utm_source=export&amp;utm_medium=lists_xlsx</t>
  </si>
  <si>
    <t>Deloitte Consulting &amp; Advisory</t>
  </si>
  <si>
    <t>0474.429.572</t>
  </si>
  <si>
    <t>BE0474.429.572</t>
  </si>
  <si>
    <t>info@werkenbijdeloitte.nl</t>
  </si>
  <si>
    <t>+31 88 288 2888</t>
  </si>
  <si>
    <t>https://www2.deloitte.com/</t>
  </si>
  <si>
    <t>1 J</t>
  </si>
  <si>
    <t>app.bizzy.org/BE/0474429.572?utm_source=export&amp;utm_medium=lists_xlsx</t>
  </si>
  <si>
    <t>Dematic</t>
  </si>
  <si>
    <t>0404.636.389</t>
  </si>
  <si>
    <t>BE0404.636.389</t>
  </si>
  <si>
    <t>internet@dematic.com</t>
  </si>
  <si>
    <t>+32 3 641 12 12</t>
  </si>
  <si>
    <t>https://www.dematic.com</t>
  </si>
  <si>
    <t>Dematic biedt automatisering van de supply chain, materiaalbehandeling, magazijnbeheer, logistiek, software en IT, en adviesdiensten aan. Ze maken gebruik van automatisering, AI en real-time data om de manier waarop bedrijven hun activiteiten beheren te verbeteren om aan de behoeften van klanten te voldoen.</t>
  </si>
  <si>
    <t>2050</t>
  </si>
  <si>
    <t>Katwilgweg 3c, 2050 Antwerpen</t>
  </si>
  <si>
    <t>3c</t>
  </si>
  <si>
    <t>DEME Offshore BE</t>
  </si>
  <si>
    <t>0729.849.576</t>
  </si>
  <si>
    <t>BE0729.849.576</t>
  </si>
  <si>
    <t>communications@deme-group.com</t>
  </si>
  <si>
    <t>+32 3 250 52 11</t>
  </si>
  <si>
    <t>https://deme-group.com</t>
  </si>
  <si>
    <t>DEME Group een lid van de DEME groep, is gespecialiseerd in milieuprojecten, waaronder bodemsanering, waterzuivering en het beheer van vervuilde mineralen. Ze bieden innovatieve en duurzame oplossingen voor complexe milieuvraagstukken en werken samen met klanten uit verschillende sectoren om waarde te creëren voor mens en planeet.</t>
  </si>
  <si>
    <t>Scheldedijk 30, 2070 Zwijndrecht</t>
  </si>
  <si>
    <t>Scheldedijk</t>
  </si>
  <si>
    <t>Baggerwerken - Waterbouw</t>
  </si>
  <si>
    <t>app.bizzy.org/BE/0729849.576?utm_source=export&amp;utm_medium=lists_xlsx</t>
  </si>
  <si>
    <t>Dentius</t>
  </si>
  <si>
    <t>0521.880.388</t>
  </si>
  <si>
    <t>BE0521.880.388</t>
  </si>
  <si>
    <t>info@dentius.be</t>
  </si>
  <si>
    <t>+32 3 369 30 90</t>
  </si>
  <si>
    <t>https://dentius.be</t>
  </si>
  <si>
    <t>Dentius is een moderne tandheelkundige kliniek uitgerust met geavanceerde apparatuur en een team van gepassioneerde behandelaars die een breed scala aan tandheelkundige behandelingen aanbieden, waaronder implantologie, esthetische tandheelkunde, endodontie, parodontologie en meer.</t>
  </si>
  <si>
    <t>Jan van Gentstraat 7/ 401, 2000 Antwerpen</t>
  </si>
  <si>
    <t>Jan van Gentstraat</t>
  </si>
  <si>
    <t>7</t>
  </si>
  <si>
    <t>Tandarts</t>
  </si>
  <si>
    <t>app.bizzy.org/BE/0521880.388?utm_source=export&amp;utm_medium=lists_xlsx</t>
  </si>
  <si>
    <t>Denys</t>
  </si>
  <si>
    <t>0416.585.801</t>
  </si>
  <si>
    <t>BE0416.585.801</t>
  </si>
  <si>
    <t>info@denys.com</t>
  </si>
  <si>
    <t>+32 16 03 10 19</t>
  </si>
  <si>
    <t>https://www.denys.be</t>
  </si>
  <si>
    <t>Denys is een multidisciplinaire bouwgroep die zich richt op het ontwerpen en bouwen van hoogwaardige infrastructuur, waarbij klantgerichte diensten worden aangeboden met een toewijding aan tijdige oplevering, hoge kwaliteit, en milieu- en werknemersveiligheid.</t>
  </si>
  <si>
    <t>Wondelgem</t>
  </si>
  <si>
    <t>Bouw - Bouw van infrastructuur</t>
  </si>
  <si>
    <t>Desco</t>
  </si>
  <si>
    <t>0404.105.166</t>
  </si>
  <si>
    <t>BE0404.105.166</t>
  </si>
  <si>
    <t>marketing@desco.be</t>
  </si>
  <si>
    <t>+32 3 326 26 07</t>
  </si>
  <si>
    <t>https://www.desco.be</t>
  </si>
  <si>
    <t>Desco NV is een betrouwbare groothandel gespecialiseerd in badkamers, sanitair, verwarming en technologie. Ze bieden een breed scala aan producten en bieden persoonlijk advies en ondersteuning om klanten te helpen bij hun renovatie- of inrichtingsbehoeften.</t>
  </si>
  <si>
    <t>Wijnegem</t>
  </si>
  <si>
    <t>Bijkhoevelaan</t>
  </si>
  <si>
    <t>Detailhandel in elektronica - Groothandel in elektronica</t>
  </si>
  <si>
    <t>DESMET BELGIUM</t>
  </si>
  <si>
    <t>0403.642.140</t>
  </si>
  <si>
    <t>BE0403.642.140</t>
  </si>
  <si>
    <t>info@desmetballestra.com</t>
  </si>
  <si>
    <t>+32 2 716 11 11</t>
  </si>
  <si>
    <t>https://www.desmetballestra.com</t>
  </si>
  <si>
    <t>Desmet Ballestra is een wereldwijd toonaangevend bedrijf dat gespecialiseerd is in het ontwerpen en leveren van installaties en apparatuur voor verschillende industrieën, waaronder Oliën en Vetten, Diervoeding, Detergenten, Oppervlakte-actieve stoffen, Zeep, Chemicaliën, Oleochemicaliën en Biodiesel. Met meer dan 70 jaar ervaring, een sterke R&amp;D-capaciteit en een uitgebreide klantenkring heeft Desmet Ballestra wereldwijd een reputatie opgebouwd van uitmuntendheid.</t>
  </si>
  <si>
    <t>Belgicastraat</t>
  </si>
  <si>
    <t>DESOTEC</t>
  </si>
  <si>
    <t>0441.856.180</t>
  </si>
  <si>
    <t>BE0441.856.180</t>
  </si>
  <si>
    <t>info@desotec.com</t>
  </si>
  <si>
    <t>+32 51 24 60 57</t>
  </si>
  <si>
    <t>https://www.desotec.be</t>
  </si>
  <si>
    <t>DESOTEC biedt circulaire, mobiele filtratieoplossingen die bedrijven helpen om duurzamer te opereren en hun bedrijven toekomstbestendig te maken, vloeistoffen en gassen zuiverend om positieve ecologische verandering te bevorderen in verschillende industrieën.</t>
  </si>
  <si>
    <t>Regenbeekstraat</t>
  </si>
  <si>
    <t>deSter</t>
  </si>
  <si>
    <t>0413.763.693</t>
  </si>
  <si>
    <t>BE0413.763.693</t>
  </si>
  <si>
    <t>joindester@gategroup.com</t>
  </si>
  <si>
    <t>https://www.dester.com</t>
  </si>
  <si>
    <t>Dester is een toonaangevende leverancier van innovatieve voedselverpakkings- en serviceware-concepten voor de luchtvaart- en horecabranche. We leveren op maat gemaakte en klantgerichte oplossingen die anticiperen op toekomstige behoeften. Met meer dan 40 jaar ervaring in de branche en een sterke focus op duurzaamheid, is deSter toegewijd aan het creëren van duurzame voedsel- en reiservaringen.</t>
  </si>
  <si>
    <t>Hoogstraten</t>
  </si>
  <si>
    <t>Gelmelstraat</t>
  </si>
  <si>
    <t>DESTINY</t>
  </si>
  <si>
    <t>0442.894.476</t>
  </si>
  <si>
    <t>BE0442.894.476</t>
  </si>
  <si>
    <t>sales@dstny.be</t>
  </si>
  <si>
    <t>+32 2 401 97 00</t>
  </si>
  <si>
    <t>https://www.destiny.be</t>
  </si>
  <si>
    <t>Destiny is een toonaangevende Europese aanbieder van cloudgebaseerde zakelijke communicatie voor het MKB, waarbij interactieve communicatietools en geavanceerde netwerk- en beveiligingsoplossingen worden geboden om medewerkers en klanten samen te brengen via verschillende communicatieformaten.</t>
  </si>
  <si>
    <t>app.bizzy.org/BE/0442894.476?utm_source=export&amp;utm_medium=lists_xlsx</t>
  </si>
  <si>
    <t>DEXIS BELGIUM</t>
  </si>
  <si>
    <t>0446.444.775</t>
  </si>
  <si>
    <t>BE0446.444.775</t>
  </si>
  <si>
    <t>info@centralauto-dexis.be</t>
  </si>
  <si>
    <t>+32 3 830 00 00</t>
  </si>
  <si>
    <t>https://www.dexis.be</t>
  </si>
  <si>
    <t>DEXIS BELGIUM is een marktleider in de MRO (Maintenance, Repair &amp; Operations) industrie en biedt een breed scala aan MRO-producten en op maat gemaakte oplossingen om bedrijven te ondersteunen bij hun strategische en operationele besluitvormingsproces.</t>
  </si>
  <si>
    <t>Voogdijstraat</t>
  </si>
  <si>
    <t>DFDS Belgium</t>
  </si>
  <si>
    <t>0442.647.523</t>
  </si>
  <si>
    <t>BE0442.647.523</t>
  </si>
  <si>
    <t>+33 809 54 18 90</t>
  </si>
  <si>
    <t>https://www.dfds.com/</t>
  </si>
  <si>
    <t>DFDS Belgium biedt een scala aan veerdiensten en cruises door heel Europa, waarmee passagiers en vracht via verschillende routes met elkaar worden verbonden. Ze bieden reisopties naar het VK, Scandinavië en de Baltische staten, evenals voorzieningen aan boord en pakketvakanties.</t>
  </si>
  <si>
    <t>Philips Landsbergiuslaan 11, 9000 Gent</t>
  </si>
  <si>
    <t>Philips Landsbergiuslaan</t>
  </si>
  <si>
    <t>Goederenvervoer - Goederenvervoer over zee</t>
  </si>
  <si>
    <t>app.bizzy.org/BE/0442647.523?utm_source=export&amp;utm_medium=lists_xlsx</t>
  </si>
  <si>
    <t>DHL GLOBAL FORWARDING (BELGIUM)</t>
  </si>
  <si>
    <t>0400.615.641</t>
  </si>
  <si>
    <t>BE0400.615.641</t>
  </si>
  <si>
    <t>https://www.dhl.be</t>
  </si>
  <si>
    <t>Bedrijvenzone Machelen-Cargo</t>
  </si>
  <si>
    <t>DI</t>
  </si>
  <si>
    <t>0429.025.951</t>
  </si>
  <si>
    <t>BE0429.025.951</t>
  </si>
  <si>
    <t>contact@di.be</t>
  </si>
  <si>
    <t>+32 2 556 49 00</t>
  </si>
  <si>
    <t>https://www.di.be</t>
  </si>
  <si>
    <t>Di is een bedrijf dat een breed scala aan make-up merken en schoonheidsproducten aanbiedt, waaronder gezichts-, lichaams- en haarverzorging, parfums en huishoudelijke artikelen, met het gemak van snelle levering aan uw deur.</t>
  </si>
  <si>
    <t>Lennikse Baan 806, 1070 Anderlecht</t>
  </si>
  <si>
    <t>Lennikse Baan</t>
  </si>
  <si>
    <t>806</t>
  </si>
  <si>
    <t>Detailhandel in reinigingsmiddelen - Groothandel in parfums en toiletartikelen</t>
  </si>
  <si>
    <t>DISTRI-LOG</t>
  </si>
  <si>
    <t>0453.910.807</t>
  </si>
  <si>
    <t>BE0453.910.807</t>
  </si>
  <si>
    <t>info@distrilog.be</t>
  </si>
  <si>
    <t>+32 16 55 05 20</t>
  </si>
  <si>
    <t>https://www.distrilog.be</t>
  </si>
  <si>
    <t>Distrilog is een logistiek bedrijf dat slimme distributiediensten en een breed scala aan logistieke oplossingen biedt in de Benelux-regio. Ze zijn gespecialiseerd in opslag, distributie, expeditie en toegevoegde waarde diensten voor sectoren zoals retail, fast-moving consumer goods en meer.</t>
  </si>
  <si>
    <t>Koningin Astridlaan 14, 2830 Willebroek</t>
  </si>
  <si>
    <t>14</t>
  </si>
  <si>
    <t>app.bizzy.org/BE/0453910.807?utm_source=export&amp;utm_medium=lists_xlsx</t>
  </si>
  <si>
    <t>DOSSCHE MILLS</t>
  </si>
  <si>
    <t>0400.771.039</t>
  </si>
  <si>
    <t>BE0400.771.039</t>
  </si>
  <si>
    <t>info@dosschemills.com</t>
  </si>
  <si>
    <t>+32 9 381 44 44</t>
  </si>
  <si>
    <t>https://www.dosschemills.com</t>
  </si>
  <si>
    <t>Dossche Mills is een familiebedrijf dat al 150 jaar gepersonaliseerde service en ondersteuning biedt aan bakkerijen, waarbij zij de beste producten zoals bloem, meel, brood, gebak en functionele en voedingsproducten garanderen.</t>
  </si>
  <si>
    <t>Deinze</t>
  </si>
  <si>
    <t>Clemence Dosschestraat</t>
  </si>
  <si>
    <t>Productie van graanproducten</t>
  </si>
  <si>
    <t>app.bizzy.org/BE/0400771.039?utm_source=export&amp;utm_medium=lists_xlsx</t>
  </si>
  <si>
    <t>DOVY KEUKENS</t>
  </si>
  <si>
    <t>0428.003.392</t>
  </si>
  <si>
    <t>BE0428.003.392</t>
  </si>
  <si>
    <t>info@dovy.be</t>
  </si>
  <si>
    <t>+32 51 26 04 02</t>
  </si>
  <si>
    <t>https://www.dovykeukens.be</t>
  </si>
  <si>
    <t>Dovy Kitchens nv is gespecialiseerd in het creëren van op maat gemaakte landelijke en moderne keukens, waarbij een breed scala aan stijlen en materialen wordt aangeboden om aan de behoeften van elke klant te voldoen. Met de nadruk op kwaliteit en klanttevredenheid streven zij ernaar om de verwachtingen te overtreffen en betrouwbare service te bieden.</t>
  </si>
  <si>
    <t>Vervaardiging van meubels</t>
  </si>
  <si>
    <t>DPG Media Services</t>
  </si>
  <si>
    <t>0403.506.340</t>
  </si>
  <si>
    <t>BE0403.506.340</t>
  </si>
  <si>
    <t>info@dpgmedia.be</t>
  </si>
  <si>
    <t>https://www.dpgmedia.be/nl</t>
  </si>
  <si>
    <t>DPG media is een toonaangevend mediabedrijf dat actief is in België en Nederland en onafhankelijke en betrouwbare media levert via verschillende platforms zoals kranten, tijdschriften, radio, televisie, websites, apps en podcasts.</t>
  </si>
  <si>
    <t>Mediaplein</t>
  </si>
  <si>
    <t>DREAMBABY</t>
  </si>
  <si>
    <t>0472.630.817</t>
  </si>
  <si>
    <t>BE0472.630.817</t>
  </si>
  <si>
    <t>advieslijn@dreambaby.be</t>
  </si>
  <si>
    <t>+32 2 363 56 65</t>
  </si>
  <si>
    <t>https://www.dreambaby.be/</t>
  </si>
  <si>
    <t>DREAMBABY is een specialist in baby's binnen de Colruyt Group en biedt een breed scala aan trendy babyproducten van topmerken en hun eigen merk, Dreambee, tegen de beste prijzen. Met meerdere winkels en een online platform bieden zij deskundig advies en hulp aan (toekomstige) ouders bij het samenstellen van geboortelijsten en het samenstellen van baby-uitzet.</t>
  </si>
  <si>
    <t>Bilkensveld</t>
  </si>
  <si>
    <t>Detailhandel</t>
  </si>
  <si>
    <t>Drukkerij-Uitgeverij Die Keure</t>
  </si>
  <si>
    <t>0405.108.325</t>
  </si>
  <si>
    <t>BE0405.108.325</t>
  </si>
  <si>
    <t>info@diekeure.be</t>
  </si>
  <si>
    <t>+32 467 09 92 04</t>
  </si>
  <si>
    <t>https://www.diekeure.be</t>
  </si>
  <si>
    <t>Die Keure Educatief is een toonaangevend drukkerij- en uitgeverijbedrijf dat gespecialiseerd is in het creëren en drukken van hoogwaardige inhoud, waaronder educatief materiaal, professionele publicaties en juridische boeken. Met meer dan 70 jaar ervaring zijn ze toegewijd aan het bieden van relevante en duurzame oplossingen aan hun klanten.</t>
  </si>
  <si>
    <t>Brugge</t>
  </si>
  <si>
    <t>8000</t>
  </si>
  <si>
    <t>Kleine Pathoekeweg 3, 8000 Brugge</t>
  </si>
  <si>
    <t>Kleine Pathoekeweg</t>
  </si>
  <si>
    <t>Drukwerkactiviteiten - Uitgeverij</t>
  </si>
  <si>
    <t>DS Smith Packaging Belgium</t>
  </si>
  <si>
    <t>0436.442.095</t>
  </si>
  <si>
    <t>BE0436.442.095</t>
  </si>
  <si>
    <t>+44 20 7756 1800</t>
  </si>
  <si>
    <t>https://www.dssmith.com</t>
  </si>
  <si>
    <t>DS Smith is een internationaal verpakkingsbedrijf dat zich richt op duurzame, plasticvrije verpakkingsoplossingen en geïntegreerde recyclingdiensten. Ze concentreren zich op innovatie en duurzaamheid om te voldoen aan de diverse behoeften van verschillende industrieën.</t>
  </si>
  <si>
    <t>New-Orleansstraat 100, 9000 Gent</t>
  </si>
  <si>
    <t>New-Orleansstraat</t>
  </si>
  <si>
    <t>Fabricage van papier - Vervaardiging van verpakkingen</t>
  </si>
  <si>
    <t>app.bizzy.org/BE/0436442.095?utm_source=export&amp;utm_medium=lists_xlsx</t>
  </si>
  <si>
    <t>DSV AIR &amp; SEA</t>
  </si>
  <si>
    <t>0480.191.966</t>
  </si>
  <si>
    <t>BE0480.191.966</t>
  </si>
  <si>
    <t>karriere@de.dsv.com</t>
  </si>
  <si>
    <t>+45 25 41 77 37</t>
  </si>
  <si>
    <t>https://dsv.com</t>
  </si>
  <si>
    <t>DSV is een wereldwijd transport- en logistiekbedrijf dat oplossingen biedt voor weg-, lucht-, zee- en spoorvracht, evenals opslagdiensten. Ze richten zich op innovatie en duurzaamheid om de toeleveringsketens efficiënt te laten verlopen.</t>
  </si>
  <si>
    <t>2870</t>
  </si>
  <si>
    <t>Schoonmansveld 40, 2870 Puurs-Sint-Amands</t>
  </si>
  <si>
    <t>Schoonmansveld</t>
  </si>
  <si>
    <t>40</t>
  </si>
  <si>
    <t>app.bizzy.org/BE/0480191.966?utm_source=export&amp;utm_medium=lists_xlsx</t>
  </si>
  <si>
    <t>DSV Road</t>
  </si>
  <si>
    <t>0404.507.618</t>
  </si>
  <si>
    <t>BE0404.507.618</t>
  </si>
  <si>
    <t>+32 476 88 67 71</t>
  </si>
  <si>
    <t>https://www.dsv.com</t>
  </si>
  <si>
    <t>DSV Road is een wereldwijd transport- en logistiekbedrijf dat oplossingen biedt voor weg-, lucht-, zee- en spoorvracht, evenals opslagdiensten. Ze richten zich op innovatie en duurzaamheid om de toeleveringsketens efficiënt te laten verlopen.</t>
  </si>
  <si>
    <t>Du Pont de Nemours (Belgium)</t>
  </si>
  <si>
    <t>0400.837.058</t>
  </si>
  <si>
    <t>BE0400.837.058</t>
  </si>
  <si>
    <t>+32 15 44 10 11</t>
  </si>
  <si>
    <t>https://www.dupontdenemours.be</t>
  </si>
  <si>
    <t>Dupont is een wereldwijd bedrijf dat al meer dan 200 jaar innoveert en technologiegedreven oplossingen levert om industrieën en het dagelijks leven te transformeren. Ze zijn gespecialiseerd in het leveren van gespecialiseerde producten en oplossingen op gebieden zoals veiligheid, gezondheidszorg, elektronica, mobiliteit en bouw.</t>
  </si>
  <si>
    <t>Antoon Spinoystraat</t>
  </si>
  <si>
    <t>app.bizzy.org/BE/0400837.058?utm_source=export&amp;utm_medium=lists_xlsx</t>
  </si>
  <si>
    <t>DUOMED BELGIUM</t>
  </si>
  <si>
    <t>0416.834.437</t>
  </si>
  <si>
    <t>BE0416.834.437</t>
  </si>
  <si>
    <t>info.be@acertys.com</t>
  </si>
  <si>
    <t>+32 3 870 11 11</t>
  </si>
  <si>
    <t>https://acertys.com</t>
  </si>
  <si>
    <t>ACERTYS HEALTHCARE is een dynamische organisatie die consultancy, verkoop, integratie, training en technische ondersteuning biedt voor medische technologie en apparaten voor ziekenhuizen en medische praktijken. Ze zijn de exclusieve partner van GE Healthcare voor OEC C-arm systemen in de Benelux.</t>
  </si>
  <si>
    <t>Oeyvaersbosch</t>
  </si>
  <si>
    <t>Detailhandel in medische artikelen</t>
  </si>
  <si>
    <t>Duracell Batteries</t>
  </si>
  <si>
    <t>0400.959.891</t>
  </si>
  <si>
    <t>BE0400.959.891</t>
  </si>
  <si>
    <t>+32 16 55 20 11</t>
  </si>
  <si>
    <t>https://www.duracell.be</t>
  </si>
  <si>
    <t>Duracell is 's werelds toonaangevende fabrikant en marketeer van hoogwaardige alkalinebatterijen, lithiummunten, oplaadbare batterijen en andere gespecialiseerde cellen. Ze voorzien wereldwijd een breed scala aan apparaten van stroom, van gameconsole-controllers tot babyfoons, met een focus op duurzame groei en toonaangevende innovatie.</t>
  </si>
  <si>
    <t>Aarschot</t>
  </si>
  <si>
    <t>3200</t>
  </si>
  <si>
    <t>Nijverheidslaan 7, 3200 Aarschot</t>
  </si>
  <si>
    <t>Nijverheidslaan</t>
  </si>
  <si>
    <t>DUVEL MOORTGAT</t>
  </si>
  <si>
    <t>0400.764.903</t>
  </si>
  <si>
    <t>BE0400.764.903</t>
  </si>
  <si>
    <t>brouwerijbezoek@duvel.be</t>
  </si>
  <si>
    <t>+32 3 324 48 81</t>
  </si>
  <si>
    <t>https://www.duvelmoortgat.be/</t>
  </si>
  <si>
    <t>Duvel Moortgat is een familiebedrijf dat al vier generaties lang authentieke ambachtelijke bieren brouwt. Ze zijn toegewijd aan het minimaliseren van hun milieu-impact en het bevorderen van een diverse en gezonde samenleving.</t>
  </si>
  <si>
    <t>Breendonk-Dorp</t>
  </si>
  <si>
    <t>Productie van bier - Productie van dranken</t>
  </si>
  <si>
    <t>E5 Fashion</t>
  </si>
  <si>
    <t>0762.705.852</t>
  </si>
  <si>
    <t>BE0762.705.852</t>
  </si>
  <si>
    <t>contact@e5.be</t>
  </si>
  <si>
    <t>+32 3 760 39 11</t>
  </si>
  <si>
    <t>https://www.e5.be</t>
  </si>
  <si>
    <t>E5 Fashion is een kledingwinkel die een breed scala aan stijlvolle en trendy kleding biedt voor zowel mannen als vrouwen. Met de nadruk op klantenservice en betaalbare mode, bieden zij een unieke winkelervaring via hun webshop en fysieke winkels.</t>
  </si>
  <si>
    <t>Sint-Niklaas</t>
  </si>
  <si>
    <t>9100</t>
  </si>
  <si>
    <t>Hoogkamerstraat 1, 9100 Sint-Niklaas</t>
  </si>
  <si>
    <t>Hoogkamerstraat</t>
  </si>
  <si>
    <t>Detailhandel in kleding - Detailhandel in schoenen - Detailhandel in textiel - Groothandel in kleding - Groothandel in schoenen</t>
  </si>
  <si>
    <t>ECS EUROPEAN CONTAINERS</t>
  </si>
  <si>
    <t>0435.131.508</t>
  </si>
  <si>
    <t>BE0435.131.508</t>
  </si>
  <si>
    <t>hello@ecs.be</t>
  </si>
  <si>
    <t>+32 50 50 20 20</t>
  </si>
  <si>
    <t>https://www.ecs.be</t>
  </si>
  <si>
    <t>ECS  is een toonaangevende aanbieder van geïntegreerde supply chain logistiek en intermodale transportoplossingen, gespecialiseerd in transport en logistiek tussen het Verenigd Koninkrijk en Ierland, en het Europese vasteland. Ze richten zich op het creëren van duurzame en betrouwbare logistiek, met een toewijding om de uitstoot van broeikasgassen te verminderen en een beter milieu te creëren.</t>
  </si>
  <si>
    <t>Dudzele</t>
  </si>
  <si>
    <t>Baron de Maerelaan</t>
  </si>
  <si>
    <t>app.bizzy.org/BE/0435131.508?utm_source=export&amp;utm_medium=lists_xlsx</t>
  </si>
  <si>
    <t>ELECTRO DEPOT BELGIUM</t>
  </si>
  <si>
    <t>0549.949.715</t>
  </si>
  <si>
    <t>BE0549.949.715</t>
  </si>
  <si>
    <t>info@electrodepot.be</t>
  </si>
  <si>
    <t>+32 70 30 00 00</t>
  </si>
  <si>
    <t>https://www.electrodepot.be</t>
  </si>
  <si>
    <t>ELECTRO DEPOT BELGIUM is een bedrijf dat een breed scala aan kleine en grote huishoudelijke apparaten, computers en hoogwaardige technologieproducten aanbiedt tegen lage prijzen, met het gemak van gratis ophalen in de winkel en bezorgopties.</t>
  </si>
  <si>
    <t>Lennikse Baan 371, 1070 Anderlecht</t>
  </si>
  <si>
    <t>371</t>
  </si>
  <si>
    <t>Detailhandel in apparatuur - Detailhandel in elektronica - Detailhandel in huishoudelijke artikelen - Groothandel in elektronica</t>
  </si>
  <si>
    <t>ELIA ASSET</t>
  </si>
  <si>
    <t>0475.028.202</t>
  </si>
  <si>
    <t>BE0475.028.202</t>
  </si>
  <si>
    <t>info@elia.be</t>
  </si>
  <si>
    <t>+32 2 546 70 11</t>
  </si>
  <si>
    <t>https://elia.be</t>
  </si>
  <si>
    <t>Elia maakt deel uit van de Elia-groep, die een van Europa's top vijf TSO's is. Ze spelen een cruciale rol bij het overbrengen van elektriciteit van generatoren naar distributiesysteembeheerders en grote industriële verbruikers, terwijl ze ook elektriciteit importeren en exporteren van en naar buurlanden.</t>
  </si>
  <si>
    <t>Keizerslaan 20, 1000 Brussel</t>
  </si>
  <si>
    <t>Keizerslaan</t>
  </si>
  <si>
    <t>Elektriciteit - Transport van elektriciteit</t>
  </si>
  <si>
    <t>app.bizzy.org/BE/0475028.202?utm_source=export&amp;utm_medium=lists_xlsx</t>
  </si>
  <si>
    <t>Eneco Belgium</t>
  </si>
  <si>
    <t>0683.948.879</t>
  </si>
  <si>
    <t>BE0683.948.879</t>
  </si>
  <si>
    <t>invoicing@eneco.be</t>
  </si>
  <si>
    <t>https://eneco.be</t>
  </si>
  <si>
    <t>Eneco is een duurzame energieleverancier die hernieuwbare energie produceert en distribueert, innovatieve energieoplossingen ontwikkelt en zich richt op het opbouwen van sterke langetermijnpartnerschappen met klanten.</t>
  </si>
  <si>
    <t>Battelsesteenweg 455 i, 2800 Mechelen</t>
  </si>
  <si>
    <t>Battelsesteenweg</t>
  </si>
  <si>
    <t>455 i</t>
  </si>
  <si>
    <t>Elektriciteit - Energie - Gas - Productie van elektriciteit</t>
  </si>
  <si>
    <t>app.bizzy.org/BE/0683948.879?utm_source=export&amp;utm_medium=lists_xlsx</t>
  </si>
  <si>
    <t>ENESTIA BELGIUM</t>
  </si>
  <si>
    <t>0401.304.737</t>
  </si>
  <si>
    <t>BE0401.304.737</t>
  </si>
  <si>
    <t>info@sharpservices.com</t>
  </si>
  <si>
    <t>+32 11 44 01 11</t>
  </si>
  <si>
    <t>https://www.sharpservices.com/</t>
  </si>
  <si>
    <t>Sharp Packaging Solutions is wereldwijd marktleider op het gebied van klinische supply chain-diensten en contractverpakking voor farmaceutische producten, en biedt een breed scala aan oplossingen, variërend van diensten voor klinische proeflevering tot commerciële verpakking voor farmaceutische en biotechnologische klanten.</t>
  </si>
  <si>
    <t>Hamont-Achel</t>
  </si>
  <si>
    <t>3930</t>
  </si>
  <si>
    <t>Klöcknerstraat 1, 3930 Hamont-Achel</t>
  </si>
  <si>
    <t>Klöcknerstraat</t>
  </si>
  <si>
    <t>Vervaardiging van farmaceutische producten - Vervaardiging van verpakkingen</t>
  </si>
  <si>
    <t>ENGIE CC</t>
  </si>
  <si>
    <t>0442.100.363</t>
  </si>
  <si>
    <t>BE0442.100.363</t>
  </si>
  <si>
    <t>contact@ajusto.be</t>
  </si>
  <si>
    <t>+32 78 78 20 20</t>
  </si>
  <si>
    <t>https://engie.be</t>
  </si>
  <si>
    <t>Engie is een toonaangevend expertise- en onderzoekscentrum op het gebied van elektrische energietechnologie. Ze bieden operationeel onderzoek en ontwikkelingsdiensten, gespecialiseerde expertise en op maat gemaakte wereldwijde oplossingen voor klanten in de sectoren opwekking, transmissie, distributie, opslag en eindgebruik van elektriciteit. Ze richten zich op de energietransitie en netto nul koolstof, en bieden expertise op alle vormen van elektriciteitsopwekking, van fossiele en nucleaire tot hernieuwbare technologieën.</t>
  </si>
  <si>
    <t>Simon Bolivarlaan 36, 1000 Brussel</t>
  </si>
  <si>
    <t>Simon Bolivarlaan</t>
  </si>
  <si>
    <t>36</t>
  </si>
  <si>
    <t/>
  </si>
  <si>
    <t>app.bizzy.org/BE/0442100.363?utm_source=export&amp;utm_medium=lists_xlsx</t>
  </si>
  <si>
    <t>Envalior</t>
  </si>
  <si>
    <t>0867.573.542</t>
  </si>
  <si>
    <t>BE0867.573.542</t>
  </si>
  <si>
    <t>info.crossphase@envalior.com</t>
  </si>
  <si>
    <t>+32 2 218 88 50</t>
  </si>
  <si>
    <t>https://www.envalior.com/</t>
  </si>
  <si>
    <t>LANXESS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</si>
  <si>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Groothandel in chemische producten - Vervaardiging van chemische producten</t>
  </si>
  <si>
    <t>app.bizzy.org/BE/0867573.542?utm_source=export&amp;utm_medium=lists_xlsx</t>
  </si>
  <si>
    <t>Envalior Specialty Compounds</t>
  </si>
  <si>
    <t>0430.597.648</t>
  </si>
  <si>
    <t>BE0430.597.648</t>
  </si>
  <si>
    <t>+32 89 30 05 11</t>
  </si>
  <si>
    <t>www.envalior.com</t>
  </si>
  <si>
    <t>DSM SPECIALTY COMPOUNDS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</si>
  <si>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Paniswijerstraat</t>
  </si>
  <si>
    <t>EOC BELGIUM</t>
  </si>
  <si>
    <t>0422.191.708</t>
  </si>
  <si>
    <t>BE0422.191.708</t>
  </si>
  <si>
    <t>info@eocgroup.com</t>
  </si>
  <si>
    <t>+32 55 23 58 58</t>
  </si>
  <si>
    <t>https://www.eocgroup.com</t>
  </si>
  <si>
    <t>EOC is een familiebedrijf dat gespecialiseerd is in duurzame chemie. Ze bieden een breed scala aan chemische producten aan, waaronder lijmen, emulsies, oppervlakte-actieve stoffen en technische textielchemicaliën, met de nadruk op het bieden van uitstekende service en ondersteuning aan hun klanten.</t>
  </si>
  <si>
    <t>Industriepark "De Bruwaan" 24, 9700 Oudenaarde</t>
  </si>
  <si>
    <t>Industriepark "De Bruwaan"</t>
  </si>
  <si>
    <t>24</t>
  </si>
  <si>
    <t>app.bizzy.org/BE/0422191.708?utm_source=export&amp;utm_medium=lists_xlsx</t>
  </si>
  <si>
    <t>ERICSSON</t>
  </si>
  <si>
    <t>0414.653.818</t>
  </si>
  <si>
    <t>BE0414.653.818</t>
  </si>
  <si>
    <t>asq@ericsson.com</t>
  </si>
  <si>
    <t>+32 2 745 12 11</t>
  </si>
  <si>
    <t>https://www.ericsson.com</t>
  </si>
  <si>
    <t>ERICSSON is een technologiebedrijf dat streeft naar grenzeloze connectiviteit en het verbeteren van levens door middel van IT-diensten en advies. Ze zijn gespecialiseerd in gebieden zoals 5G, IoT, mobiel breedband, communicatiediensten en intelligente transportsystemen.</t>
  </si>
  <si>
    <t>Sint-Stevens-Woluwe</t>
  </si>
  <si>
    <t>Lozenberg</t>
  </si>
  <si>
    <t>18-20</t>
  </si>
  <si>
    <t>Informatietechnologieën en -diensten - Telecommunicatie</t>
  </si>
  <si>
    <t>ERIKS Belgium</t>
  </si>
  <si>
    <t>0402.956.608</t>
  </si>
  <si>
    <t>BE0402.956.608</t>
  </si>
  <si>
    <t>flangegaskets@eriks.be</t>
  </si>
  <si>
    <t>+32 14 34 64 00</t>
  </si>
  <si>
    <t>https://eriks.be</t>
  </si>
  <si>
    <t>ERIKS  is een gespecialiseerde industriële dienstverlener die een breed scala aan technische producten, co-engineering en maatwerkoplossingen, evenals gerelateerde diensten aanbiedt. Ze helpen klanten in verschillende industriële segmenten om de prestaties van hun producten te verbeteren en de totale eigendomskosten te verlagen.</t>
  </si>
  <si>
    <t>Roderveldlaan 3/ 1, 2600 Berchem</t>
  </si>
  <si>
    <t>Roderveldlaan</t>
  </si>
  <si>
    <t>Groothandel</t>
  </si>
  <si>
    <t>app.bizzy.org/BE/0402956.608?utm_source=export&amp;utm_medium=lists_xlsx</t>
  </si>
  <si>
    <t>ERNST &amp; YOUNG CONSULTING</t>
  </si>
  <si>
    <t>0471.938.850</t>
  </si>
  <si>
    <t>BE0471.938.850</t>
  </si>
  <si>
    <t>mara.janssen@nl.ey.com</t>
  </si>
  <si>
    <t>https://ey.com</t>
  </si>
  <si>
    <t>EY helpt een betere werkomgeving te creëren door hoogwaardige diensten te bieden op het gebied van assurance, consulting, recht, strategie, belasting en transacties. Ze benutten data en technologie om langdurige waarde te creëren voor klanten en de samenleving. Hun diverse teams opereren wereldwijd om complexe vraagstukken aan te pakken en vertrouwen in de kapitaalmarkten te bevorderen.</t>
  </si>
  <si>
    <t>Kouterveldstraat 7B/ 1, 1831 Diegem</t>
  </si>
  <si>
    <t>app.bizzy.org/BE/0471938.850?utm_source=export&amp;utm_medium=lists_xlsx</t>
  </si>
  <si>
    <t>ESKO - GRAPHICS</t>
  </si>
  <si>
    <t>0475.099.565</t>
  </si>
  <si>
    <t>BE0475.099.565</t>
  </si>
  <si>
    <t>info.eur@esko.com</t>
  </si>
  <si>
    <t>+32 497 53 43 30</t>
  </si>
  <si>
    <t>https://esko.com</t>
  </si>
  <si>
    <t>Esko-Graphics biedt innovatieve verpakkingsoplossingen die de ontwerp- en productieprocessen voor merken en verpakkingsfabrikanten automatiseren en versnellen. Hun productportfolio omvat tools voor het beheer van artwork, digitaal assetbeheer en structureel verpakkingsontwerp.</t>
  </si>
  <si>
    <t>Afsnee</t>
  </si>
  <si>
    <t>Raymonde de Larochelaan</t>
  </si>
  <si>
    <t>app.bizzy.org/BE/0475099.565?utm_source=export&amp;utm_medium=lists_xlsx</t>
  </si>
  <si>
    <t>Estée Lauder Cosmetics</t>
  </si>
  <si>
    <t>0403.769.032</t>
  </si>
  <si>
    <t>BE0403.769.032</t>
  </si>
  <si>
    <t>+32 81 65 59 03</t>
  </si>
  <si>
    <t>https://elcompanies.com</t>
  </si>
  <si>
    <t>The Estée Lauder Companies is wereldwijd een toonaangevende speler op het gebied van prestigieuze schoonheid, waarbij hoogwaardige huidverzorgings-, make-up-, parfum- en haarverzorgingsproducten worden geproduceerd en op de markt gebracht onder verschillende gerenommeerde merknamen.</t>
  </si>
  <si>
    <t>Leonardo da Vincilaan 19C/ 2, 1831 Diegem</t>
  </si>
  <si>
    <t>Detailhandel in parfums en toiletartikelen - Groothandel in parfums en toiletartikelen</t>
  </si>
  <si>
    <t>app.bizzy.org/BE/0403769.032?utm_source=export&amp;utm_medium=lists_xlsx</t>
  </si>
  <si>
    <t>ETAP Lighting International</t>
  </si>
  <si>
    <t>0424.980.655</t>
  </si>
  <si>
    <t>BE0424.980.655</t>
  </si>
  <si>
    <t>info.se@etaplighting.com</t>
  </si>
  <si>
    <t>+32 3 310 02 11</t>
  </si>
  <si>
    <t>https://www.etaplighting.com</t>
  </si>
  <si>
    <t>ETAP is een bedrijf dat zich richt op het bieden van duurzame, energiezuinige en circulaire verlichtingsoplossingen. Ze bieden diensten aan zoals renovatie, onderhoud en upgrades om afval te minimaliseren en de uitstoot van koolstof te verminderen.</t>
  </si>
  <si>
    <t>Malle</t>
  </si>
  <si>
    <t>2390</t>
  </si>
  <si>
    <t>Antwerpsesteenweg 130, 2390 Malle</t>
  </si>
  <si>
    <t>130</t>
  </si>
  <si>
    <t>ETEX SERVICES</t>
  </si>
  <si>
    <t>0459.431.788</t>
  </si>
  <si>
    <t>BE0459.431.788</t>
  </si>
  <si>
    <t>https://www.etexgroup.com/</t>
  </si>
  <si>
    <t>ETEX SERVICES biedt oplossingen voor de buitenkant van gebouwen.</t>
  </si>
  <si>
    <t>Kapelle-Op-Den-Bos</t>
  </si>
  <si>
    <t>1880</t>
  </si>
  <si>
    <t>Kuiermansstraat 1, 1880 Kapelle-Op-Den-Bos</t>
  </si>
  <si>
    <t>Kuiermansstraat</t>
  </si>
  <si>
    <t>app.bizzy.org/BE/0459431.788?utm_source=export&amp;utm_medium=lists_xlsx</t>
  </si>
  <si>
    <t>EUPHONY BENELUX</t>
  </si>
  <si>
    <t>0471.435.836</t>
  </si>
  <si>
    <t>BE0471.435.836</t>
  </si>
  <si>
    <t>+32 2 882 19 75</t>
  </si>
  <si>
    <t>http://www.euphony.be/</t>
  </si>
  <si>
    <t>Orange een onderdeel van Orange, is een toonaangevende leverancier van wereldwijde IT- en telecommunicatiediensten aan multinationale bedrijven. Ze bieden oplossingen op het gebied van digitale, telecommunicatie-, vaste en mobiele netwerken, mobiele betalingen, IT en AI.</t>
  </si>
  <si>
    <t>Klipperstraat</t>
  </si>
  <si>
    <t>app.bizzy.org/BE/0471435.836?utm_source=export&amp;utm_medium=lists_xlsx</t>
  </si>
  <si>
    <t>Eval Europe</t>
  </si>
  <si>
    <t>0461.831.747</t>
  </si>
  <si>
    <t>BE0461.831.747</t>
  </si>
  <si>
    <t>https://evalevoh.com</t>
  </si>
  <si>
    <t>EVAL is een dochteronderneming van Kuraray Co., Ltd. gespecialiseerd in de productie en verkoop van EVAL EVOH-harsen, evenals andere Kuraray-producten zoals PLANTIC biopolymeren en GENESTAR hittebestendige polyamide.</t>
  </si>
  <si>
    <t>Nieuwe Weg</t>
  </si>
  <si>
    <t>Eviden Belgium</t>
  </si>
  <si>
    <t>0401.848.135</t>
  </si>
  <si>
    <t>BE0401.848.135</t>
  </si>
  <si>
    <t>https://www.atos.net</t>
  </si>
  <si>
    <t>Atos Belgium ontwerpt digitale oplossingen, variërend van alledaagse toepassingen tot kritieke activiteiten op het gebied van kunstmatige intelligentie, hybride cloud, infrastructuurbeheer, decarbonisatie en gebruikerservaring. Ze zijn een internationale leider in betrouwbare, duurzame en datagestuurde digitale transformatie en de volgende generatie digitale ondernemingen.</t>
  </si>
  <si>
    <t>Da Vincilaan 5, 1930 Zaventem</t>
  </si>
  <si>
    <t>Evonik Antwerpen</t>
  </si>
  <si>
    <t>0406.183.144</t>
  </si>
  <si>
    <t>BE0406.183.144</t>
  </si>
  <si>
    <t>atendimentoprivacidade@evonik.com</t>
  </si>
  <si>
    <t>+32 3 560 31 44</t>
  </si>
  <si>
    <t>https://corporate.evonik.be</t>
  </si>
  <si>
    <t>Evonik is een bedrijf dat ideeën ontwikkelt en ze zo snel mogelijk op de markt brengt. Ze bieden hun werknemers een inspirerende werkomgeving met uitdagende en motiverende verantwoordelijkheden.</t>
  </si>
  <si>
    <t>Tijsmanstunnel-West</t>
  </si>
  <si>
    <t>Z/N</t>
  </si>
  <si>
    <t>app.bizzy.org/BE/0406183.144?utm_source=export&amp;utm_medium=lists_xlsx</t>
  </si>
  <si>
    <t>EXPEDITORS INTERNATIONAL</t>
  </si>
  <si>
    <t>0440.971.797</t>
  </si>
  <si>
    <t>BE0440.971.797</t>
  </si>
  <si>
    <t>media@expeditors.com</t>
  </si>
  <si>
    <t>+1 206 674 3400</t>
  </si>
  <si>
    <t>https://www.expeditors.com/</t>
  </si>
  <si>
    <t>Expeditors is een wereldwijd logistiek bedrijf dat op maat gemaakte oplossingen en geïntegreerde informatiesystemen biedt voor internationale handel. Met een wereldwijd netwerk van meer dan 320 locaties bieden zij diensten aan zoals lucht- en zeevracht forwarding, douaneafhandeling en toegevoegde waarde logistieke diensten.</t>
  </si>
  <si>
    <t>1830</t>
  </si>
  <si>
    <t>Bedrijvenzone Machelen-Cargo 834, 1830 Machelen</t>
  </si>
  <si>
    <t>834</t>
  </si>
  <si>
    <t>Goederenvervoer</t>
  </si>
  <si>
    <t>EXXONMOBIL PETROLEUM &amp; CHEMICAL</t>
  </si>
  <si>
    <t>0416.375.270</t>
  </si>
  <si>
    <t>BE0416.375.270</t>
  </si>
  <si>
    <t>bnl.publicaffairs@exxonmobil.com</t>
  </si>
  <si>
    <t>+32 2 239 31 11</t>
  </si>
  <si>
    <t>https://www.exxonmobil.be</t>
  </si>
  <si>
    <t>Exxonmobil is 's werelds grootste beursgenoteerde internationale olie- en gasmaatschappij, die energie levert die bijdraagt aan groeiende economieën en de levensstandaard over de hele wereld verbetert. Ze zoeken naar, produceren en verkopen ruwe olie, aardgas en petroleumproducten, en exploiteren faciliteiten of vermarkten producten in de meeste landen ter wereld.</t>
  </si>
  <si>
    <t>Polderdijkweg</t>
  </si>
  <si>
    <t>Vervaardiging van olie en gas</t>
  </si>
  <si>
    <t>app.bizzy.org/BE/0416375.270?utm_source=export&amp;utm_medium=lists_xlsx</t>
  </si>
  <si>
    <t>FABRIMODE</t>
  </si>
  <si>
    <t>0441.904.977</t>
  </si>
  <si>
    <t>BE0441.904.977</t>
  </si>
  <si>
    <t>hello@bel-bo.be</t>
  </si>
  <si>
    <t>+32 56 73 12 90</t>
  </si>
  <si>
    <t>https://bel-bo.be</t>
  </si>
  <si>
    <t>Bel&amp;Bo biedt kleurrijke kleding en accessoires voor het hele gezin, met 18 collecties per jaar en een focus op eerlijke productie en waar voor je geld.</t>
  </si>
  <si>
    <t>Deerlijk</t>
  </si>
  <si>
    <t>8540</t>
  </si>
  <si>
    <t>Theo Nuyttenslaan 5, 8540 Deerlijk</t>
  </si>
  <si>
    <t>Theo Nuyttenslaan</t>
  </si>
  <si>
    <t>Detailhandel in kleding</t>
  </si>
  <si>
    <t>app.bizzy.org/BE/0441904.977?utm_source=export&amp;utm_medium=lists_xlsx</t>
  </si>
  <si>
    <t>FARM FRITES BELGIUM</t>
  </si>
  <si>
    <t>0424.947.694</t>
  </si>
  <si>
    <t>BE0424.947.694</t>
  </si>
  <si>
    <t>info@farmfrites.com</t>
  </si>
  <si>
    <t>+32 11 55 92 00</t>
  </si>
  <si>
    <t>https://farmfrites.com</t>
  </si>
  <si>
    <t>FARM FRITES is gespecialiseerd in het telen en verwerken van hoogwaardige aardappelen tot heerlijke frietjes en aardappelgerechten, met als doel de beste smaak en consumentenervaring te bieden. Het bedrijf zet zich in voor duurzaamheid en werkt nauw samen met boeren om kwaliteit te waarborgen en respect voor het milieu te tonen.</t>
  </si>
  <si>
    <t>Lommel</t>
  </si>
  <si>
    <t>Maatheide</t>
  </si>
  <si>
    <t>Productie van aardappelproducten - Productie van voedsel</t>
  </si>
  <si>
    <t>app.bizzy.org/BE/0424947.694?utm_source=export&amp;utm_medium=lists_xlsx</t>
  </si>
  <si>
    <t>FEBELCO</t>
  </si>
  <si>
    <t>0458.780.306</t>
  </si>
  <si>
    <t>BE0458.780.306</t>
  </si>
  <si>
    <t>info@febelco.be</t>
  </si>
  <si>
    <t>+32 3 780 80 30</t>
  </si>
  <si>
    <t>https://www.febelco.be</t>
  </si>
  <si>
    <t>FEBELCO is een coöperatieve groothandelaar die volledig eigendom is van Belgische onafhankelijke apothekers en levert een breed scala aan (para)farmaceutische producten en waardevolle diensten, zoals individuele medicatiebereiding en thuiszorg, aan meer dan 3200 apotheken.</t>
  </si>
  <si>
    <t>Eigenlostraat</t>
  </si>
  <si>
    <t>Groothandel in chemische producten - Groothandel in farmaceutische producten - Groothandel in parfums en toiletartikelen - Groothandel in voedingsmiddelen</t>
  </si>
  <si>
    <t>Fluvius System Operator</t>
  </si>
  <si>
    <t>0477.445.084</t>
  </si>
  <si>
    <t>BE0477.445.084</t>
  </si>
  <si>
    <t>+32 11 26 60 01</t>
  </si>
  <si>
    <t>https://over.fluvius.be</t>
  </si>
  <si>
    <t>Fluvius is een multi-utility bedrijf dat miljoenen aansluitingen beheert voor elektriciteit, gas, kabel en riolering in Vlaamse gemeenten. Ze bieden diensten aan zoals meterstanden, subsidies, energierenovatie en meer.</t>
  </si>
  <si>
    <t>Melle</t>
  </si>
  <si>
    <t>Bouw van infrastructuur - Distributie van elektriciteit</t>
  </si>
  <si>
    <t>5K - 10K</t>
  </si>
  <si>
    <t>Fnac Vanden Borre</t>
  </si>
  <si>
    <t>0412.723.419</t>
  </si>
  <si>
    <t>BE0412.723.419</t>
  </si>
  <si>
    <t>info@vandenborre.be</t>
  </si>
  <si>
    <t>+32 2 334 00 00</t>
  </si>
  <si>
    <t>https://www.vandenborre.be</t>
  </si>
  <si>
    <t>Vanden Borre is een specialist op het gebied van televisie, video, hi-fi, elektronica, multimedia en mobiele telefoons. Ze bieden een breed scala aan producten voor eenvoudige vergelijking, selectie en online aankoop.</t>
  </si>
  <si>
    <t>Sint-Pieters-Leeuw</t>
  </si>
  <si>
    <t>Slesbroekstraat</t>
  </si>
  <si>
    <t>Detailhandel in apparatuur - Detailhandel in elektronica</t>
  </si>
  <si>
    <t>FNG INTERNATIONAL</t>
  </si>
  <si>
    <t>0502.923.917</t>
  </si>
  <si>
    <t>BE0502.923.917</t>
  </si>
  <si>
    <t>https://fnginternational.com</t>
  </si>
  <si>
    <t>FNG International is een snelgroeiende modegroep die kleding en schoenen ontwerpt en distribueert voor vrouwen, kinderen en mannen via haar eigen conceptwinkels en een netwerk van multi-brand winkels in binnen- en buitenlandse markten.</t>
  </si>
  <si>
    <t>Bautersemstraat</t>
  </si>
  <si>
    <t>68A</t>
  </si>
  <si>
    <t>FORUM JOBS</t>
  </si>
  <si>
    <t>0460.046.650</t>
  </si>
  <si>
    <t>BE0460.046.650</t>
  </si>
  <si>
    <t>info@forumjobs.be</t>
  </si>
  <si>
    <t>+32 14 24 20 42</t>
  </si>
  <si>
    <t>https://www.forumjobs.be</t>
  </si>
  <si>
    <t>Forum Jobs is een bedrijf dat werkzoekenden verbindt met bedrijven, waarbij zij de kloof overbruggen tussen wat bedrijven zoeken en de mogelijkheden die beschikbaar zijn voor kandidaten. Ze geven prioriteit aan langdurige relaties en maken gebruik van technologie om gesprekken tussen kandidaten en bedrijven te vergemakkelijken.</t>
  </si>
  <si>
    <t>149a</t>
  </si>
  <si>
    <t>FrieslandCampina Belgium</t>
  </si>
  <si>
    <t>0402.814.175</t>
  </si>
  <si>
    <t>BE0402.814.175</t>
  </si>
  <si>
    <t>+32 9 326 40 00</t>
  </si>
  <si>
    <t>https://careers.frieslandcampina.com</t>
  </si>
  <si>
    <t>FrieslandCampina is een B2B-bedrijf dat gespecialiseerd is in het leveren van hoogwaardige ingrediënten voor verschillende voedingssegmenten, waaronder vroege levensfase, actieve, prestatie-, medische en celvoeding. Ze streven ernaar om hun klanten te helpen innovatieve en effectieve producten te creëren die voldoen aan de specifieke voedingsbehoeften van consumenten.</t>
  </si>
  <si>
    <t>Aalter</t>
  </si>
  <si>
    <t>Venecolaan</t>
  </si>
  <si>
    <t>app.bizzy.org/BE/0402814.175?utm_source=export&amp;utm_medium=lists_xlsx</t>
  </si>
  <si>
    <t>FUJIFILM ELECTRONIC MATERIALS (EUROPE)</t>
  </si>
  <si>
    <t>0442.783.323</t>
  </si>
  <si>
    <t>BE0442.783.323</t>
  </si>
  <si>
    <t>+32 3 250 05 11</t>
  </si>
  <si>
    <t>https://fujifilm.com</t>
  </si>
  <si>
    <t>FUJIFILM Electronic Materials (Europe) NV ontwikkelt innovatieve producten en oplossingen in verschillende gebieden, met een focus op gezondheidszorg, beeldvorming en materialen, om de kwaliteit van leven te verbeteren en milieuduurzaamheid te bevorderen.</t>
  </si>
  <si>
    <t>Keetberglaan</t>
  </si>
  <si>
    <t>1a</t>
  </si>
  <si>
    <t>FUJITSU TECHNOLOGY SOLUTIONS</t>
  </si>
  <si>
    <t>0430.262.405</t>
  </si>
  <si>
    <t>BE0430.262.405</t>
  </si>
  <si>
    <t>productsales@au.fujitsu.com</t>
  </si>
  <si>
    <t>+55 11 3265 0850</t>
  </si>
  <si>
    <t>https://fujitsu.com</t>
  </si>
  <si>
    <t>Fujitsu richt zich op het creëren van innovatieve IT-diensten en -oplossingen die digitale transformatie en duurzaamheid voor bedrijven bevorderen, met gebruik van technologieën zoals AI en hybride cloud. Ze benadrukken co-creatie en samenwerking om complexe zakelijke uitdagingen en maatschappelijke vraagstukken aan te pakken.</t>
  </si>
  <si>
    <t>Culliganlaan 5/ 901, 1831 Diegem</t>
  </si>
  <si>
    <t>Computer consultancy - Informatietechnologieën en -diensten - Telecommunicatie</t>
  </si>
  <si>
    <t>GALAPAGOS</t>
  </si>
  <si>
    <t>0466.460.429</t>
  </si>
  <si>
    <t>BE0466.460.429</t>
  </si>
  <si>
    <t>medicalinfo@glpg.com</t>
  </si>
  <si>
    <t>+32 15 34 29 00</t>
  </si>
  <si>
    <t>https://www.glpg.com</t>
  </si>
  <si>
    <t>GALAPAGOS is toegewijd aan het verbeteren van de uitkomsten voor patiënten door middel van innovatieve wetenschap en geneeskunde, met de focus op het bieden van langere en betere levenskwaliteit voor mensen wereldwijd. Het bedrijf legt de nadruk op samenwerking en baanbrekende inspanningen om belangrijke gezondheidsbehoeften aan te pakken.</t>
  </si>
  <si>
    <t>L11</t>
  </si>
  <si>
    <t>Onderzoek en ontwikkeling in de biotechnologie - Onderzoek en ontwikkeling in de farmacie</t>
  </si>
  <si>
    <t>app.bizzy.org/BE/0466460.429?utm_source=export&amp;utm_medium=lists_xlsx</t>
  </si>
  <si>
    <t>Gate Gourmet Belgium</t>
  </si>
  <si>
    <t>0477.705.697</t>
  </si>
  <si>
    <t>BE0477.705.697</t>
  </si>
  <si>
    <t>+32 2 723 72 02</t>
  </si>
  <si>
    <t>https://gategroup.com/</t>
  </si>
  <si>
    <t>Gategroup is wereldwijd marktleider op het gebied van luchtvaartcatering, verkoop aan boord en gastvrijheidsproducten en -diensten, waarbij passagiers superieure culinaire en winkelervaringen worden geboden door middel van innovatie en geavanceerde technologische oplossingen.</t>
  </si>
  <si>
    <t>Luchthaven Brussel Nationaal 53, 1930 Zaventem</t>
  </si>
  <si>
    <t>Horeca</t>
  </si>
  <si>
    <t>GB Foods Belgium</t>
  </si>
  <si>
    <t>0458.358.850</t>
  </si>
  <si>
    <t>BE0458.358.850</t>
  </si>
  <si>
    <t>inge_vandevelde@campbellsoup.be</t>
  </si>
  <si>
    <t>+32 3 890 87 26</t>
  </si>
  <si>
    <t>https://continentalfoods.eu</t>
  </si>
  <si>
    <t>GB Foods Belgium NV is een culinair oplossingenbedrijf dat een breed scala aan lokale merken aanbiedt, waaronder Jumbo, Gallina Blanca en Gino, onder andere. Met een focus op het vieren van lokale smaken, zijn ze diep geworteld in de lokale cultuur en de voorkeurskeuze van miljoenen consumenten geworden.</t>
  </si>
  <si>
    <t>Rijksweg 16, 2870 Puurs-Sint-Amands</t>
  </si>
  <si>
    <t>16</t>
  </si>
  <si>
    <t>Groothandel in dranken</t>
  </si>
  <si>
    <t>app.bizzy.org/BE/0458358.850?utm_source=export&amp;utm_medium=lists_xlsx</t>
  </si>
  <si>
    <t>GEA Process Engineering</t>
  </si>
  <si>
    <t>0400.888.924</t>
  </si>
  <si>
    <t>BE0400.888.924</t>
  </si>
  <si>
    <t>geacareers@gea.com</t>
  </si>
  <si>
    <t>https://www.gea.com</t>
  </si>
  <si>
    <t>GEA is een toonaangevende systeemleverancier die duurzaamheid en efficiëntie in de voedsel-, drank- en farmaceutische sectoren verbetert door middel van geavanceerde machines, proces technologie en uitgebreide diensten.</t>
  </si>
  <si>
    <t>Bergensesteenweg 186, 1500 Halle</t>
  </si>
  <si>
    <t>Bergensesteenweg</t>
  </si>
  <si>
    <t>186</t>
  </si>
  <si>
    <t>GENERAL LOGISTICS SYSTEMS BELGIUM</t>
  </si>
  <si>
    <t>0479.101.608</t>
  </si>
  <si>
    <t>BE0479.101.608</t>
  </si>
  <si>
    <t>info@primagaz.be</t>
  </si>
  <si>
    <t>+32 13 61 82 00</t>
  </si>
  <si>
    <t>https://primagaz.be</t>
  </si>
  <si>
    <t>Boulevard de l'Humanité</t>
  </si>
  <si>
    <t>app.bizzy.org/BE/0479101.608?utm_source=export&amp;utm_medium=lists_xlsx</t>
  </si>
  <si>
    <t>GENERAL SERVICES ANTWERP</t>
  </si>
  <si>
    <t>0464.418.182</t>
  </si>
  <si>
    <t>BE0464.418.182</t>
  </si>
  <si>
    <t>Ketenislaan</t>
  </si>
  <si>
    <t>GENZYME FLANDERS</t>
  </si>
  <si>
    <t>0475.955.046</t>
  </si>
  <si>
    <t>BE0475.955.046</t>
  </si>
  <si>
    <t>GHENT HANDLING AND DISTRIBUTION</t>
  </si>
  <si>
    <t>0430.119.477</t>
  </si>
  <si>
    <t>BE0430.119.477</t>
  </si>
  <si>
    <t>+32 3 221 68 11</t>
  </si>
  <si>
    <t>https://www.katoennatie.com</t>
  </si>
  <si>
    <t>Katoen Natie ontwikkelt en levert slimmere logistieke en engineeringoplossingen die zijn afgestemd op de specifieke situatie van elke klant. Hun diensten variëren van het aanbieden van opslagoplossingen tot het ontwerpen, bouwen en opereren van on-site en multi-klant platforms.</t>
  </si>
  <si>
    <t>9042</t>
  </si>
  <si>
    <t>Skaldenstraat 102, 9042 Desteldonk</t>
  </si>
  <si>
    <t>102</t>
  </si>
  <si>
    <t>Gekoelde opslag - Opslag</t>
  </si>
  <si>
    <t>app.bizzy.org/BE/0430119.477?utm_source=export&amp;utm_medium=lists_xlsx</t>
  </si>
  <si>
    <t>GLS Belgium Distribution</t>
  </si>
  <si>
    <t>0883.914.874</t>
  </si>
  <si>
    <t>BE0883.914.874</t>
  </si>
  <si>
    <t>+32 2 556 62 11</t>
  </si>
  <si>
    <t>http://www.gls-group.com/</t>
  </si>
  <si>
    <t>app.bizzy.org/BE/0883914.874?utm_source=export&amp;utm_medium=lists_xlsx</t>
  </si>
  <si>
    <t>Goed Farma</t>
  </si>
  <si>
    <t>0400.789.251</t>
  </si>
  <si>
    <t>BE0400.789.251</t>
  </si>
  <si>
    <t>info.farma@goed.be</t>
  </si>
  <si>
    <t>+32 3 205 69 29</t>
  </si>
  <si>
    <t>https://www.goed.be</t>
  </si>
  <si>
    <t>Goed Farma is een aanbieder van gezondheidsoplossingen die een volledig scala aan gepersonaliseerde gezondheids- en zorgoplossingen biedt via hun apotheken, hoorcentra en thuiszorgwinkels, waardoor individuen zelfstandig kunnen leven en hun kwaliteit van leven kunnen verbeteren.</t>
  </si>
  <si>
    <t>Antwerpsesteenweg 263, 2800 Mechelen</t>
  </si>
  <si>
    <t>263</t>
  </si>
  <si>
    <t>Apotheek - Groothandel in farmaceutische producten</t>
  </si>
  <si>
    <t>app.bizzy.org/BE/0400789.251?utm_source=export&amp;utm_medium=lists_xlsx</t>
  </si>
  <si>
    <t>Gom</t>
  </si>
  <si>
    <t>0414.600.566</t>
  </si>
  <si>
    <t>BE0414.600.566</t>
  </si>
  <si>
    <t>+32 13 39 01 13</t>
  </si>
  <si>
    <t>https://www.facilicom.be</t>
  </si>
  <si>
    <t>Facilicom is een toegestaan beveiligingsbedrijf dat gespecialiseerd is in persoonlijke bewaking en de bewaking van goederen. We bieden een breed scala aan beveiligingsdiensten aan bedrijven, organisaties en overheidsinstellingen, waaronder permanente en mobiele bewaking, toegangscontrole, haven- en scheepsbewaking, winkelbewaking en VIP-bescherming.</t>
  </si>
  <si>
    <t>Grand Opticiens Belgium</t>
  </si>
  <si>
    <t>0424.735.977</t>
  </si>
  <si>
    <t>BE0424.735.977</t>
  </si>
  <si>
    <t>contact@grandopticalathome.com</t>
  </si>
  <si>
    <t>+32 57 30 10 78</t>
  </si>
  <si>
    <t>https://www.pearle.be</t>
  </si>
  <si>
    <t>GrandOptical Belgium ook bekend als GrandOptical, biedt een breed scala aan eigentijdse monturen van topmerken en professionele opticiens om persoonlijk advies te geven en de perfecte bril te vinden die past bij individuele stijlen en persoonlijkheden. Ze bieden ook zonnebrillen, contactlenzen en diverse oogzorgdiensten aan.</t>
  </si>
  <si>
    <t>102-108</t>
  </si>
  <si>
    <t>Opticien</t>
  </si>
  <si>
    <t>Greenyard Frozen Belgium</t>
  </si>
  <si>
    <t>0660.936.521</t>
  </si>
  <si>
    <t>BE0660.936.521</t>
  </si>
  <si>
    <t>corporate.communications@greenyard.group</t>
  </si>
  <si>
    <t>+32 15 32 42 00</t>
  </si>
  <si>
    <t>https://greenyard.group</t>
  </si>
  <si>
    <t>Greenyard is een wereldwijde marktleider in verse, diepgevroren en bereide fruit en groenten, die zich inzet voor het bieden van duurzame oplossingen en innovatieve producten ter bevordering van een gezonde levensstijl.</t>
  </si>
  <si>
    <t>Staden</t>
  </si>
  <si>
    <t>Romenstraat</t>
  </si>
  <si>
    <t>Detailhandel in fruit - Detailhandel in groenten - Productie van bevroren fruit en groenten - Verwerking van groenten</t>
  </si>
  <si>
    <t>app.bizzy.org/BE/0660936.521?utm_source=export&amp;utm_medium=lists_xlsx</t>
  </si>
  <si>
    <t>GREENYARD PREPARED BELGIUM</t>
  </si>
  <si>
    <t>0437.126.936</t>
  </si>
  <si>
    <t>BE0437.126.936</t>
  </si>
  <si>
    <t>https://www.greenyard.group</t>
  </si>
  <si>
    <t>Greenyard  is een wereldwijde marktleider in verse, diepgevroren en bereide fruit en groenten, die zich inzet voor het bieden van duurzame oplossingen en innovatieve producten ter bevordering van een gezonde levensstijl.</t>
  </si>
  <si>
    <t>Bree</t>
  </si>
  <si>
    <t>Industrieterrein Kanaal-Noord</t>
  </si>
  <si>
    <t>Productie van bevroren fruit en groenten - Verwerking van groenten</t>
  </si>
  <si>
    <t>app.bizzy.org/BE/0437126.936?utm_source=export&amp;utm_medium=lists_xlsx</t>
  </si>
  <si>
    <t>Griffith Foods</t>
  </si>
  <si>
    <t>0408.403.058</t>
  </si>
  <si>
    <t>BE0408.403.058</t>
  </si>
  <si>
    <t>gluscustomerservice@griffithfoods.com</t>
  </si>
  <si>
    <t>+32 14 25 42 11</t>
  </si>
  <si>
    <t>https://griffithfoods.com</t>
  </si>
  <si>
    <t>Griffith Foods is gespecialiseerd in productontwikkeling voor voedingsmiddelen waar consumenten van houden, en biedt op maat gemaakte oplossingen van idee tot productie. Ze combineren zorg en creativiteit om de wereld te voeden en samen beter te maken.</t>
  </si>
  <si>
    <t>Herentals</t>
  </si>
  <si>
    <t>2200</t>
  </si>
  <si>
    <t>Toekomstlaan 44, 2200 Herentals</t>
  </si>
  <si>
    <t>Toekomstlaan</t>
  </si>
  <si>
    <t>Groothandel in voedingsmiddelen - Productie van sauzen - Productie van voedsel</t>
  </si>
  <si>
    <t>app.bizzy.org/BE/0408403.058?utm_source=export&amp;utm_medium=lists_xlsx</t>
  </si>
  <si>
    <t>H&amp;M HENNES &amp; MAURITZ LOGISTICS GBC</t>
  </si>
  <si>
    <t>0895.796.186</t>
  </si>
  <si>
    <t>BE0895.796.186</t>
  </si>
  <si>
    <t>info@hm.com</t>
  </si>
  <si>
    <t>+44 20 3116 9400</t>
  </si>
  <si>
    <t>H&amp;M HENNES &amp; MAURITZ LOGISTICS GBC is een wereldwijd bedrijf dat streeft naar het toegankelijk maken van geweldig design voor iedereen op een duurzame manier. Ze zijn toegewijd om een duurzamer bedrijf te worden en duurzame mode een dagelijkse optie te maken voor iedereen.</t>
  </si>
  <si>
    <t>Boulevard du Jardin Botanique 20, 1000 Brussel</t>
  </si>
  <si>
    <t>Boulevard du Jardin Botanique</t>
  </si>
  <si>
    <t>app.bizzy.org/BE/0895796.186?utm_source=export&amp;utm_medium=lists_xlsx</t>
  </si>
  <si>
    <t>HAMANN INTERNATIONAL LOGISTICS</t>
  </si>
  <si>
    <t>0873.604.566</t>
  </si>
  <si>
    <t>BE0873.604.566</t>
  </si>
  <si>
    <t>info@nl.hamann.be</t>
  </si>
  <si>
    <t>+32 9 333 77 77</t>
  </si>
  <si>
    <t>https://www.hamann.be</t>
  </si>
  <si>
    <t>Hamann  is een toonaangevende logistieke speler die op maat gemaakte en sterke logistieke oplossingen biedt, gespecialiseerd in het organiseren van logistieke activiteiten, inclusief douane, opslag en orderpicking, voor zendingen binnen Europa en de CIS-landen.</t>
  </si>
  <si>
    <t>Vantegemstraat</t>
  </si>
  <si>
    <t>HANS ANDERS BELGIË</t>
  </si>
  <si>
    <t>0879.138.021</t>
  </si>
  <si>
    <t>BE0879.138.021</t>
  </si>
  <si>
    <t>brilgarantplan@hansanders.be</t>
  </si>
  <si>
    <t>+32 11 22 26 70</t>
  </si>
  <si>
    <t>https://www.hansanders.be</t>
  </si>
  <si>
    <t>Hans Anders België - Belgique is een internationale winkelketen gespecialiseerd in brillen, hoortoestellen en contactlenzen. Met meer dan 400 winkels in Nederland en België bieden zij een breed scala aan betaalbare brillen en hooroplossingen.</t>
  </si>
  <si>
    <t>Runkstersteenweg 247/ 2.01, 3500 Hasselt</t>
  </si>
  <si>
    <t>Runkstersteenweg</t>
  </si>
  <si>
    <t>247</t>
  </si>
  <si>
    <t>app.bizzy.org/BE/0879138.021?utm_source=export&amp;utm_medium=lists_xlsx</t>
  </si>
  <si>
    <t>Haven van Antwerpen - Brugge</t>
  </si>
  <si>
    <t>0248.399.380</t>
  </si>
  <si>
    <t>BE0248.399.380</t>
  </si>
  <si>
    <t>wim.deweert@portofantwerp.com</t>
  </si>
  <si>
    <t>+32 3 205 20 11</t>
  </si>
  <si>
    <t>https://www.portofantwerpbruges.com/</t>
  </si>
  <si>
    <t>Zaha Hadidplein</t>
  </si>
  <si>
    <t>Goederenvervoer over zee - Haven</t>
  </si>
  <si>
    <t>HCL Technologies Belgium</t>
  </si>
  <si>
    <t>0542.547.130</t>
  </si>
  <si>
    <t>BE0542.547.130</t>
  </si>
  <si>
    <t>HEDIN AUTOMOTIVE</t>
  </si>
  <si>
    <t>0740.526.506</t>
  </si>
  <si>
    <t>BE0740.526.506</t>
  </si>
  <si>
    <t>+32 2 334 11 11</t>
  </si>
  <si>
    <t>https://www.hedinautomotive.be</t>
  </si>
  <si>
    <t>Industriepark-Noord 2, 9100 Sint-Niklaas</t>
  </si>
  <si>
    <t>Industriepark-Noord</t>
  </si>
  <si>
    <t>Detailhandel in motorvoertuigen - Groothandel in motorvoertuigen - Reparatie en onderhoud van voertuigen</t>
  </si>
  <si>
    <t>app.bizzy.org/BE/0740526.506?utm_source=export&amp;utm_medium=lists_xlsx</t>
  </si>
  <si>
    <t>HENCO INDUSTRIES</t>
  </si>
  <si>
    <t>0443.598.222</t>
  </si>
  <si>
    <t>BE0443.598.222</t>
  </si>
  <si>
    <t>info@henco.be</t>
  </si>
  <si>
    <t>+32 14 28 56 60</t>
  </si>
  <si>
    <t>https://www.henco.be</t>
  </si>
  <si>
    <t>Henco is een toonaangevende leverancier van hoogwaardige producten, waaronder meerlaagse buizen, fittingen, vloerverwarmingssystemen en gereedschap. Met een sterke focus op kwaliteit en innovatie bieden zij betrouwbare oplossingen voor diverse toepassingen in de sanitair-, verwarmings- en gasinstallatiesector.</t>
  </si>
  <si>
    <t>Vervaardiging van kunststoffen</t>
  </si>
  <si>
    <t>HENRI ESSERS EN ZONEN INTERNATIONAAL TRANSPORT</t>
  </si>
  <si>
    <t>0401.296.720</t>
  </si>
  <si>
    <t>BE0401.296.720</t>
  </si>
  <si>
    <t>+32 89 32 32 32</t>
  </si>
  <si>
    <t>https://www.essers.com</t>
  </si>
  <si>
    <t>H.Essers is gespecialiseerd in het beheren en optimaliseren van toeleveringsketens en biedt gepersonaliseerde en geïntegreerde logistieke oplossingen in verschillende sectoren, waaronder de chemische industrie en de gezondheidszorg. Het bedrijf zet zich in voor duurzaam transport en efficiënte logistiek via een uitgebreid Europees netwerk.</t>
  </si>
  <si>
    <t>Transportlaan</t>
  </si>
  <si>
    <t>app.bizzy.org/BE/0401296.720?utm_source=export&amp;utm_medium=lists_xlsx</t>
  </si>
  <si>
    <t>HERAEUS ELECTRO - NITE INTERNATIONAL</t>
  </si>
  <si>
    <t>0430.060.188</t>
  </si>
  <si>
    <t>BE0430.060.188</t>
  </si>
  <si>
    <t>consulting@heraeus.com</t>
  </si>
  <si>
    <t>+32 11 60 02 11</t>
  </si>
  <si>
    <t>https://www.heraeus.com</t>
  </si>
  <si>
    <t>HERAEUS ELECTRO - NITE INTERNATIONAL NV is een toonaangevende internationale technologiegroep die zich richt op het ontwikkelen van hoogwaardige oplossingen in verschillende sectoren, waaronder de medische technologie. Het bedrijf legt de nadruk op innovatie en duurzaamheid om de concurrentiekracht van zijn klanten te vergroten.</t>
  </si>
  <si>
    <t>Houthalen-Helchteren</t>
  </si>
  <si>
    <t>Centrum-Zuid</t>
  </si>
  <si>
    <t>app.bizzy.org/BE/0430060.188?utm_source=export&amp;utm_medium=lists_xlsx</t>
  </si>
  <si>
    <t>HGC Hanos</t>
  </si>
  <si>
    <t>0416.635.388</t>
  </si>
  <si>
    <t>BE0416.635.388</t>
  </si>
  <si>
    <t>info@hanos.nl</t>
  </si>
  <si>
    <t>https://www.hanos.be</t>
  </si>
  <si>
    <t>Hanos is een internationale groothandel en totaalleverancier voor de horecabranche, die een breed scala aan voedsel- en non-foodproducten aanbiedt, waaronder verse producten, delicatessen, wijnen en dranken. Ze bieden ook op maat gemaakte oplossingen voor bedrijfskleding, horecakeukens en projectinrichting.</t>
  </si>
  <si>
    <t>Wommelgem</t>
  </si>
  <si>
    <t>Nijverheidsstraat</t>
  </si>
  <si>
    <t>Home Sebrechts</t>
  </si>
  <si>
    <t>0442.694.142</t>
  </si>
  <si>
    <t>BE0442.694.142</t>
  </si>
  <si>
    <t>info@armonea.be</t>
  </si>
  <si>
    <t>+32 15 74 51 00</t>
  </si>
  <si>
    <t>www.armonea.be</t>
  </si>
  <si>
    <t>Armonea is een toonaangevende aanbieder van seniorenzorg in België en biedt een breed scala aan diensten, waaronder verpleeghuizen, verzorgingshuizen, serviceflats en residenties. Met meer dan 60 locaties en 35 jaar ervaring staat Armonea bekend om haar dynamische en vooruitstrevende aanpak in de zorgsector.</t>
  </si>
  <si>
    <t>Stationsstraat 102, 2800 Mechelen</t>
  </si>
  <si>
    <t>Verpleeghuizen</t>
  </si>
  <si>
    <t>app.bizzy.org/BE/0442694.142?utm_source=export&amp;utm_medium=lists_xlsx</t>
  </si>
  <si>
    <t>Honda Motor Europe Logistics</t>
  </si>
  <si>
    <t>0418.250.835</t>
  </si>
  <si>
    <t>BE0418.250.835</t>
  </si>
  <si>
    <t>infohmel@honda-eu.com</t>
  </si>
  <si>
    <t>+32 53 72 51 11</t>
  </si>
  <si>
    <t>https://hondamotoreuropelogistics.com</t>
  </si>
  <si>
    <t>Honda is verantwoordelijk voor de distributie van auto's, motorfietsen, krachtproducten en industriële motoren, evenals het coördineren van de logistiek van onderdelen en accessoires voor de Europese markt.</t>
  </si>
  <si>
    <t>Langerbruggestraat</t>
  </si>
  <si>
    <t>Detailhandel in motorvoertuigen - Groothandel in motorvoertuigen</t>
  </si>
  <si>
    <t>app.bizzy.org/BE/0418250.835?utm_source=export&amp;utm_medium=lists_xlsx</t>
  </si>
  <si>
    <t>Honeywell</t>
  </si>
  <si>
    <t>0402.220.891</t>
  </si>
  <si>
    <t>BE0402.220.891</t>
  </si>
  <si>
    <t>honeywellprivacy@honeywell.com</t>
  </si>
  <si>
    <t>+32 56 24 56 90</t>
  </si>
  <si>
    <t>https://www.honeywell.com</t>
  </si>
  <si>
    <t>Honeywell transformeert industrieën door innovatieve oplossingen te bieden in de luchtvaart, energie, gezondheidszorg en automatisering, waardoor veiligheid en efficiëntie worden verbeterd. Ze ondersteunen bedrijven in hun duurzaamheids- en digitale transformatieprocessen.</t>
  </si>
  <si>
    <t>Hermeslaan 1H, 1831 Diegem</t>
  </si>
  <si>
    <t>app.bizzy.org/BE/0402220.891?utm_source=export&amp;utm_medium=lists_xlsx</t>
  </si>
  <si>
    <t>HOTEL EXPLOITATIEMAATSCHAPPIJ DIEGEM</t>
  </si>
  <si>
    <t>0471.530.361</t>
  </si>
  <si>
    <t>BE0471.530.361</t>
  </si>
  <si>
    <t>+32 2 504 94 00</t>
  </si>
  <si>
    <t>HP Belgium</t>
  </si>
  <si>
    <t>0597.618.285</t>
  </si>
  <si>
    <t>BE0597.618.285</t>
  </si>
  <si>
    <t>https://www.hpe.com/</t>
  </si>
  <si>
    <t>Hubo België</t>
  </si>
  <si>
    <t>0411.982.457</t>
  </si>
  <si>
    <t>BE0411.982.457</t>
  </si>
  <si>
    <t>info@hubo.be</t>
  </si>
  <si>
    <t>https://www.hubo.be</t>
  </si>
  <si>
    <t>Hubo is een toonaangevende Belgische organisatie in de doe-het-zelfsector, met meer dan 150 winkels verspreid over het hele land. Ze bieden een breed scala aan hoogwaardige merkproducten voor doe-het-zelvers, variërend van gereedschap en bouwmaterialen tot tuinmeubelen en interieurdecoratie.</t>
  </si>
  <si>
    <t>2160</t>
  </si>
  <si>
    <t>Koralenhoeve 35, 2160 Wommelgem</t>
  </si>
  <si>
    <t>Koralenhoeve</t>
  </si>
  <si>
    <t>35</t>
  </si>
  <si>
    <t>app.bizzy.org/BE/0411982.457?utm_source=export&amp;utm_medium=lists_xlsx</t>
  </si>
  <si>
    <t>Hudson Belgium</t>
  </si>
  <si>
    <t>0459.165.435</t>
  </si>
  <si>
    <t>BE0459.165.435</t>
  </si>
  <si>
    <t>info@hudsonsolutions.com</t>
  </si>
  <si>
    <t>+32 478 17 59 48</t>
  </si>
  <si>
    <t>https://www.hudsonsolutions.com/</t>
  </si>
  <si>
    <t>Hudson is een toonaangevende HR-adviesverlener met meer dan 35 jaar ervaring. Wij bieden een uitgebreid scala aan diensten, waaronder werving, talentmanagement, coaching en personeelsoplossingen om organisaties te ondersteunen bij het ontwikkelen van hun menselijk kapitaal en het behalen van hun doelstellingen op het gebied van personeel.</t>
  </si>
  <si>
    <t>Avenue du Bourget 42, 1130 Haren</t>
  </si>
  <si>
    <t>Avenue du Bourget</t>
  </si>
  <si>
    <t>Consulting voor bedrijven - Human resources</t>
  </si>
  <si>
    <t>HUNTSMAN (EUROPE)</t>
  </si>
  <si>
    <t>0468.807.829</t>
  </si>
  <si>
    <t>BE0468.807.829</t>
  </si>
  <si>
    <t>contact_india@huntsman.com</t>
  </si>
  <si>
    <t>+32 15 20 68 12</t>
  </si>
  <si>
    <t>https://www.huntsman.com/</t>
  </si>
  <si>
    <t>HUNTSMAN (EUROPE) is een wereldwijde chemische fabrikant die gespecialiseerd is in gedifferentieerde en specialistische chemicaliën voor verschillende consumenten- en industriële sectoren, waaronder luchtvaart, automotive, elektronica, energie en schoeisel. Ze bieden een breed scala aan innovatieve oplossingen, zoals lijmen, coatings, composieten, elastomeren en batterijmaterialen, om te voldoen aan de veranderende behoeften van hun klanten.</t>
  </si>
  <si>
    <t>3300</t>
  </si>
  <si>
    <t>Grijpenlaan 18, 3300 Tienen</t>
  </si>
  <si>
    <t>Grijpenlaan</t>
  </si>
  <si>
    <t>app.bizzy.org/BE/0468807.829?utm_source=export&amp;utm_medium=lists_xlsx</t>
  </si>
  <si>
    <t>ICOS VISION SYSTEMS</t>
  </si>
  <si>
    <t>0431.049.588</t>
  </si>
  <si>
    <t>BE0431.049.588</t>
  </si>
  <si>
    <t>talent.acquisition@kla.com</t>
  </si>
  <si>
    <t>+1 408 352 2808</t>
  </si>
  <si>
    <t>https://www.kla.com/</t>
  </si>
  <si>
    <t>ICOS ontwikkelt toonaangevende apparatuur en diensten die innovatie in de elektronica-industrie mogelijk maken. Ze bieden geavanceerde procescontrole en procesondersteunende oplossingen voor de productie van wafers en reticles, geïntegreerde schakelingen, verpakkingen, printplaten en vlakke panelen.</t>
  </si>
  <si>
    <t>Esperantolaan</t>
  </si>
  <si>
    <t>8C</t>
  </si>
  <si>
    <t>IEMANTS</t>
  </si>
  <si>
    <t>0456.528.520</t>
  </si>
  <si>
    <t>BE0456.528.520</t>
  </si>
  <si>
    <t>info@smulders.com</t>
  </si>
  <si>
    <t>+32 14 67 22 81</t>
  </si>
  <si>
    <t>https://smulders.com</t>
  </si>
  <si>
    <t>Smulders is een internationale organisatie met meer dan 50 jaar ervaring in engineering, constructie, levering en montage van stalen constructies. Ze zijn gespecialiseerd in het realiseren van unieke en uitdagende projecten in de Offshore Wind, Offshore Oil &amp; Gas en Civiele &amp; Industriële markten.</t>
  </si>
  <si>
    <t>Arendonk</t>
  </si>
  <si>
    <t>2370</t>
  </si>
  <si>
    <t>Hoge Mauw 200, 2370 Arendonk</t>
  </si>
  <si>
    <t>Hoge Mauw</t>
  </si>
  <si>
    <t>200</t>
  </si>
  <si>
    <t>app.bizzy.org/BE/0456528.520?utm_source=export&amp;utm_medium=lists_xlsx</t>
  </si>
  <si>
    <t>IGEPA BELUX</t>
  </si>
  <si>
    <t>0416.723.381</t>
  </si>
  <si>
    <t>BE0416.723.381</t>
  </si>
  <si>
    <t>info@igepa.be</t>
  </si>
  <si>
    <t>+32 4 263 89 60</t>
  </si>
  <si>
    <t>https://igepa.be</t>
  </si>
  <si>
    <t>Igepa Belux is een toonaangevende papierhandelaar die groothandel drijft in papier- en printbenodigdheden, viscom media, verpakkingen en schoonmaakproducten. Ze bieden een breed scala aan producten voor de grafische industrie, B2B, sign- en displaybedrijven, evenals verpakkingsmaterialen en schoonmaakproducten voor verschillende industrieën.</t>
  </si>
  <si>
    <t>9880</t>
  </si>
  <si>
    <t>Nijverheidslaan 4, 9880 Aalter</t>
  </si>
  <si>
    <t>Groothandel in papier</t>
  </si>
  <si>
    <t>app.bizzy.org/BE/0416723.381?utm_source=export&amp;utm_medium=lists_xlsx</t>
  </si>
  <si>
    <t>IKEA BELGIUM</t>
  </si>
  <si>
    <t>0425.258.688</t>
  </si>
  <si>
    <t>BE0425.258.688</t>
  </si>
  <si>
    <t>data.privacy@inter.ikea.com</t>
  </si>
  <si>
    <t>+32 2 263 33 33</t>
  </si>
  <si>
    <t>https://www.ikea.com</t>
  </si>
  <si>
    <t>Inter IKEA Systems B.V. biedt een breed scala aan meubels en woonaccessoires die zijn ontworpen om te inspireren en het dagelijks leven te verbeteren, en is geschikt voor zowel grote dromen als kleine budgetten.</t>
  </si>
  <si>
    <t>Detailhandel in meubels</t>
  </si>
  <si>
    <t>app.bizzy.org/BE/0425258.688?utm_source=export&amp;utm_medium=lists_xlsx</t>
  </si>
  <si>
    <t>IMPERBEL</t>
  </si>
  <si>
    <t>0400.484.591</t>
  </si>
  <si>
    <t>BE0400.484.591</t>
  </si>
  <si>
    <t>infobe@derbigum.com</t>
  </si>
  <si>
    <t>+32 2 334 87 00</t>
  </si>
  <si>
    <t>https://derbigum.com/</t>
  </si>
  <si>
    <t>Derbigum is een Belgisch familiebedrijf dat gespecialiseerd is in duurzame bitumineuze waterdichtingsmembranen voor platte daken. Met meer dan 85 jaar expertise bieden zij hoogwaardige producten en innovatieve oplossingen om de planeet te beschermen.</t>
  </si>
  <si>
    <t>Huizingen</t>
  </si>
  <si>
    <t>Guido Gezellestraat</t>
  </si>
  <si>
    <t>Dakbedekking</t>
  </si>
  <si>
    <t>IMPERIAL MEAT PRODUCTS</t>
  </si>
  <si>
    <t>0453.627.923</t>
  </si>
  <si>
    <t>BE0453.627.923</t>
  </si>
  <si>
    <t>info@imperial.be</t>
  </si>
  <si>
    <t>+32 84 45 00 00</t>
  </si>
  <si>
    <t>https://imperialmeatproducts.be</t>
  </si>
  <si>
    <t>IMPERIAL MEAT PRODUCTS is een leverancier van hoogwaardige vleeswaren, met een breed scala aan klassieke en innovatieve producten. Ze streven ernaar klanten te verrassen met hun natuurlijke vleestextuur, sappigheid en kookmogelijkheden.</t>
  </si>
  <si>
    <t>Lovendegem</t>
  </si>
  <si>
    <t>Grote Baan</t>
  </si>
  <si>
    <t>Productie van vleeswaren</t>
  </si>
  <si>
    <t>INDAVER</t>
  </si>
  <si>
    <t>0427.973.304</t>
  </si>
  <si>
    <t>BE0427.973.304</t>
  </si>
  <si>
    <t>communicatie@indaver.com</t>
  </si>
  <si>
    <t>+32 15 28 80 00</t>
  </si>
  <si>
    <t>https://indaver.com</t>
  </si>
  <si>
    <t>INDAVER is een bedrijf dat gespecialiseerd is in het verwerken van organische afvalstromen, zoals groenafval, tot hoogwaardige compost. Ze produceren ook houtsnippers voor biomassacentrales en beheren tijdelijke opslagplaatsen voor minerale bodem en slibstromen.</t>
  </si>
  <si>
    <t>Ineos</t>
  </si>
  <si>
    <t>0454.443.614</t>
  </si>
  <si>
    <t>BE0454.443.614</t>
  </si>
  <si>
    <t>insty.infopoint.americas@ineos.com</t>
  </si>
  <si>
    <t>+1 866 890 6353</t>
  </si>
  <si>
    <t>https://www.ineos-styrolution.com</t>
  </si>
  <si>
    <t>INEOS Ineos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</si>
  <si>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Nieuwe Weg 1, 2070 Zwijndrecht</t>
  </si>
  <si>
    <t>app.bizzy.org/BE/0454443.614?utm_source=export&amp;utm_medium=lists_xlsx</t>
  </si>
  <si>
    <t>INEOS Aromatics Belgium</t>
  </si>
  <si>
    <t>0404.137.533</t>
  </si>
  <si>
    <t>BE0404.137.533</t>
  </si>
  <si>
    <t>https://www.bp.com</t>
  </si>
  <si>
    <t>Amocolaan</t>
  </si>
  <si>
    <t>INEOS MANUFACTURING BELGIUM</t>
  </si>
  <si>
    <t>0869.926.088</t>
  </si>
  <si>
    <t>BE0869.926.088</t>
  </si>
  <si>
    <t>shale.information@ineos.com</t>
  </si>
  <si>
    <t>+41 21 627 70 63</t>
  </si>
  <si>
    <t>https://ineos.com</t>
  </si>
  <si>
    <t>INEOS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</si>
  <si>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2040</t>
  </si>
  <si>
    <t>Scheldelaan 482, 2040 Antwerpen</t>
  </si>
  <si>
    <t>482</t>
  </si>
  <si>
    <t>INEOS Phenol Belgium</t>
  </si>
  <si>
    <t>0888.947.788</t>
  </si>
  <si>
    <t>BE0888.947.788</t>
  </si>
  <si>
    <t>+32 3 730 12 11</t>
  </si>
  <si>
    <t>INEOS Capital Limited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</si>
  <si>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Geslecht</t>
  </si>
  <si>
    <t>app.bizzy.org/BE/0888947.788?utm_source=export&amp;utm_medium=lists_xlsx</t>
  </si>
  <si>
    <t>INEOS STYROLUTION BELGIUM</t>
  </si>
  <si>
    <t>0806.439.291</t>
  </si>
  <si>
    <t>BE0806.439.291</t>
  </si>
  <si>
    <t>INEOS Styrolution Belgium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</si>
  <si>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Scheldelaan 600, 2040 Antwerpen</t>
  </si>
  <si>
    <t>600</t>
  </si>
  <si>
    <t>Inetum Realdolmen Belgium</t>
  </si>
  <si>
    <t>0429.037.235</t>
  </si>
  <si>
    <t>BE0429.037.235</t>
  </si>
  <si>
    <t>info@realdolmen.com</t>
  </si>
  <si>
    <t>+32 2 801 55 55</t>
  </si>
  <si>
    <t>https://www.realdolmen.com</t>
  </si>
  <si>
    <t>Inetum-Realdolmen is een digitaal diensten- en oplossingenbedrijf dat bedrijven en overheden ondersteunt bij hun digitale transformatie door middel van innovatieve oplossingen en een unieke combinatie van nabijheid en sectorale organisatie.</t>
  </si>
  <si>
    <t>A. Vaucampslaan</t>
  </si>
  <si>
    <t>integrated DNA technologies</t>
  </si>
  <si>
    <t>0473.291.407</t>
  </si>
  <si>
    <t>BE0473.291.407</t>
  </si>
  <si>
    <t>+32 16 28 22 60</t>
  </si>
  <si>
    <t>12A</t>
  </si>
  <si>
    <t>INTERNATIONAL CAR OPERATORS</t>
  </si>
  <si>
    <t>0479.469.515</t>
  </si>
  <si>
    <t>BE0479.469.515</t>
  </si>
  <si>
    <t>agency.anr@icoterminals.com</t>
  </si>
  <si>
    <t>+32 3 570 33 11</t>
  </si>
  <si>
    <t>https://icoterminals.com</t>
  </si>
  <si>
    <t>ICO is wereldwijd marktleider in de behandeling en opslag van roll-on/roll-off lading, waarbij zij voertuigverwerking, scheepsagentuur en volledige douaneafhandeling aanbieden. Zij leveren logistieke pakketten van deur tot deur en verwerken jaarlijks meer dan 2 miljoen auto's via hun ultramoderne terminals in de havens van Antwerpen en Zeebrugge.</t>
  </si>
  <si>
    <t>8380</t>
  </si>
  <si>
    <t>Margareta van Oostenrijkstraat 1, 8380 Dudzele</t>
  </si>
  <si>
    <t>Margareta van Oostenrijkstraat</t>
  </si>
  <si>
    <t>app.bizzy.org/BE/0479469.515?utm_source=export&amp;utm_medium=lists_xlsx</t>
  </si>
  <si>
    <t>iO Belgium</t>
  </si>
  <si>
    <t>0861.085.232</t>
  </si>
  <si>
    <t>BE0861.085.232</t>
  </si>
  <si>
    <t>financebe@iodigital.com</t>
  </si>
  <si>
    <t>+32 3 216 16 60</t>
  </si>
  <si>
    <t>https://www.iodigital.com</t>
  </si>
  <si>
    <t>IO combineert marketing, technologie en creativiteit om klantbelevingen te verbeteren en de impact van merken te vergroten. Ze bieden diensten aan op het gebied van merkontwerp, digitale platforms, marketingcampagnes, contentproductie en transformatieadvies.</t>
  </si>
  <si>
    <t>Zavelheide 15, 2200 Herentals</t>
  </si>
  <si>
    <t>Zavelheide</t>
  </si>
  <si>
    <t>Web ontwikkeling</t>
  </si>
  <si>
    <t>app.bizzy.org/BE/0861085.232?utm_source=export&amp;utm_medium=lists_xlsx</t>
  </si>
  <si>
    <t>IQVIA Solutions Belgium</t>
  </si>
  <si>
    <t>0400.502.211</t>
  </si>
  <si>
    <t>BE0400.502.211</t>
  </si>
  <si>
    <t>https://www.iqvia.com/</t>
  </si>
  <si>
    <t>ITINERIS</t>
  </si>
  <si>
    <t>0474.964.260</t>
  </si>
  <si>
    <t>BE0474.964.260</t>
  </si>
  <si>
    <t>info@itineris.net</t>
  </si>
  <si>
    <t>+32 9 386 01 02</t>
  </si>
  <si>
    <t>https://www.itineris.net</t>
  </si>
  <si>
    <t>ITINERIS NV ontwikkelt en implementeert UMAX, een cloudgebaseerde CIS &amp; CRM-oplossing die speciaal is ontworpen voor nutsbedrijven. Hun krachtige software maakt gebruik van workflowautomatisering en AI om bedrijfsprocessen te stroomlijnen en geavanceerde klantbetrokkenheid te garanderen.</t>
  </si>
  <si>
    <t>9051</t>
  </si>
  <si>
    <t>Kortrijksesteenweg 1144, 9051 Afsnee</t>
  </si>
  <si>
    <t>Kortrijksesteenweg</t>
  </si>
  <si>
    <t>1144</t>
  </si>
  <si>
    <t>app.bizzy.org/BE/0474964.260?utm_source=export&amp;utm_medium=lists_xlsx</t>
  </si>
  <si>
    <t>IVC</t>
  </si>
  <si>
    <t>0866.682.231</t>
  </si>
  <si>
    <t>BE0866.682.231</t>
  </si>
  <si>
    <t>info@ivcgroup.com</t>
  </si>
  <si>
    <t>+32 56 65 32 11</t>
  </si>
  <si>
    <t>https://www.ivcgroup.com</t>
  </si>
  <si>
    <t>IVC is Europa's toonaangevende fabrikant van luxe vinyltegels, vinylplaten en tapijttegels. Met een focus op duurzaamheid en innovatie bieden zij een breed scala aan vloeroplossingen voor residentiële en commerciële projecten.</t>
  </si>
  <si>
    <t>Avelgem</t>
  </si>
  <si>
    <t>8580</t>
  </si>
  <si>
    <t>Nijverheidslaan 29, 8580 Avelgem</t>
  </si>
  <si>
    <t>29</t>
  </si>
  <si>
    <t>app.bizzy.org/BE/0866682.231?utm_source=export&amp;utm_medium=lists_xlsx</t>
  </si>
  <si>
    <t>JACOPS</t>
  </si>
  <si>
    <t>0415.826.627</t>
  </si>
  <si>
    <t>BE0415.826.627</t>
  </si>
  <si>
    <t>info@jacops.be</t>
  </si>
  <si>
    <t>+32 56 77 84 51</t>
  </si>
  <si>
    <t>https://www.jacops.be</t>
  </si>
  <si>
    <t>Jacops is een dynamisch en familiebedrijf met meer dan 50 jaar ervaring in infrastructuurtechnieken, gespecialiseerd in telecommunicatie, spoor en infrastructuur. Ze ontwerpen geïntegreerde oplossingen voor complexe en innovatieve projecten, waarbij ze investeren in kennis en vaardigheden om aan de langetermijndoelstellingen van hun klanten te voldoen.</t>
  </si>
  <si>
    <t>Jan De Nul</t>
  </si>
  <si>
    <t>0406.041.406</t>
  </si>
  <si>
    <t>BE0406.041.406</t>
  </si>
  <si>
    <t>+32 491 92 19 03</t>
  </si>
  <si>
    <t>https://www.jandenul.com</t>
  </si>
  <si>
    <t>Jan De Nul Group is een bedrijf dat gespecialiseerd is in offshore, maritieme, civiele, milieu- en projectontwikkeling. Ze bieden een breed scala aan diensten aan, waaronder maritieme infrastructuur, herstel van oesterbedden en havenconstructie.</t>
  </si>
  <si>
    <t>Gijzegem</t>
  </si>
  <si>
    <t>Tragel</t>
  </si>
  <si>
    <t>app.bizzy.org/BE/0406041.406?utm_source=export&amp;utm_medium=lists_xlsx</t>
  </si>
  <si>
    <t>Janssen Pharmaceutica</t>
  </si>
  <si>
    <t>0403.834.160</t>
  </si>
  <si>
    <t>BE0403.834.160</t>
  </si>
  <si>
    <t>janssen@jacnl.jnj.com</t>
  </si>
  <si>
    <t>+32 2 746 30 00</t>
  </si>
  <si>
    <t>https://www.janssenpmp.com</t>
  </si>
  <si>
    <t>Janssen Research &amp; Development, Johnson &amp; Johnson, J&amp;J, Johnson &amp; Johnson Innovative Medicine, J&amp;J Innovative Medicine is een farmaceutisch bedrijf binnen de Johnson &amp; Johnson groep dat streeft naar het uitroeien van ziektes door de grenzen van de wetenschap te verleggen en de toegang tot zorg te verbeteren op therapeutische gebieden zoals cardiovasculaire en metabole ziektes, immunologie, infectieziektes en vaccins, neurologie, oncologie en pulmonale arteriële hypertensie.</t>
  </si>
  <si>
    <t>Turnhoutseweg</t>
  </si>
  <si>
    <t>JOHNSON &amp; JOHNSON MEDICAL</t>
  </si>
  <si>
    <t>0425.967.580</t>
  </si>
  <si>
    <t>BE0425.967.580</t>
  </si>
  <si>
    <t>+32 2 513 80 15</t>
  </si>
  <si>
    <t>https://www.jnj.com</t>
  </si>
  <si>
    <t>J&amp;J Medical, Ethicon, CSS, DePuy Synthes, J&amp;J Vision, Biosense Webster is het grootste gezondheidsbedrijf ter wereld en produceert dagelijks levensveranderende doorbraken door de combinatie van nieuwe technologieën en expertise. Hun teams creëren digitale tools om mensen te helpen de gezondheid van hun huid bij te houden, gepersonaliseerde kunstmatige gewrichten te 3D-printen en AI te gebruiken om levensreddende medicijnen te ontdekken.</t>
  </si>
  <si>
    <t>Leonardo da Vincilaan 15, 1831 Diegem</t>
  </si>
  <si>
    <t>app.bizzy.org/BE/0425967.580?utm_source=export&amp;utm_medium=lists_xlsx</t>
  </si>
  <si>
    <t>JOHNSON CONTROLS</t>
  </si>
  <si>
    <t>0402.916.521</t>
  </si>
  <si>
    <t>BE0402.916.521</t>
  </si>
  <si>
    <t>veerle.hebbelinck@jci.com</t>
  </si>
  <si>
    <t>+32 2 467 78 31</t>
  </si>
  <si>
    <t>https://johnsoncontrols.com</t>
  </si>
  <si>
    <t>Johnson Controls BV is wereldwijd een toonaangevende speler op het gebied van slimme, gezonde en duurzame gebouwen en biedt een uitgebreid digitaal aanbod genaamd OpenBlue. Met meer dan 135 jaar aan innovatie bieden zij technologische oplossingen, software en diensten voor gebouwen in diverse sectoren over de hele wereld.</t>
  </si>
  <si>
    <t>De Kleetlaan 7/ b, 1831 Diegem</t>
  </si>
  <si>
    <t>app.bizzy.org/BE/0402916.521?utm_source=export&amp;utm_medium=lists_xlsx</t>
  </si>
  <si>
    <t>JORIS IDE</t>
  </si>
  <si>
    <t>0450.452.063</t>
  </si>
  <si>
    <t>BE0450.452.063</t>
  </si>
  <si>
    <t>info@joriside.be</t>
  </si>
  <si>
    <t>+32 51 61 07 77</t>
  </si>
  <si>
    <t>https://www.joriside.com/</t>
  </si>
  <si>
    <t>Joris Ide is een toonaangevende internationale speler in de staalsector, die innovatieve en op maat gemaakte staaloplossingen biedt voor verschillende industrieën, waaronder de landbouw, de woningbouw en openbare gebouwen. Met meer dan dertig jaar ervaring opereren zij vanuit meerdere productielocaties om de kwaliteit en duurzaamheid van hun producten te waarborgen.</t>
  </si>
  <si>
    <t>Wingene</t>
  </si>
  <si>
    <t>8750</t>
  </si>
  <si>
    <t>Hille 174, 8750 Wingene</t>
  </si>
  <si>
    <t>Hille</t>
  </si>
  <si>
    <t>174</t>
  </si>
  <si>
    <t>app.bizzy.org/BE/0450452.063?utm_source=export&amp;utm_medium=lists_xlsx</t>
  </si>
  <si>
    <t>JSR Micro</t>
  </si>
  <si>
    <t>0429.388.316</t>
  </si>
  <si>
    <t>BE0429.388.316</t>
  </si>
  <si>
    <t>complaint@jsrmicro.be</t>
  </si>
  <si>
    <t>+32 16 83 28 31</t>
  </si>
  <si>
    <t>https://www.jsrmicro.be</t>
  </si>
  <si>
    <t>JSR MICRO N.V. is een dochteronderneming van JSR Corporation, een toonaangevende leverancier van materialen in verschillende technologiegedreven markten. Ze zijn gespecialiseerd in onderzoeksgerichte samenwerkingen met vernieuwers in sectoren zoals life sciences, energieopslag, elektronische materialen, display en optische materialen.</t>
  </si>
  <si>
    <t>app.bizzy.org/BE/0429388.316?utm_source=export&amp;utm_medium=lists_xlsx</t>
  </si>
  <si>
    <t>JULES BELGIQUE - JULES BELGIË</t>
  </si>
  <si>
    <t>0888.246.915</t>
  </si>
  <si>
    <t>BE0888.246.915</t>
  </si>
  <si>
    <t>+33 3 59 55 41 29</t>
  </si>
  <si>
    <t>https://www.jules.com/</t>
  </si>
  <si>
    <t>JULES BELGIQUE - JULES BELGIË biedt een breed scala aan herenmode, waaronder trendy kleding, pakken en verschillende stijlen jeans, allemaal ontworpen om te passen bij verschillende gelegenheden en persoonlijke stijlen. Hun collectie legt de nadruk op kwaliteit en betaalbaarheid, en voldoet aan de behoeften van de moderne mannen garderobe.</t>
  </si>
  <si>
    <t>Nieuwstraat 56, 1000 Brussel</t>
  </si>
  <si>
    <t>Nieuwstraat</t>
  </si>
  <si>
    <t>56</t>
  </si>
  <si>
    <t>Detailhandel in kleding - Detailhandel in parfums en toiletartikelen</t>
  </si>
  <si>
    <t>Jumbo België</t>
  </si>
  <si>
    <t>0697.798.994</t>
  </si>
  <si>
    <t>BE0697.798.994</t>
  </si>
  <si>
    <t>https://www.jumbo.com/</t>
  </si>
  <si>
    <t>Jumbo Supermarkten is een bedrijf dat toegang biedt tot een bepaald soort dienst, maar de aard van de dienst is niet duidelijk uit de verstrekte tekst.</t>
  </si>
  <si>
    <t>Brasschaat</t>
  </si>
  <si>
    <t>2930</t>
  </si>
  <si>
    <t>Ruiterijschool 14, 2930 Brasschaat</t>
  </si>
  <si>
    <t>Ruiterijschool</t>
  </si>
  <si>
    <t>Detailhandel in voedingsmiddelen - Groothandel in voedingsmiddelen - Kruidenierswinkels</t>
  </si>
  <si>
    <t>app.bizzy.org/BE/0697798.994?utm_source=export&amp;utm_medium=lists_xlsx</t>
  </si>
  <si>
    <t>Jungheinrich</t>
  </si>
  <si>
    <t>0415.997.465</t>
  </si>
  <si>
    <t>BE0415.997.465</t>
  </si>
  <si>
    <t>info@ungheinrich.be</t>
  </si>
  <si>
    <t>+32 16 39 87 11</t>
  </si>
  <si>
    <t>https://www.jungheinrich-profishop.be</t>
  </si>
  <si>
    <t>Jungheinrich is wereldwijd marktleider in intralogistieke oplossingen en biedt een uitgebreid assortiment aan producten en diensten, waaronder heftrucks, logistieke systemen en magazijnapparatuur. Met meer dan 60 jaar ervaring zijn zij gespecialiseerd in het ontwikkelen, implementeren en optimaliseren van hoogwaardige oplossingen om maximale doorvoer en efficiënte materiaalstroom te garanderen.</t>
  </si>
  <si>
    <t>Esperantolaan 1, 3001 Heverlee</t>
  </si>
  <si>
    <t>app.bizzy.org/BE/0415997.465?utm_source=export&amp;utm_medium=lists_xlsx</t>
  </si>
  <si>
    <t>JYSK</t>
  </si>
  <si>
    <t>0666.889.252</t>
  </si>
  <si>
    <t>BE0666.889.252</t>
  </si>
  <si>
    <t>b2b-be@jysk.com</t>
  </si>
  <si>
    <t>+32 3 808 28 03</t>
  </si>
  <si>
    <t>https://jysk.be</t>
  </si>
  <si>
    <t>JYSK Belgium is een wereldwijde winkelketen die een breed scala aan Scandinavisch geïnspireerde producten voor slapen en wonen aanbiedt, met duizenden winkels en webshops in 51 landen wereldwijd.</t>
  </si>
  <si>
    <t>Schoten</t>
  </si>
  <si>
    <t>2900</t>
  </si>
  <si>
    <t>Bredabaan 1285/ C, 2900 Schoten</t>
  </si>
  <si>
    <t>Bredabaan</t>
  </si>
  <si>
    <t>1285</t>
  </si>
  <si>
    <t>app.bizzy.org/BE/0666889.252?utm_source=export&amp;utm_medium=lists_xlsx</t>
  </si>
  <si>
    <t>Kaneka Belgium</t>
  </si>
  <si>
    <t>0407.633.194</t>
  </si>
  <si>
    <t>BE0407.633.194</t>
  </si>
  <si>
    <t>surfactin.info@kaneka.be</t>
  </si>
  <si>
    <t>+32 14 25 45 20</t>
  </si>
  <si>
    <t>https://www.kaneka.be</t>
  </si>
  <si>
    <t>Kaneka Belgium NV is een wereldwijde dochteronderneming van de Kaneka Corporation groep, gespecialiseerd in het leveren van tussenproducten voor verschillende industrieën zoals de auto-industrie, de bouwsector en de informatietechnologie. Ze zijn toegewijd aan het produceren van innovatieve producten die de kwaliteit van leven verbeteren en bijdragen aan een gezonder ecosysteem.</t>
  </si>
  <si>
    <t>Westerlo</t>
  </si>
  <si>
    <t>Nijverheidsstraat 16, 2260 Westerlo</t>
  </si>
  <si>
    <t>app.bizzy.org/BE/0407633.194?utm_source=export&amp;utm_medium=lists_xlsx</t>
  </si>
  <si>
    <t>KBC Autolease</t>
  </si>
  <si>
    <t>0422.562.385</t>
  </si>
  <si>
    <t>BE0422.562.385</t>
  </si>
  <si>
    <t>https://www.carsales.autolease.kbc.com</t>
  </si>
  <si>
    <t>Leuven</t>
  </si>
  <si>
    <t>Professor Van Overstraetenplein</t>
  </si>
  <si>
    <t>KBC Group</t>
  </si>
  <si>
    <t>0403.227.515</t>
  </si>
  <si>
    <t>BE0403.227.515</t>
  </si>
  <si>
    <t>ellen.vandroogenbroeck@kbc.be</t>
  </si>
  <si>
    <t>+32 78 15 21 53</t>
  </si>
  <si>
    <t>https://www.kbc.be</t>
  </si>
  <si>
    <t>KBC Bank &amp; Verzekering is een geïntegreerde bank-verzekeraar die een scala aan financiële diensten aanbiedt, waaronder bankieren, verzekeringen, leningen en investeringsoplossingen voor zowel particulieren als kleine en middelgrote ondernemingen.</t>
  </si>
  <si>
    <t>Sint-Jans-Molenbeek</t>
  </si>
  <si>
    <t>1080</t>
  </si>
  <si>
    <t>Havenlaan 2, 1080 Sint-Jans-Molenbeek</t>
  </si>
  <si>
    <t>app.bizzy.org/BE/0403227.515?utm_source=export&amp;utm_medium=lists_xlsx</t>
  </si>
  <si>
    <t>Keyence International (Belgium)</t>
  </si>
  <si>
    <t>0826.207.990</t>
  </si>
  <si>
    <t>BE0826.207.990</t>
  </si>
  <si>
    <t>info@keyence.eu</t>
  </si>
  <si>
    <t>+32 15 20 16 23</t>
  </si>
  <si>
    <t>https://keyence.eu</t>
  </si>
  <si>
    <t>Keyence is gespecialiseerd in het leveren van een breed scala aan fabrieksautomatiseringssensorproducten, waaronder sensoren, machine vision systemen, meetinstrumenten, barcodelezers, PLC's en meer.</t>
  </si>
  <si>
    <t>app.bizzy.org/BE/0826207.990?utm_source=export&amp;utm_medium=lists_xlsx</t>
  </si>
  <si>
    <t>KIABI STOCK CENTRAL BELGIQUE</t>
  </si>
  <si>
    <t>0450.011.209</t>
  </si>
  <si>
    <t>BE0450.011.209</t>
  </si>
  <si>
    <t>serviceclient@kiabi.be</t>
  </si>
  <si>
    <t>+32 489 30 71 91</t>
  </si>
  <si>
    <t>https://www.kiabi.be</t>
  </si>
  <si>
    <t>Kiabi is een wereldwijde modeverkoper die betaalbare kleding, schoenen en accessoires aanbiedt voor vrouwen, mannen, kinderen en baby's. Met een breed scala aan trendy collecties en een netwerk van meer dan 505 winkels wereldwijd, streven ze ernaar om mode toegankelijk te maken voor alle gezinnen.</t>
  </si>
  <si>
    <t>Munt 14, 1000 Brussel</t>
  </si>
  <si>
    <t>Munt</t>
  </si>
  <si>
    <t>Detailhandel in kleding - Groothandel in kleding</t>
  </si>
  <si>
    <t>KOMATSU EUROPE INTERNATIONAL</t>
  </si>
  <si>
    <t>0404.968.268</t>
  </si>
  <si>
    <t>BE0404.968.268</t>
  </si>
  <si>
    <t>jobs.be@komatsu.eu</t>
  </si>
  <si>
    <t>+32 2 255 24 11</t>
  </si>
  <si>
    <t>https://www.komatsu.eu</t>
  </si>
  <si>
    <t>Komatsu Europe is het Europese hoofdkantoor van de Komatsu Groep, gespecialiseerd in de import, distributie en supervisie van Komatsu bouw-, mijnbouw- en nutsvoorzieningsapparatuur in heel Europa en Afrika. Ze staan ook bekend om hun hoogwaardige, betrouwbare en milieuvriendelijke machines.</t>
  </si>
  <si>
    <t>app.bizzy.org/BE/0404968.268?utm_source=export&amp;utm_medium=lists_xlsx</t>
  </si>
  <si>
    <t>KONINGS</t>
  </si>
  <si>
    <t>0434.680.160</t>
  </si>
  <si>
    <t>BE0434.680.160</t>
  </si>
  <si>
    <t>info@konings.be</t>
  </si>
  <si>
    <t>+32 11 81 92 22</t>
  </si>
  <si>
    <t>https://www.konings.be</t>
  </si>
  <si>
    <t>Konings is een bedrijf dat gespecialiseerd is in co-packing en productie van een breed scala aan dranken, waaronder sappen, ciders, frisdranken, bieren, wijnen en gedistilleerde producten. Ze bieden oplossingen voor alles onder één dak en hebben expertise in verpakkingsoplossingen voor glas, PET, blik en Tetra containers.</t>
  </si>
  <si>
    <t>Zonhoven</t>
  </si>
  <si>
    <t>Beringersteenweg</t>
  </si>
  <si>
    <t>Detailhandel in dranken - Groothandel in dranken - Productie van bier - Productie van dranken - Productie van sterke drank</t>
  </si>
  <si>
    <t>app.bizzy.org/BE/0434680.160?utm_source=export&amp;utm_medium=lists_xlsx</t>
  </si>
  <si>
    <t>KRINKELS</t>
  </si>
  <si>
    <t>0821.547.933</t>
  </si>
  <si>
    <t>BE0821.547.933</t>
  </si>
  <si>
    <t>info.naninne@krinkels.be</t>
  </si>
  <si>
    <t>+32 2 425 31 77</t>
  </si>
  <si>
    <t>https://www.krinkels.be</t>
  </si>
  <si>
    <t>Krinkels is een landschapsaannemer met meer dan 50 jaar ervaring in het ontwerpen en onderhouden van openbare en particuliere ruimtes. Ze bieden een breed scala aan diensten aan, waaronder wegonderhoud, bouw, boomverzorging en interieurbeplanting.</t>
  </si>
  <si>
    <t>Boulevard Auguste Reyers 80, 1030 Schaerbeek</t>
  </si>
  <si>
    <t>Boulevard Auguste Reyers</t>
  </si>
  <si>
    <t>80</t>
  </si>
  <si>
    <t>Tuinbouwdiensten</t>
  </si>
  <si>
    <t>app.bizzy.org/BE/0821547.933?utm_source=export&amp;utm_medium=lists_xlsx</t>
  </si>
  <si>
    <t>KRUIDVAT</t>
  </si>
  <si>
    <t>0446.891.668</t>
  </si>
  <si>
    <t>BE0446.891.668</t>
  </si>
  <si>
    <t>m.wante@be.aswatson.com</t>
  </si>
  <si>
    <t>+32 11 31 47 17</t>
  </si>
  <si>
    <t>https://www.werkenbijkruidvat.be</t>
  </si>
  <si>
    <t>KRUIDVAT is de meest succesvolle drogisterijketen in Nederland, met een breed scala aan hoogwaardige producten en aantrekkelijke aanbiedingen. Met meer dan 3 miljoen klanten die elke week bij KRUIDVAT winkelen, blijft het bedrijf groeien en innoveren, waardoor er kansen zijn voor carrière groei en ontwikkeling.</t>
  </si>
  <si>
    <t>Borsbeeksebrug</t>
  </si>
  <si>
    <t>Detailhandel in parfums en toiletartikelen</t>
  </si>
  <si>
    <t>Kuehne + Nagel</t>
  </si>
  <si>
    <t>0404.531.966</t>
  </si>
  <si>
    <t>BE0404.531.966</t>
  </si>
  <si>
    <t>info.antwerpen@kuehne-nagel.com</t>
  </si>
  <si>
    <t>+32 3 220 63 11</t>
  </si>
  <si>
    <t>https://home.kuehne-nagel.com</t>
  </si>
  <si>
    <t>Kuehne + Nagel is een toonaangevende wereldwijde logistieke dienstverlener die gespecialiseerd is in geïntegreerde oplossingen op het gebied van zee-, lucht-, weg- en contractlogistiek. Met een sterke focus op hoogwaardige toegevoegde waarde, is het bedrijf actief in meer dan 100 landen.</t>
  </si>
  <si>
    <t>app.bizzy.org/BE/0404531.966?utm_source=export&amp;utm_medium=lists_xlsx</t>
  </si>
  <si>
    <t>KUEHNE + NAGEL LOGISTICS</t>
  </si>
  <si>
    <t>0876.061.339</t>
  </si>
  <si>
    <t>BE0876.061.339</t>
  </si>
  <si>
    <t>info.geel@kuehne-nagel.com</t>
  </si>
  <si>
    <t>+32 14 28 65 65</t>
  </si>
  <si>
    <t>https://kuehne-nagel.com</t>
  </si>
  <si>
    <t>K + N LOGISTICS is een toonaangevende wereldwijde logistieke dienstverlener die gespecialiseerd is in geïntegreerde oplossingen op het gebied van zee-, lucht-, weg- en contractlogistiek. Met een sterke focus op hoogwaardige toegevoegde waarde, is het bedrijf actief in meer dan 100 landen.</t>
  </si>
  <si>
    <t>Klaus-Michael Kuehnelaan 8, 2440 Geel</t>
  </si>
  <si>
    <t>Klaus-Michael Kuehnelaan</t>
  </si>
  <si>
    <t>app.bizzy.org/BE/0876061.339?utm_source=export&amp;utm_medium=lists_xlsx</t>
  </si>
  <si>
    <t>KUWAIT PETROLEUM (Belgium)</t>
  </si>
  <si>
    <t>0404.584.525</t>
  </si>
  <si>
    <t>BE0404.584.525</t>
  </si>
  <si>
    <t>customerservice@support.q8.be</t>
  </si>
  <si>
    <t>+32 3 241 35 35</t>
  </si>
  <si>
    <t>https://www.q8.be</t>
  </si>
  <si>
    <t>KUWAIT PETROLEUM (Belgium) is een wereldwijd bedrijf dat transformeert van een traditionele petroleumspeler naar een duurzame mobiliteitsspeler, met een breed scala aan diensten, waaronder brandstoflevering, elektrisch opladen en mobiliteitsoplossingen. Ze hebben een sterk netwerk van tankstations en gemakswinkels en zijn toegewijd aan veiligheid, duurzaamheid en het bieden van een naadloze klantbeleving.</t>
  </si>
  <si>
    <t>Brusselstraat</t>
  </si>
  <si>
    <t>Kyndryl Belgium</t>
  </si>
  <si>
    <t>0764.299.028</t>
  </si>
  <si>
    <t>BE0764.299.028</t>
  </si>
  <si>
    <t>sales@kyndryl.com</t>
  </si>
  <si>
    <t>+1 212 896 2100</t>
  </si>
  <si>
    <t>https://www.kyndryl.com</t>
  </si>
  <si>
    <t>Kyndryl Belgium is een wereldwijde aanbieder van IT-infrastructuurdiensten, gespecialiseerd in het ontwerpen, bouwen, beheren en moderniseren van mission-critische technologische systemen voor zakelijke klanten wereldwijd.</t>
  </si>
  <si>
    <t>Cyberbeveiliging - Informatietechnologieën en -diensten</t>
  </si>
  <si>
    <t>L&amp;L RETAIL BELGIUM</t>
  </si>
  <si>
    <t>0502.938.862</t>
  </si>
  <si>
    <t>BE0502.938.862</t>
  </si>
  <si>
    <t>+32 84 22 15 44</t>
  </si>
  <si>
    <t>http://www.lolaliza.com/</t>
  </si>
  <si>
    <t>LOLALIZA is een bedrijf dat een cookiebeheertool aanbiedt waarmee gebruikers kunnen kiezen welke cookies ze willen accepteren op een website.</t>
  </si>
  <si>
    <t>Zaterdagplein 1, 1000 Brussel</t>
  </si>
  <si>
    <t>Zaterdagplein</t>
  </si>
  <si>
    <t>app.bizzy.org/BE/0502938.862?utm_source=export&amp;utm_medium=lists_xlsx</t>
  </si>
  <si>
    <t>LA LORRAINE NINOVE</t>
  </si>
  <si>
    <t>0402.225.247</t>
  </si>
  <si>
    <t>BE0402.225.247</t>
  </si>
  <si>
    <t>jobs@llbg.com</t>
  </si>
  <si>
    <t>+32 54 31 82 00</t>
  </si>
  <si>
    <t>https://www.llbg.com</t>
  </si>
  <si>
    <t>La Lorraine Bakery Group is een Belgisch familiebedrijf dat actief is in de maal- en bakkerijsectoren, met een breed scala aan hoogwaardige bakkerijproducten die in meer dan 35 landen worden verkocht. Met een focus op duurzaamheid en innovatie streven ze ernaar om een betere wereld te creëren met hun heerlijke en verse bakkerijproducten.</t>
  </si>
  <si>
    <t>Ninove</t>
  </si>
  <si>
    <t>9400</t>
  </si>
  <si>
    <t>Elisabethlaan 143, 9400 Ninove</t>
  </si>
  <si>
    <t>Elisabethlaan</t>
  </si>
  <si>
    <t>143</t>
  </si>
  <si>
    <t>Productie van brood - Productie van gebak - Productie van koekjes</t>
  </si>
  <si>
    <t>app.bizzy.org/BE/0402225.247?utm_source=export&amp;utm_medium=lists_xlsx</t>
  </si>
  <si>
    <t>LabCorp</t>
  </si>
  <si>
    <t>0465.578.521</t>
  </si>
  <si>
    <t>BE0465.578.521</t>
  </si>
  <si>
    <t>privacyofficer@Labcorp.com</t>
  </si>
  <si>
    <t>+32 15 78 70 00</t>
  </si>
  <si>
    <t>Covance is een wereldwijde onderzoeks-, ontwikkelings- en testorganisatie die farmaceutische en biotechnologische bedrijven voorziet van diensten op het gebied van geneesmiddelen- en medische hulpmiddelenontwikkeling.</t>
  </si>
  <si>
    <t>Lagardère Travel Retail Belgium</t>
  </si>
  <si>
    <t>0424.748.350</t>
  </si>
  <si>
    <t>BE0424.748.350</t>
  </si>
  <si>
    <t>info@lagardere-tr.be</t>
  </si>
  <si>
    <t>+32 2 715 10 20</t>
  </si>
  <si>
    <t>https://www.lagardere-tr.be</t>
  </si>
  <si>
    <t>Lagardère Travel Retail Belgium is een wereldleider in de reisdetailhandel en exploiteert meer dan 5.000 winkels in reisbenodigdheden, belastingvrij winkelen, mode en horeca op luchthavens, treinstations en andere concessies in 42 landen wereldwijd.</t>
  </si>
  <si>
    <t>Steenokkerzeel</t>
  </si>
  <si>
    <t>Vliegveld</t>
  </si>
  <si>
    <t>LANSWEEPER</t>
  </si>
  <si>
    <t>0538.668.417</t>
  </si>
  <si>
    <t>BE0538.668.417</t>
  </si>
  <si>
    <t>support@lansweeper.com</t>
  </si>
  <si>
    <t>+32 52 69 66 96</t>
  </si>
  <si>
    <t>https://www.lansweeper.com/</t>
  </si>
  <si>
    <t>LANSWEEPER-HOOFDKANTOOR is een IT-inventarisplatform dat volledige zichtbaarheid en gecentraliseerd beheer biedt van de technologische activa van een organisatie, waardoor IT-professionals inzichten kunnen verkrijgen, taken kunnen automatiseren en kosten kunnen verlagen.</t>
  </si>
  <si>
    <t>Fraterstraat</t>
  </si>
  <si>
    <t>app.bizzy.org/BE/0538668.417?utm_source=export&amp;utm_medium=lists_xlsx</t>
  </si>
  <si>
    <t>LEASEPLAN FLEET MANAGEMENT</t>
  </si>
  <si>
    <t>0424.632.148</t>
  </si>
  <si>
    <t>BE0424.632.148</t>
  </si>
  <si>
    <t>aftersales-netwerk@leaseplan.com</t>
  </si>
  <si>
    <t>https://www.leaseplan.com</t>
  </si>
  <si>
    <t>LeasePlan biedt innovatieve en duurzame leaseoplossingen voor een breed scala aan voertuigen, waaronder elektrische auto’s, aan zowel bedrijven als particulieren. Met meer dan 60 jaar ervaring leveren zij uitgebreide mobiliteitsdiensten en vlootbeheer in meerdere landen.</t>
  </si>
  <si>
    <t>LECOT</t>
  </si>
  <si>
    <t>0405.350.033</t>
  </si>
  <si>
    <t>BE0405.350.033</t>
  </si>
  <si>
    <t>info@lecot.be</t>
  </si>
  <si>
    <t>+32 56 36 45 11</t>
  </si>
  <si>
    <t>https://lecot-fleet.be</t>
  </si>
  <si>
    <t>Lecot is een toonaangevende leverancier voor de bouwsector, gespecialiseerd in de distributie van bouwbeslag en gereedschap voor timmerwerk en constructie. Ze streven ernaar om hun commerciële en logistieke prestaties te optimaliseren om de voorkeurspartner te worden voor zowel klanten als leveranciers.</t>
  </si>
  <si>
    <t>Bissegem</t>
  </si>
  <si>
    <t>Vier Linden</t>
  </si>
  <si>
    <t>app.bizzy.org/BE/0405350.033?utm_source=export&amp;utm_medium=lists_xlsx</t>
  </si>
  <si>
    <t>LEEN BAKKER BELGIE NV</t>
  </si>
  <si>
    <t>0427.448.514</t>
  </si>
  <si>
    <t>BE0427.448.514</t>
  </si>
  <si>
    <t>sbaker@leenbakker.be</t>
  </si>
  <si>
    <t>+32 3 641 85 12</t>
  </si>
  <si>
    <t>https://leenbakker.be</t>
  </si>
  <si>
    <t>Leen Bakker België/Belgique is een omnichannel retailer met 170 winkels in Nederland en België, die een breed scala aan betaalbare meubels en accessoires voor in huis aanbiedt, waaronder tuin- en buitenmeubilair, zitmeubelen, tafels, bureaus, kasten en meer.</t>
  </si>
  <si>
    <t>Bredabaan 1209-1213, 2900 Schoten</t>
  </si>
  <si>
    <t>1209-1213</t>
  </si>
  <si>
    <t>app.bizzy.org/BE/0427448.514?utm_source=export&amp;utm_medium=lists_xlsx</t>
  </si>
  <si>
    <t>Legend Biotech Belgium</t>
  </si>
  <si>
    <t>0769.992.730</t>
  </si>
  <si>
    <t>BE0769.992.730</t>
  </si>
  <si>
    <t>legendbiotech.commedical.information@legendbiotech.comjobs.europe</t>
  </si>
  <si>
    <t>https://legendbiotech.com</t>
  </si>
  <si>
    <t>Legend Biotech Belgium is een wereldwijd biotechnologiebedrijf dat nieuwe therapieën ontwikkelt en produceert voor ernstige en onbehandelbare ziekten, waaronder hematologische maligniteiten en solide tumoren. Ze zijn toegewijd aan het verbeteren van het leven van patiënten wereldwijd door middel van innovatieve technologieën en end-to-end celtherapie mogelijkheden.</t>
  </si>
  <si>
    <t>9052</t>
  </si>
  <si>
    <t>Technologiepark-Zwijnaarde 122, 9052 Zwijnaarde</t>
  </si>
  <si>
    <t>122</t>
  </si>
  <si>
    <t>app.bizzy.org/BE/0769992.730?utm_source=export&amp;utm_medium=lists_xlsx</t>
  </si>
  <si>
    <t>Legrand GROUP BELGIUM</t>
  </si>
  <si>
    <t>0403.114.380</t>
  </si>
  <si>
    <t>BE0403.114.380</t>
  </si>
  <si>
    <t>info@viselec.be</t>
  </si>
  <si>
    <t>+32 10 42 12 12</t>
  </si>
  <si>
    <t>https://www.legrand.be</t>
  </si>
  <si>
    <t>Legrand is een bedrijf dat gespecialiseerd is in het verbeteren van levens door het leveren van elektrische en digitale infrastructuren, evenals verbonden oplossingen die eenvoudig, innovatief en duurzaam zijn.</t>
  </si>
  <si>
    <t>Hector Henneaulaan</t>
  </si>
  <si>
    <t>LEVI STRAUSS &amp; co EUROPE</t>
  </si>
  <si>
    <t>0424.656.991</t>
  </si>
  <si>
    <t>BE0424.656.991</t>
  </si>
  <si>
    <t>https://www.levi.com</t>
  </si>
  <si>
    <t>LEVI STRAUSS &amp; co EUROPE is een gerenommeerd merk dat een breed scala aan stijlvolle en authentieke jeans, broeken, shirts en buitenkleding voor mannen, vrouwen en kinderen aanbiedt, inclusief populaire stijlen zoals Levi's 569, 550, 518, 505 en 501 jeans, evenals hun Vintage Clothing lijn.</t>
  </si>
  <si>
    <t>Liantis  corporate</t>
  </si>
  <si>
    <t>0436.534.147</t>
  </si>
  <si>
    <t>BE0436.534.147</t>
  </si>
  <si>
    <t>info@liantis.be</t>
  </si>
  <si>
    <t>+32 50 47 41 11</t>
  </si>
  <si>
    <t>https://www.liantis.be/</t>
  </si>
  <si>
    <t>Sint-Clarastraat</t>
  </si>
  <si>
    <t>app.bizzy.org/BE/0436534.147?utm_source=export&amp;utm_medium=lists_xlsx</t>
  </si>
  <si>
    <t>LIGHTHOUSE INTELLIGENCE</t>
  </si>
  <si>
    <t>0676.420.293</t>
  </si>
  <si>
    <t>BE0676.420.293</t>
  </si>
  <si>
    <t>marketing@mylighthouse.com</t>
  </si>
  <si>
    <t>https://www.otainsight.com/</t>
  </si>
  <si>
    <t>OTA INSIGHT is wereldwijd marktleider op het gebied van data-intelligentie voor de horecabranche. Ze bieden gebruiksvriendelijke tools voor revenue management en bruikbare inzichten om slimmere beslissingen te nemen op het gebied van omzet, distributie en marketing. Met meer dan 50.000 accommodaties in meer dan 168 landen die vertrouwen op hun oplossingen, streeft OTA Insight ernaar om de omzetgroei te maximaliseren en horecaprofessionals te helpen hun volledige omzetpotentieel te benutten.</t>
  </si>
  <si>
    <t>LIVLINA</t>
  </si>
  <si>
    <t>0448.553.239</t>
  </si>
  <si>
    <t>BE0448.553.239</t>
  </si>
  <si>
    <t>info@livlina.eu</t>
  </si>
  <si>
    <t>+32 3 780 80 31</t>
  </si>
  <si>
    <t>https://livlina.eu</t>
  </si>
  <si>
    <t>Livlina is een betrouwbare en onafhankelijke logistieke partner voor de farmaceutische industrie in Europa, die opslag, orderverzameling, verpakking en distributiediensten voor farmaceutische producten aanbiedt, samen met andere toegevoegde waarde diensten die zijn afgestemd op de behoeften van klanten.</t>
  </si>
  <si>
    <t>LKQ Belgium</t>
  </si>
  <si>
    <t>0693.786.956</t>
  </si>
  <si>
    <t>BE0693.786.956</t>
  </si>
  <si>
    <t>info@lkqbelgium.be</t>
  </si>
  <si>
    <t>+32 2 313 31 80</t>
  </si>
  <si>
    <t>https://www.lkqbelgium.be</t>
  </si>
  <si>
    <t>LKQ Belgium is de grootste onafhankelijke distributeur van auto-onderdelen in België en biedt een breed scala aan automobielproducten en -diensten, waaronder onderdelen, verf, gereedschap en apparatuur, en ondersteuning. Met een gebruiksvriendelijk bestelplatform en een landelijk netwerk van vestigingen biedt LKQ Belgium een complete oplossing voor garage-eigenaren in de automotive aftermarket.</t>
  </si>
  <si>
    <t>Havendoklaan 14, 1800 Vilvoorde</t>
  </si>
  <si>
    <t>Havendoklaan</t>
  </si>
  <si>
    <t>LOTERIE NATIONALE</t>
  </si>
  <si>
    <t>0223.967.357</t>
  </si>
  <si>
    <t>BE0223.967.357</t>
  </si>
  <si>
    <t>stage@nationale-loterij.be</t>
  </si>
  <si>
    <t>+32 800 99 762</t>
  </si>
  <si>
    <t>https://www.nationale-loterij.be/</t>
  </si>
  <si>
    <t>NATIONALE LOTERIJ is een bedrijf dat openbare loterijen, wedstrijden en kansspelen op een sociaal verantwoorde en veilige manier organiseert, met zowel online als in de winkel speelmogelijkheden.</t>
  </si>
  <si>
    <t>Etterbeek</t>
  </si>
  <si>
    <t>1040</t>
  </si>
  <si>
    <t>Belliardstraat 25-33, 1040 Etterbeek</t>
  </si>
  <si>
    <t>Belliardstraat</t>
  </si>
  <si>
    <t>25-33</t>
  </si>
  <si>
    <t>app.bizzy.org/BE/0223967.357?utm_source=export&amp;utm_medium=lists_xlsx</t>
  </si>
  <si>
    <t>Lotus Bakeries België</t>
  </si>
  <si>
    <t>0421.694.038</t>
  </si>
  <si>
    <t>BE0421.694.038</t>
  </si>
  <si>
    <t>dpr.corporate@lotusbakeries.com</t>
  </si>
  <si>
    <t>+32 9 376 26 00</t>
  </si>
  <si>
    <t>https://www.lotusbakeries.com</t>
  </si>
  <si>
    <t>Lotus Bakeries is een wereldwijd bedrijf dat gespecialiseerd is in verwennerij en natuurlijke snacks, en biedt een breed scala aan merken zoals Lotus, Lotus Biscoff, Dinosaurus, Peijnenburg, Annas, Nakd, TREK, BEAR en Kiddylicious. Met een focus op gekarameliseerde koekjes, taartspecialiteiten, wafels, peperkoek, gezonde snacks, volwaardige voeding en baby snacks en maaltijden, streeft Lotus Bakeries ernaar om heerlijke en gezonde traktaties te bieden aan consumenten wereldwijd.</t>
  </si>
  <si>
    <t>Lembeke</t>
  </si>
  <si>
    <t>9971</t>
  </si>
  <si>
    <t>Gentstraat 52, 9971 Lembeke</t>
  </si>
  <si>
    <t>Gentstraat</t>
  </si>
  <si>
    <t>52</t>
  </si>
  <si>
    <t>Productie van gebak - Productie van koekjes</t>
  </si>
  <si>
    <t>app.bizzy.org/BE/0421694.038?utm_source=export&amp;utm_medium=lists_xlsx</t>
  </si>
  <si>
    <t>Lubrizol Advanced Materials Europe</t>
  </si>
  <si>
    <t>0408.454.528</t>
  </si>
  <si>
    <t>BE0408.454.528</t>
  </si>
  <si>
    <t>coatingsasia-support@lubrizol.com</t>
  </si>
  <si>
    <t>+32 2 678 19 11</t>
  </si>
  <si>
    <t>https://www.lubrizol.com/</t>
  </si>
  <si>
    <t>Lubrizol Advanced Materials Europe is een marktgericht chemisch bedrijf dat innovatieve technologieën en oplossingen biedt voor verschillende industrieën, waaronder smeermiddeladditieven, brandstofadditieven, coatings, persoonlijke verzorgingsproducten en medische apparaten.</t>
  </si>
  <si>
    <t>Nijverheidsstraat 30, 2260 Westerlo</t>
  </si>
  <si>
    <t>app.bizzy.org/BE/0408454.528?utm_source=export&amp;utm_medium=lists_xlsx</t>
  </si>
  <si>
    <t>LUNCH GARDEN</t>
  </si>
  <si>
    <t>0447.668.559</t>
  </si>
  <si>
    <t>BE0447.668.559</t>
  </si>
  <si>
    <t>contact@lunchgarden.be</t>
  </si>
  <si>
    <t>+32 2 300 10 00</t>
  </si>
  <si>
    <t>https://www.lunchgarden.be/</t>
  </si>
  <si>
    <t>Lunch Garden ook bekend als Lunch Garden, is een restaurantketen met 61 vestigingen door het hele land die een all-you-can-eat buffetstijl eetervaring biedt. Klanten kunnen kiezen uit een verscheidenheid aan gerechten, waaronder vegetarische en veganistische opties, en genieten van een snelle hap of een uitgebreid diner.</t>
  </si>
  <si>
    <t>Evere</t>
  </si>
  <si>
    <t>1140</t>
  </si>
  <si>
    <t>Olympiadenlaan 2, 1140 Evere</t>
  </si>
  <si>
    <t>Olympiadenlaan</t>
  </si>
  <si>
    <t>app.bizzy.org/BE/0447668.559?utm_source=export&amp;utm_medium=lists_xlsx</t>
  </si>
  <si>
    <t>LVD COMPANY</t>
  </si>
  <si>
    <t>0405.350.231</t>
  </si>
  <si>
    <t>BE0405.350.231</t>
  </si>
  <si>
    <t>info.us@lvdgroup.com</t>
  </si>
  <si>
    <t>+32 56 43 05 11</t>
  </si>
  <si>
    <t>https://www.lvdgroup.com</t>
  </si>
  <si>
    <t>LVD Group is gespecialiseerd in innovatieve machines en software voor het efficiënt snijden, ponsen en buigen van plaatmetaal, waarbij de productieprocessen voor verschillende industrieën worden geoptimaliseerd. Hun oplossingen omvatten lasersnijmachines, kantbanken en automatiseringstechnologieën.</t>
  </si>
  <si>
    <t>8560</t>
  </si>
  <si>
    <t>Nijverheidslaan 2, 8560 Wevelgem</t>
  </si>
  <si>
    <t>app.bizzy.org/BE/0405350.231?utm_source=export&amp;utm_medium=lists_xlsx</t>
  </si>
  <si>
    <t>MAN TRUCK &amp; BUS</t>
  </si>
  <si>
    <t>0420.069.782</t>
  </si>
  <si>
    <t>BE0420.069.782</t>
  </si>
  <si>
    <t>mtb@man.eu</t>
  </si>
  <si>
    <t>+32 2 453 01 04</t>
  </si>
  <si>
    <t>https://man-brabant.be</t>
  </si>
  <si>
    <t>MAN Truck &amp; Bus UK is een Belgische importeur en dochteronderneming van MAN Truck &amp; Bus UK AG, gespecialiseerd in de import, verkoop, marketing en after-sales services van bedrijfsvoertuigen, coaches en bussen van de merken MAN en Neoplan. Ze bieden een breed scala aan diensten aan, waaronder financiering, onderhoudscontracten, 24-uursservice en onderdelen en componenten.</t>
  </si>
  <si>
    <t>Detailhandel in motorvoertuigen - Groothandel in motorvoertuigen - Reparatie en onderhoud van voertuigen - Vervaardiging van motorvoertuigen</t>
  </si>
  <si>
    <t>app.bizzy.org/BE/0420069.782?utm_source=export&amp;utm_medium=lists_xlsx</t>
  </si>
  <si>
    <t>Manuchar</t>
  </si>
  <si>
    <t>0407.045.751</t>
  </si>
  <si>
    <t>BE0407.045.751</t>
  </si>
  <si>
    <t>contact@manuchar.com</t>
  </si>
  <si>
    <t>+32 3 640 93 02</t>
  </si>
  <si>
    <t>https://www.manuchar.com</t>
  </si>
  <si>
    <t>Manuchar is een wereldwijd staalhandelsbedrijf dat gespecialiseerd is in het sourcen en distribueren van verschillende soorten staalproducten naar industrieën zoals de auto-, bouw- en productiesector. Ze maken gebruik van hun uitgebreide netwerk van staalproducenten en logistieke mogelijkheden om competitieve oplossingen te bieden voor hun leveranciers en klanten.</t>
  </si>
  <si>
    <t>2170</t>
  </si>
  <si>
    <t>Rietschoorvelden 20, 2170 Merksem</t>
  </si>
  <si>
    <t>Rietschoorvelden</t>
  </si>
  <si>
    <t>app.bizzy.org/BE/0407045.751?utm_source=export&amp;utm_medium=lists_xlsx</t>
  </si>
  <si>
    <t>MARS BELGIUM</t>
  </si>
  <si>
    <t>0417.521.454</t>
  </si>
  <si>
    <t>BE0417.521.454</t>
  </si>
  <si>
    <t>https://www.mars.com</t>
  </si>
  <si>
    <t>Mars is een toonaangevende fabrikant van lekkernijen, voedzame maaltijden en geliefde producten voor zowel mensen als huisdieren, die zich inzet voor duurzaamheid en het welzijn van de gemeenschap. Het bedrijf richt zich op het creëren van een betere wereld door verantwoord inkopen en innovatieve praktijken.</t>
  </si>
  <si>
    <t>1932</t>
  </si>
  <si>
    <t>Kleine Kloosterstraat 8, 1932 Sint-Stevens-Woluwe</t>
  </si>
  <si>
    <t>Kleine Kloosterstraat</t>
  </si>
  <si>
    <t>Productie van dierenvoeding</t>
  </si>
  <si>
    <t>MATERIALISE</t>
  </si>
  <si>
    <t>0441.131.254</t>
  </si>
  <si>
    <t>BE0441.131.254</t>
  </si>
  <si>
    <t>investors@materialise.com</t>
  </si>
  <si>
    <t>+32 16 39 62 72</t>
  </si>
  <si>
    <t>https://www.materialise.com</t>
  </si>
  <si>
    <t>MATERIALISE is een toonaangevende leverancier van 3D-printoplossingen, gespecialiseerd in flexibele volumeproductie voor industriële toepassingen en het bevorderen van massapersonalisatie in de gezondheidszorg. Ze bieden een scala aan diensten aan, waaronder digitale productie, prototyping, softwareoplossingen en advies, om bedrijven te versterken en de resultaten voor patiënten te verbeteren.</t>
  </si>
  <si>
    <t>Technologielaan 15, 3001 Heverlee</t>
  </si>
  <si>
    <t>Vervaardiging - Vervaardiging van medische uitrusting</t>
  </si>
  <si>
    <t>app.bizzy.org/BE/0441131.254?utm_source=export&amp;utm_medium=lists_xlsx</t>
  </si>
  <si>
    <t>Mazda Motor Logistics Europe</t>
  </si>
  <si>
    <t>0406.024.281</t>
  </si>
  <si>
    <t>BE0406.024.281</t>
  </si>
  <si>
    <t>https://www.mazda.eu</t>
  </si>
  <si>
    <t>Mazda Motor Europe werkt samen met Mazda Motor Europe en Mazda Research Europe aan het ontwikkelen van strategieën en processen om Mazda succesvol te positioneren in Europa. Hierbij ligt de focus op het leveren van een uitstekende rijervaring aan klanten door middel van hun producten en diensten.</t>
  </si>
  <si>
    <t>Blaasveldstraat</t>
  </si>
  <si>
    <t>MBG</t>
  </si>
  <si>
    <t>0413.352.434</t>
  </si>
  <si>
    <t>BE0413.352.434</t>
  </si>
  <si>
    <t>info@mbg.be</t>
  </si>
  <si>
    <t>+32 3 291 10 00</t>
  </si>
  <si>
    <t>https://www.mbg.be</t>
  </si>
  <si>
    <t>MBG is een toonaangevend bouwbedrijf dat zich richt op duurzame bouwpraktijken en innovatief ontwerp. Ze werken samen met klanten om kwalitatieve residentiële, commerciële en openbare projecten te creëren. Ze benadrukken ethische keuzes en streven ernaar te bouwen voor toekomstige generaties.</t>
  </si>
  <si>
    <t>Laarstraat</t>
  </si>
  <si>
    <t>Bouw - Bouw van kantoorgebouwen - Woningbouw</t>
  </si>
  <si>
    <t>app.bizzy.org/BE/0413352.434?utm_source=export&amp;utm_medium=lists_xlsx</t>
  </si>
  <si>
    <t>MCC Verstraete</t>
  </si>
  <si>
    <t>0416.549.969</t>
  </si>
  <si>
    <t>BE0416.549.969</t>
  </si>
  <si>
    <t>jobs@mcclabel.com</t>
  </si>
  <si>
    <t>+32 50 30 13 01</t>
  </si>
  <si>
    <t>https://jobs.mccverstraete.com</t>
  </si>
  <si>
    <t>MCC Verstraete is wereldwijd marktleider in het offset-printen van labels op polypropyleen voor verschillende segmenten binnen de kunststofverpakkingsindustrie, waarbij dagelijks meer dan 60 miljoen in-mold labels worden geproduceerd. Met een focus op innovatie, duurzaamheid en uitstekende klantenservice bieden zij hoogwaardige IML-labeloplossingen wereldwijd aan om merkidentiteit te versterken en verpakkingsoplossingen te verbeteren.</t>
  </si>
  <si>
    <t>Adegem</t>
  </si>
  <si>
    <t>Vliegplein</t>
  </si>
  <si>
    <t>Drukwerkactiviteiten</t>
  </si>
  <si>
    <t>MEDIAFIN</t>
  </si>
  <si>
    <t>0404.800.301</t>
  </si>
  <si>
    <t>BE0404.800.301</t>
  </si>
  <si>
    <t>info@mediafin.be</t>
  </si>
  <si>
    <t>+32 2 423 16 11</t>
  </si>
  <si>
    <t>https://www.mediafin.be</t>
  </si>
  <si>
    <t>mediafin is een joint venture tussen Rossel en Roularta Media Group, en fungeert als een overkoepelende organisatie voor uitgevers van De Tijd en L'Echo. Ze voorzien invloedrijke en welgestelde doelgroepen in België van dagbladen, websites en tijdschriften, gericht op ondernemers, managers, investeerders en besluitvormers.</t>
  </si>
  <si>
    <t>Avenue du Port 86C/ 309, 1000 Brussel</t>
  </si>
  <si>
    <t>Avenue du Port</t>
  </si>
  <si>
    <t>Uitgeverij van kranten</t>
  </si>
  <si>
    <t>app.bizzy.org/BE/0404800.301?utm_source=export&amp;utm_medium=lists_xlsx</t>
  </si>
  <si>
    <t>MEDIAGENIX</t>
  </si>
  <si>
    <t>0479.295.311</t>
  </si>
  <si>
    <t>BE0479.295.311</t>
  </si>
  <si>
    <t>info@mediagenix.tv</t>
  </si>
  <si>
    <t>+32 2 467 34 30</t>
  </si>
  <si>
    <t>https://mediagenix.info</t>
  </si>
  <si>
    <t>MGX biedt slimme SaaS-oplossingen voor contentstrategie, waardemanagement en planning, gericht op het maximaliseren van de betrokkenheid van het publiek en de ROI van content. Hun diensten stroomlijnen workflows en verbeteren de samenwerking voor mediaorganisaties.</t>
  </si>
  <si>
    <t>Nieuwe Gentsesteenweg</t>
  </si>
  <si>
    <t>MEDIAHUIS</t>
  </si>
  <si>
    <t>0439.849.666</t>
  </si>
  <si>
    <t>BE0439.849.666</t>
  </si>
  <si>
    <t>+32 71 20 05 70</t>
  </si>
  <si>
    <t>https://www.mediahuis.be</t>
  </si>
  <si>
    <t>Mediahuis is een toonaangevende mediagroep met meer dan 40 nationale en regionale nieuwsmerken die dagelijks nieuws leveren aan miljoenen lezers, zowel online als in print, door middel van verschillende platforms. Ze informeren, verklaren en inspireren.</t>
  </si>
  <si>
    <t>Katwilgweg 2, 2050 Antwerpen</t>
  </si>
  <si>
    <t>Uitgeverij - Uitgeverij van kranten</t>
  </si>
  <si>
    <t>MEDICIM</t>
  </si>
  <si>
    <t>0478.823.474</t>
  </si>
  <si>
    <t>BE0478.823.474</t>
  </si>
  <si>
    <t>info@medicim.com</t>
  </si>
  <si>
    <t>+32 15 44 32 00</t>
  </si>
  <si>
    <t>https://www2.medicim.com</t>
  </si>
  <si>
    <t>MEDICIM is een wereldleider in innovatieve softwareoplossingen voor de tandheelkundige sector, met de focus op het ontwikkelen van intuïtieve werkprocessen voor beeldverwerving, diagnostiek en behandelplanning. Hun oplossingen verbeteren de samenwerking binnen tandheelkundige teams om de patiëntenzorg te optimaliseren.</t>
  </si>
  <si>
    <t>MEDITERRANEAN SHIPPING COMPANY BELGIUM</t>
  </si>
  <si>
    <t>0464.255.361</t>
  </si>
  <si>
    <t>BE0464.255.361</t>
  </si>
  <si>
    <t>info@msc.com</t>
  </si>
  <si>
    <t>+32 3 543 22 00</t>
  </si>
  <si>
    <t>https://msc.com</t>
  </si>
  <si>
    <t>MSC Mediterranean Shipping Company SA is een wereldwijde leider in containervervoer en biedt op maat gemaakte logistieke oplossingen via lucht, land en zee om aan de diverse behoeften van klanten te voldoen. Met een uitgebreid netwerk van kantoren en routes zorgen zij voor efficiënte en betrouwbare transportdiensten over de hele wereld.</t>
  </si>
  <si>
    <t>Noorderlaan 127A, 2030 Antwerpen</t>
  </si>
  <si>
    <t>127A</t>
  </si>
  <si>
    <t>app.bizzy.org/BE/0464255.361?utm_source=export&amp;utm_medium=lists_xlsx</t>
  </si>
  <si>
    <t>Medtronic Belgium</t>
  </si>
  <si>
    <t>0415.262.839</t>
  </si>
  <si>
    <t>BE0415.262.839</t>
  </si>
  <si>
    <t>rs.privacyeurope@medtronic.com</t>
  </si>
  <si>
    <t>+32 2 721 01 66</t>
  </si>
  <si>
    <t>https://www.medtronic.com</t>
  </si>
  <si>
    <t>Medtronic is een medisch technologiebedrijf dat gespecialiseerd is in medische apparaten, chirurgische instrumenten, medische benodigdheden, ademhalingsmonitoring en vasculaire therapieën.</t>
  </si>
  <si>
    <t>Jette</t>
  </si>
  <si>
    <t>1090</t>
  </si>
  <si>
    <t>Av. du Bourg. Etienne Demunter 5, 1090 Jette</t>
  </si>
  <si>
    <t>Av. du Bourg. Etienne Demunter</t>
  </si>
  <si>
    <t>Vervaardiging van medische uitrusting</t>
  </si>
  <si>
    <t>Melexis Technologies</t>
  </si>
  <si>
    <t>0467.222.076</t>
  </si>
  <si>
    <t>BE0467.222.076</t>
  </si>
  <si>
    <t>+32 13 39 16 88</t>
  </si>
  <si>
    <t>https://melexis.com</t>
  </si>
  <si>
    <t>Melexis Technologies NV is een wereldleider in oplossingen voor halfgeleiders in de auto-industrie, gespecialiseerd in geïntegreerde schakelingen en sensoren voor verschillende toepassingen, waaronder de auto-, slimme apparaten- en medische sectoren. Het bedrijf richt zich op engineeringstechnologie die de veiligheid, betrouwbaarheid en energie-efficiëntie verbetert.</t>
  </si>
  <si>
    <t>3980</t>
  </si>
  <si>
    <t>Transportstraat 1, 3980 Tessenderlo</t>
  </si>
  <si>
    <t>Transportstraat</t>
  </si>
  <si>
    <t>app.bizzy.org/BE/0467222.076?utm_source=export&amp;utm_medium=lists_xlsx</t>
  </si>
  <si>
    <t>MENARINI BENELUX</t>
  </si>
  <si>
    <t>0403.075.481</t>
  </si>
  <si>
    <t>BE0403.075.481</t>
  </si>
  <si>
    <t>+32 2 721 45 45</t>
  </si>
  <si>
    <t>https://www.menarini.be</t>
  </si>
  <si>
    <t>MENARINI BENELUX is een toonaangevend Italiaans farmaceutisch bedrijf dat zich richt op onderzoek, innovatie en internationale samenwerking om hoogwaardige farmaceutische producten en diensten te leveren op verschillende therapeutische gebieden.</t>
  </si>
  <si>
    <t>app.bizzy.org/BE/0403075.481?utm_source=export&amp;utm_medium=lists_xlsx</t>
  </si>
  <si>
    <t>Metagenics Belgium</t>
  </si>
  <si>
    <t>0881.352.886</t>
  </si>
  <si>
    <t>BE0881.352.886</t>
  </si>
  <si>
    <t>orders@metagenics.eu</t>
  </si>
  <si>
    <t>+32 59 29 50 30</t>
  </si>
  <si>
    <t>https://www.metagenics.be</t>
  </si>
  <si>
    <t>Metagenics België is een toonaangevende leverancier van hoogwaardige voedingssupplementen, toegewijd aan het bieden van effectieve micronutriënten voor zorgprofessionals om mensen te helpen gezonder en gelukkiger te leven.</t>
  </si>
  <si>
    <t>Edward Vlietinckstraat</t>
  </si>
  <si>
    <t>Productie van voedingssupplementen</t>
  </si>
  <si>
    <t>MICROSOFT</t>
  </si>
  <si>
    <t>0437.910.359</t>
  </si>
  <si>
    <t>BE0437.910.359</t>
  </si>
  <si>
    <t>+32 800 58 121</t>
  </si>
  <si>
    <t>https://www.microsoft.com</t>
  </si>
  <si>
    <t>Microsoft biedt een verscheidenheid aan diensten om mensen te helpen met hun dieet, waaronder voedingsadvies, maaltijdplanning en programma's voor gewichtsverlies.</t>
  </si>
  <si>
    <t>Luchthaven Brussel Nationaal 1K, 1930 Zaventem</t>
  </si>
  <si>
    <t>1K</t>
  </si>
  <si>
    <t>app.bizzy.org/BE/0437910.359?utm_source=export&amp;utm_medium=lists_xlsx</t>
  </si>
  <si>
    <t>Miele</t>
  </si>
  <si>
    <t>0403.230.978</t>
  </si>
  <si>
    <t>BE0403.230.978</t>
  </si>
  <si>
    <t>info@miele.be</t>
  </si>
  <si>
    <t>+32 15 20 33 51</t>
  </si>
  <si>
    <t>https://www.miele.be</t>
  </si>
  <si>
    <t>Miele is een toonaangevende fabrikant van hoogwaardige huishoudelijke apparaten en biedt een breed scala aan keukenapparatuur, stofzuigers, wasmachines en meer. Met een focus op kwaliteit, prestaties, gemak, design en duurzaamheid streeft Miele ernaar om wereldwijd een plezierige ervaring te bieden aan haar klanten.</t>
  </si>
  <si>
    <t>Z. 5 Mollem</t>
  </si>
  <si>
    <t>Milcobel</t>
  </si>
  <si>
    <t>0870.019.427</t>
  </si>
  <si>
    <t>BE0870.019.427</t>
  </si>
  <si>
    <t>info@milcobel.com</t>
  </si>
  <si>
    <t>+32 13 35 59 80</t>
  </si>
  <si>
    <t>https://milcobel.com/</t>
  </si>
  <si>
    <t>Milcobel is de grootste zuivelgroep van België en verzamelt, verwerkt en commercialiseert meer dan 1,2 miljard liter melk van zuivelboerderijen. Ze bieden een breed scala aan zuivelproducten aan, waaronder kaas, boter, melkpoeder en ijs, en zijn toegewijd aan het leveren van voedzame en duurzame zuivelproducten die wereldwijd worden genoten.</t>
  </si>
  <si>
    <t>Beveren-Waas</t>
  </si>
  <si>
    <t>Fabriekstraat</t>
  </si>
  <si>
    <t>Productie van zuivelproducten</t>
  </si>
  <si>
    <t>Mohawk International Services</t>
  </si>
  <si>
    <t>0459.510.180</t>
  </si>
  <si>
    <t>BE0459.510.180</t>
  </si>
  <si>
    <t>communications@unilin.com</t>
  </si>
  <si>
    <t>+32 56 67 52 11</t>
  </si>
  <si>
    <t>https://unilin.com</t>
  </si>
  <si>
    <t>Unilin Group ontwerpt, produceert en verkoopt een breed scala aan vloeroplossingen, waaronder laminaat, luxe vinyltegels en isolatieproducten, met een focus op duurzaamheid en innovatief design. Het bedrijf maakt deel uit van Mohawk Industries en opereert onder verschillende bekende merken.</t>
  </si>
  <si>
    <t>Ooigemstraat 3, 8710 Wielsbeke</t>
  </si>
  <si>
    <t>Ooigemstraat</t>
  </si>
  <si>
    <t>Vloeren</t>
  </si>
  <si>
    <t>app.bizzy.org/BE/0459510.180?utm_source=export&amp;utm_medium=lists_xlsx</t>
  </si>
  <si>
    <t>MONDELEZ BELGIUM</t>
  </si>
  <si>
    <t>0821.674.726</t>
  </si>
  <si>
    <t>BE0821.674.726</t>
  </si>
  <si>
    <t>+32 81 56 32 11</t>
  </si>
  <si>
    <t>Moore Finance &amp; Tax</t>
  </si>
  <si>
    <t>0451.657.041</t>
  </si>
  <si>
    <t>BE0451.657.041</t>
  </si>
  <si>
    <t>info@moore.be</t>
  </si>
  <si>
    <t>https://www.moore.be</t>
  </si>
  <si>
    <t>Moore Finance &amp; Tax opereert nu onder de naam Moore Belgium en biedt een uitgebreid scala aan diensten aan, waaronder accountancy, audit, bedrijfsanalyse, bedrijfsadvies, corporate finance, belasting- en juridische diensten, subsidies en stimuleringsmaatregelen, en interim management. Met een toegewijd team van experts bieden zij persoonlijke begeleiding en op maat gemaakt advies om bedrijven te ondersteunen in elke fase van hun groeiproces.</t>
  </si>
  <si>
    <t>Laeken</t>
  </si>
  <si>
    <t>1020</t>
  </si>
  <si>
    <t>Esplanade 1/ 96, 1020 Laeken</t>
  </si>
  <si>
    <t>Esplanade</t>
  </si>
  <si>
    <t>app.bizzy.org/BE/0451657.041?utm_source=export&amp;utm_medium=lists_xlsx</t>
  </si>
  <si>
    <t>MOWI BELGIUM</t>
  </si>
  <si>
    <t>0426.019.644</t>
  </si>
  <si>
    <t>BE0426.019.644</t>
  </si>
  <si>
    <t>hr.belgium@mowi.com</t>
  </si>
  <si>
    <t>+32 50 45 88 56</t>
  </si>
  <si>
    <t>https://werkenbijmowi.be</t>
  </si>
  <si>
    <t>MOWI BELGIUM is een toonaangevende producent van duurzaam gekweekte zalm en biedt een volledig assortiment vis- en zeevruchtenproducten die zijn afgestemd op marktontwikkelingen en klantbehoeften. Met een focus op kwaliteit, innovatie en duurzaamheid, streeft MOWI BELGIUM ernaar een duurzame voedselbron te creëren voor huidige en toekomstige generaties.</t>
  </si>
  <si>
    <t>Kolvestraat</t>
  </si>
  <si>
    <t>Productie van visproducten</t>
  </si>
  <si>
    <t>MSC PSA EUROPEAN TERMINAL</t>
  </si>
  <si>
    <t>0552.527.539</t>
  </si>
  <si>
    <t>BE0552.527.539</t>
  </si>
  <si>
    <t>info@mpet.be</t>
  </si>
  <si>
    <t>+32 3 260 61 11</t>
  </si>
  <si>
    <t>https://www.mpet.be</t>
  </si>
  <si>
    <t>MSC PSA European Terminal is de grootste containerterminal in Europa, met een totale verwerkingscapaciteit van 9 miljoen TEU per jaar. Met de nadruk op veiligheid, efficiëntie en klanttevredenheid, streven zij ernaar om een productieve en servicegerichte omgeving te bieden voor hun medewerkers en partners.</t>
  </si>
  <si>
    <t>Napelsstraat</t>
  </si>
  <si>
    <t>MULDER NATURAL FOODS</t>
  </si>
  <si>
    <t>0470.766.635</t>
  </si>
  <si>
    <t>BE0470.766.635</t>
  </si>
  <si>
    <t>salesmnf@muldernaturalfoods.be</t>
  </si>
  <si>
    <t>+32 51 70 82 80</t>
  </si>
  <si>
    <t>https://www.muldernaturalfoods.com</t>
  </si>
  <si>
    <t>Mulder is een expert in private label ontbijtgranen en biedt B2B-oplossingen voor de voedingsindustrie. Met jarenlange ervaring en een breed scala aan klanten uit meer dan 60 landen, streven zij naar topkwaliteit en streven zij ernaar een betrouwbare partner te zijn.</t>
  </si>
  <si>
    <t>8800</t>
  </si>
  <si>
    <t>Beversesteenweg 584, 8800 Roeselare</t>
  </si>
  <si>
    <t>584</t>
  </si>
  <si>
    <t>MULTI INDUSTRIAL DESIGN ENGINEERING SERVICE</t>
  </si>
  <si>
    <t>0456.077.469</t>
  </si>
  <si>
    <t>BE0456.077.469</t>
  </si>
  <si>
    <t>info@houseoftalents.be</t>
  </si>
  <si>
    <t>+32 56 23 95 30</t>
  </si>
  <si>
    <t>https://www.houseoftalents.be</t>
  </si>
  <si>
    <t>M.I.D.E.S.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</si>
  <si>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8500</t>
  </si>
  <si>
    <t>Beneluxpark 26/ b46, 8500 Kortrijk</t>
  </si>
  <si>
    <t>Beneluxpark</t>
  </si>
  <si>
    <t>Talent managers</t>
  </si>
  <si>
    <t>app.bizzy.org/BE/0456077.469?utm_source=export&amp;utm_medium=lists_xlsx</t>
  </si>
  <si>
    <t>NELSON LABS</t>
  </si>
  <si>
    <t>0442.395.719</t>
  </si>
  <si>
    <t>BE0442.395.719</t>
  </si>
  <si>
    <t>sales@nelsonlabs.com</t>
  </si>
  <si>
    <t>+32 16 40 04 84</t>
  </si>
  <si>
    <t>https://www.nelsonlabs.com</t>
  </si>
  <si>
    <t>TOXIKON EUROPE NV is wereldwijd marktleider op het gebied van microbiologische en analytische chemische testen en adviesdiensten voor de medische hulpmiddelen- en farmaceutische industrieën. We bieden een uitgebreid scala aan laboratoriumtesten en deskundige begeleiding om de productveiligheid en kwaliteitsborging te waarborgen.</t>
  </si>
  <si>
    <t>Romeinse straat</t>
  </si>
  <si>
    <t>Nestlé Belgilux</t>
  </si>
  <si>
    <t>0402.231.383</t>
  </si>
  <si>
    <t>BE0402.231.383</t>
  </si>
  <si>
    <t>consum@be.nestle.com</t>
  </si>
  <si>
    <t>+32 2 529 52 30</t>
  </si>
  <si>
    <t>https://www.nestle.be</t>
  </si>
  <si>
    <t>Nestle is wereldwijd een leider op het gebied van voeding, gezondheid en welzijn en biedt een breed scala aan voedings- en drankproducten en diensten voor alle levensfasen, inclusief huisdierenverzorging. Met een rijke geschiedenis die teruggaat tot 1866, zijn ze toegewijd aan het verbeteren van de kwaliteit van leven voor iedereen door middel van de kracht van voeding.</t>
  </si>
  <si>
    <t>Rue de Birmingham 221, 1070 Anderlecht</t>
  </si>
  <si>
    <t>Rue de Birmingham</t>
  </si>
  <si>
    <t>221</t>
  </si>
  <si>
    <t>app.bizzy.org/BE/0402231.383?utm_source=export&amp;utm_medium=lists_xlsx</t>
  </si>
  <si>
    <t>NEUHAUS</t>
  </si>
  <si>
    <t>0406.774.844</t>
  </si>
  <si>
    <t>BE0406.774.844</t>
  </si>
  <si>
    <t>info@neuhaus.be</t>
  </si>
  <si>
    <t>+32 2 568 22 11</t>
  </si>
  <si>
    <t>https://neuhauschocolates.com</t>
  </si>
  <si>
    <t>neuhaus chocolates is een fabrikant van luxe Belgische chocolade, koekjes en ambachtelijk ijs, beroemd om het uitvinden van de chocoladepraline. Het bedrijf biedt een breed scala aan delicatessen, allemaal vervaardigd met natuurlijke ingrediënten en duurzame cacao.</t>
  </si>
  <si>
    <t>Vlezenbeek</t>
  </si>
  <si>
    <t>Postweg</t>
  </si>
  <si>
    <t>nexuzhealth</t>
  </si>
  <si>
    <t>0667.753.542</t>
  </si>
  <si>
    <t>BE0667.753.542</t>
  </si>
  <si>
    <t>info@nexuzhealth.com</t>
  </si>
  <si>
    <t>+32 16 39 38 65</t>
  </si>
  <si>
    <t>https://www.nexuzhealth.com</t>
  </si>
  <si>
    <t>Nexuzhealth is een toonaangevende aanbieder van gecentraliseerde elektronische patiëntendossiers (EPD) op de Vlaamse markt. Ze verbinden patiënten, zorginstellingen en professionals via een centraal platform, waarbij transparante en efficiënte toegang tot medische gegevens wordt geboden.</t>
  </si>
  <si>
    <t>Niko</t>
  </si>
  <si>
    <t>0405.045.670</t>
  </si>
  <si>
    <t>BE0405.045.670</t>
  </si>
  <si>
    <t>+32 3 778 90 00</t>
  </si>
  <si>
    <t>https://www.niko.eu</t>
  </si>
  <si>
    <t>Niko ontwerpt elektronische oplossingen om gebouwen te verbeteren, waardoor ze energiezuiniger, comfortabeler en veiliger worden. Hun producten omvatten domoticasystemen, schakelaars en stopcontacten, verlichtingsregeling en toegangscontrole.</t>
  </si>
  <si>
    <t>Industriepark-West 40, 9100 Sint-Niklaas</t>
  </si>
  <si>
    <t>Industriepark-West</t>
  </si>
  <si>
    <t>NIPPON SHOKUBAI EUROPE</t>
  </si>
  <si>
    <t>0465.267.131</t>
  </si>
  <si>
    <t>BE0465.267.131</t>
  </si>
  <si>
    <t>+32 3 250 37 05</t>
  </si>
  <si>
    <t>https://nippon-shokubai-europe-nv.jobsite.hr</t>
  </si>
  <si>
    <t>Nippon Shokubai Europe is een marktleider in de productie van superabsorberende materialen en biedt een solide werkomgeving waar moderne technologie en innovatie samengaan met een bedrijfscultuur gebaseerd op familiewaarden.</t>
  </si>
  <si>
    <t>app.bizzy.org/BE/0465267.131?utm_source=export&amp;utm_medium=lists_xlsx</t>
  </si>
  <si>
    <t>NITTO  BELGIUM</t>
  </si>
  <si>
    <t>0413.638.781</t>
  </si>
  <si>
    <t>BE0413.638.781</t>
  </si>
  <si>
    <t>https://www.nitto.com</t>
  </si>
  <si>
    <t>Nitto is een wereldwijd bedrijf dat verschillende producten aanbiedt op gebieden zoals elektronica, auto's, huisvesting, infrastructuur, milieu en geneeskunde. Ze streven ernaar om een eeuwenoud bedrijf te worden dat altijd vertrouwd wordt door klanten en continu groeit op wereldwijde schaal met hun slogan "Innovatie voor klanten".</t>
  </si>
  <si>
    <t>Eikelaarstraat</t>
  </si>
  <si>
    <t>NOKIA BELL</t>
  </si>
  <si>
    <t>0404.621.642</t>
  </si>
  <si>
    <t>BE0404.621.642</t>
  </si>
  <si>
    <t>info@bell-labs.com</t>
  </si>
  <si>
    <t>https://www.bell-labs.com</t>
  </si>
  <si>
    <t>Nokia Bell NV is een industrieel onderzoekslaboratorium onder Nokia dat zich richt op verantwoordelijke en duurzame technologie-innovatie, met als doel een tastbare impact op de samenleving te maken.</t>
  </si>
  <si>
    <t>Copernicuslaan</t>
  </si>
  <si>
    <t>North Sea Port Flanders</t>
  </si>
  <si>
    <t>0218.843.678</t>
  </si>
  <si>
    <t>BE0218.843.678</t>
  </si>
  <si>
    <t>contact@northseaport.com</t>
  </si>
  <si>
    <t>+32 9 251 05 50</t>
  </si>
  <si>
    <t>https://www.northseaport.com</t>
  </si>
  <si>
    <t>North Sea Port Flanders is een bedrijf dat opereert binnen het gebied van de North Sea Port, met de focus op het beheer en de ontwikkeling van een duurzame en multimodale haven, die handel faciliteert en verschillende haven diensten biedt.</t>
  </si>
  <si>
    <t>John Kennedylaan</t>
  </si>
  <si>
    <t>NOVARTIS PHARMA</t>
  </si>
  <si>
    <t>0459.093.476</t>
  </si>
  <si>
    <t>BE0459.093.476</t>
  </si>
  <si>
    <t>contact.cell@novartis.com</t>
  </si>
  <si>
    <t>+1 201 602 9921</t>
  </si>
  <si>
    <t>https://novartis.com</t>
  </si>
  <si>
    <t>Novartis is een toonaangevend wereldwijd farmaceutisch bedrijf dat geneeskunde opnieuw vormgeeft door middel van innovatieve wetenschap en digitale technologieën, om transformerende behandelingen voor ernstige ziekten te creëren. Hun producten zijn gericht op het verbeteren en verlengen van levens, en bereiken bijna 1 miljard mensen wereldwijd.</t>
  </si>
  <si>
    <t>Medialaan 40, 1800 Vilvoorde</t>
  </si>
  <si>
    <t>Medialaan</t>
  </si>
  <si>
    <t>Groothandel in farmaceutische producten - Onderzoek en ontwikkeling in de farmacie</t>
  </si>
  <si>
    <t>app.bizzy.org/BE/0459093.476?utm_source=export&amp;utm_medium=lists_xlsx</t>
  </si>
  <si>
    <t>NV BEKAERT SA</t>
  </si>
  <si>
    <t>0405.388.536</t>
  </si>
  <si>
    <t>BE0405.388.536</t>
  </si>
  <si>
    <t>reach@bekaert.com</t>
  </si>
  <si>
    <t>+32 56 76 61 11</t>
  </si>
  <si>
    <t>https://www.bekaert.com</t>
  </si>
  <si>
    <t>Bekaert is wereldwijd markt- en technologieleider op het gebied van staaldraadtransformatie en coatingtechnologieën, en biedt een breed scala aan geavanceerde staaldraadproducten voor verschillende toepassingen in sectoren zoals automotive, bouw, energie, landbouw en consumentengoederen.</t>
  </si>
  <si>
    <t>Zwevegem</t>
  </si>
  <si>
    <t>Bekaertstraat</t>
  </si>
  <si>
    <t>app.bizzy.org/BE/0405388.536?utm_source=export&amp;utm_medium=lists_xlsx</t>
  </si>
  <si>
    <t>NV VERIZON BELGIUM LUXEMBOURG</t>
  </si>
  <si>
    <t>0452.182.326</t>
  </si>
  <si>
    <t>BE0452.182.326</t>
  </si>
  <si>
    <t>+1 800 880 1077</t>
  </si>
  <si>
    <t>https://verizon.com</t>
  </si>
  <si>
    <t>Verizon Business biedt een scala aan zakelijke oplossingen, waaronder snelle internetverbindingen, telefoondiensten en 5G-apparaten. Ze bieden aanpasbare plannen voor bedrijven, om hen te helpen verbonden te blijven en een succesvolle toekomst op te bouwen.</t>
  </si>
  <si>
    <t>2E</t>
  </si>
  <si>
    <t>NYRSTAR BELGIUM</t>
  </si>
  <si>
    <t>0865.131.221</t>
  </si>
  <si>
    <t>BE0865.131.221</t>
  </si>
  <si>
    <t>PortPirie.Environment@nyrstar.com</t>
  </si>
  <si>
    <t>+31 495 512 920</t>
  </si>
  <si>
    <t>https://nyrstar.com</t>
  </si>
  <si>
    <t>Nyrstar is een toonaangevende fabrikant van zink, lood en andere metalen, die zich inzet voor duurzame inkoop, mijnbouw en verwerkingspraktijken. Met meer dan 150 jaar geschiedenis speelt het bedrijf een cruciale rol in het leveren van essentiële grondstoffen voor verschillende industrieën.</t>
  </si>
  <si>
    <t>Balen</t>
  </si>
  <si>
    <t>2490</t>
  </si>
  <si>
    <t>Zinkstraat 1, 2490 Balen</t>
  </si>
  <si>
    <t>Zinkstraat</t>
  </si>
  <si>
    <t>app.bizzy.org/BE/0865131.221?utm_source=export&amp;utm_medium=lists_xlsx</t>
  </si>
  <si>
    <t>ONDERZOEKSCENTRUM VOOR AANWENDING VAN STAAL</t>
  </si>
  <si>
    <t>0444.177.945</t>
  </si>
  <si>
    <t>BE0444.177.945</t>
  </si>
  <si>
    <t>contactus@ocas.technology</t>
  </si>
  <si>
    <t>+32 9 345 12 11</t>
  </si>
  <si>
    <t>https://www.ocas.be/</t>
  </si>
  <si>
    <t>OnderzoeksCentrum voor de Aanwending van Staal (OCAS) is een geavanceerd R&amp;D-centrum dat gespecialiseerd is in metallurgie, coating en ontwikkeling van toepassingen. Ze versnellen de R&amp;D-processen van hun klanten door middel van een multidisciplinaire aanpak en innovatieve testmethodologieën.</t>
  </si>
  <si>
    <t>Zelzate</t>
  </si>
  <si>
    <t>Pres. J.F. Kennedylaan</t>
  </si>
  <si>
    <t>Ontex</t>
  </si>
  <si>
    <t>0419.457.296</t>
  </si>
  <si>
    <t>BE0419.457.296</t>
  </si>
  <si>
    <t>+32 52 39 94 99</t>
  </si>
  <si>
    <t>https://ontex.com</t>
  </si>
  <si>
    <t>Ontex ontwikkelt en produceert hoogwaardige persoonlijke hygiëneproducten, waaronder luiers, tampons en oplossingen voor incontinentiezorg voor volwassenen, voor detailhandelaren en zorgverleners. Het bedrijf zet zich in voor innovatie en duurzaamheid, waardoor het dagelijks leven voor verschillende generaties gemakkelijker wordt.</t>
  </si>
  <si>
    <t>Buggenhout</t>
  </si>
  <si>
    <t>9255</t>
  </si>
  <si>
    <t>Genthof 5, 9255 Buggenhout</t>
  </si>
  <si>
    <t>Genthof</t>
  </si>
  <si>
    <t>Fabricage van papier</t>
  </si>
  <si>
    <t>app.bizzy.org/BE/0419457.296?utm_source=export&amp;utm_medium=lists_xlsx</t>
  </si>
  <si>
    <t>OPTIMA</t>
  </si>
  <si>
    <t>0445.210.006</t>
  </si>
  <si>
    <t>BE0445.210.006</t>
  </si>
  <si>
    <t>info@optima.be</t>
  </si>
  <si>
    <t>+32 9 225 25 71</t>
  </si>
  <si>
    <t>https://faillissementoptimabank.eu/</t>
  </si>
  <si>
    <t>Optima Group is een financiële instelling die fungeert als een platform voor huiseigenaren, crediteuren, zekerheidshouders, depositohouders, leveranciers, personeel en garantiefonds, en biedt diensten aan zoals huurdepositorekeningen en faillissementsbijstand.</t>
  </si>
  <si>
    <t>Keizer Karelstraat</t>
  </si>
  <si>
    <t>Vastgoed</t>
  </si>
  <si>
    <t>ORANGE BUSINESS DIGITAL BELGIUM</t>
  </si>
  <si>
    <t>0453.257.244</t>
  </si>
  <si>
    <t>BE0453.257.244</t>
  </si>
  <si>
    <t>https://www.businessdecision.be/</t>
  </si>
  <si>
    <t>Business &amp; Decision is een betrouwbare partner in digitale transformatie, die end-to-end, soevereine en duurzame oplossingen biedt. Ze zijn gespecialiseerd in klantbeleving, digitale werkplek, data &amp; AI en cloudservices om bedrijven te helpen hun operationele uitmuntendheid te maximaliseren en tastbare bedrijfswaarde te genereren.</t>
  </si>
  <si>
    <t>Avenue du Bourget 3, 1140 Evere</t>
  </si>
  <si>
    <t>app.bizzy.org/BE/0453257.244?utm_source=export&amp;utm_medium=lists_xlsx</t>
  </si>
  <si>
    <t>ORANGE CYBERDEFENSE BELGIUM</t>
  </si>
  <si>
    <t>0479.419.926</t>
  </si>
  <si>
    <t>BE0479.419.926</t>
  </si>
  <si>
    <t>reception.assistant@orangecyberdefense.com</t>
  </si>
  <si>
    <t>+32 3 641 95 95</t>
  </si>
  <si>
    <t>https://www.orangecyberdefense.com</t>
  </si>
  <si>
    <t>ORANGE CYBERDEFENSE BELGIUM biedt cybersecuritydiensten aan.</t>
  </si>
  <si>
    <t>Stokerijstraat</t>
  </si>
  <si>
    <t>Computer consultancy - Cyberbeveiliging</t>
  </si>
  <si>
    <t>Organon Heist</t>
  </si>
  <si>
    <t>0412.581.481</t>
  </si>
  <si>
    <t>BE0412.581.481</t>
  </si>
  <si>
    <t>PALL LIFE SCIENCES BELGIUM</t>
  </si>
  <si>
    <t>0407.606.965</t>
  </si>
  <si>
    <t>BE0407.606.965</t>
  </si>
  <si>
    <t>julie_tutton@europe.pall.com</t>
  </si>
  <si>
    <t>+1 516 671 4000</t>
  </si>
  <si>
    <t>https://www.pall.com</t>
  </si>
  <si>
    <t>Pall Corporation is wereldwijd marktleider op het gebied van zuivering en filtratietechnologieën en biedt een compleet scala aan oplossingen om te voldoen aan de uiteenlopende behoeften van industrieën zoals voedsel en drank, luchtvaart, chemie en halfgeleiders.</t>
  </si>
  <si>
    <t>Hoegaarden</t>
  </si>
  <si>
    <t>Reugelstraat</t>
  </si>
  <si>
    <t>Parfumerie Ici Paris XL</t>
  </si>
  <si>
    <t>0413.790.518</t>
  </si>
  <si>
    <t>BE0413.790.518</t>
  </si>
  <si>
    <t>https://www.iciparisxl.be</t>
  </si>
  <si>
    <t>Schaarbeeklei</t>
  </si>
  <si>
    <t>PATTYN BELGIUM</t>
  </si>
  <si>
    <t>0871.045.944</t>
  </si>
  <si>
    <t>BE0871.045.944</t>
  </si>
  <si>
    <t>info.asia@pattyn.com</t>
  </si>
  <si>
    <t>+32 471 44 76 83</t>
  </si>
  <si>
    <t>https://www.pattyn.com</t>
  </si>
  <si>
    <t>PATTYN BELGIUM is wereldwijd marktleider op het gebied van voedselverpakkingsapparatuur en oplossingen voor diverse industrieën. Ze bieden een breed scala aan verpakkingsmachines, turnkey-oplossingen en diensten om efficiënte en veilige verpakking van industriële producten te garanderen.</t>
  </si>
  <si>
    <t>Hoge Hul</t>
  </si>
  <si>
    <t>Vervaardiging van machines en apparatuur - Vervaardiging van verpakkingen</t>
  </si>
  <si>
    <t>PAUWELS CONSULTING</t>
  </si>
  <si>
    <t>0466.878.816</t>
  </si>
  <si>
    <t>BE0466.878.816</t>
  </si>
  <si>
    <t>contact@pauwelsconsulting.com</t>
  </si>
  <si>
    <t>+32 9 324 70 80</t>
  </si>
  <si>
    <t>https://www.pauwelsconsulting.be</t>
  </si>
  <si>
    <t>PAUWELS CONSULTING is een IT-adviesbureau dat verschillende IT-diensten aanbiedt, waaronder full-service oplossingen en adviesdiensten met een focus op IT-infrastructuur.</t>
  </si>
  <si>
    <t>Lambroekstraat</t>
  </si>
  <si>
    <t>app.bizzy.org/BE/0466878.816?utm_source=export&amp;utm_medium=lists_xlsx</t>
  </si>
  <si>
    <t>PEPSICO BELUX</t>
  </si>
  <si>
    <t>0448.207.405</t>
  </si>
  <si>
    <t>BE0448.207.405</t>
  </si>
  <si>
    <t>consumer.belux@pepsico.com</t>
  </si>
  <si>
    <t>+32 2 714 05 40</t>
  </si>
  <si>
    <t>https://looza.be</t>
  </si>
  <si>
    <t>Looza is een bedrijf dat zich bezighoudt met HTTP-statuscodes en de toegang tot aangevraagde bronnen.</t>
  </si>
  <si>
    <t>PETERSIME</t>
  </si>
  <si>
    <t>0404.527.612</t>
  </si>
  <si>
    <t>BE0404.527.612</t>
  </si>
  <si>
    <t>https://www.petersime.be</t>
  </si>
  <si>
    <t>Zulte</t>
  </si>
  <si>
    <t>Centrumstraat</t>
  </si>
  <si>
    <t>PFIZER MANUFACTURING BELGIUM</t>
  </si>
  <si>
    <t>0400.778.165</t>
  </si>
  <si>
    <t>BE0400.778.165</t>
  </si>
  <si>
    <t>https://www.pfizer.be</t>
  </si>
  <si>
    <t>Pfizer is een toonaangevend onderzoeksgestuurd biofarmaceutisch bedrijf dat wetenschap en wereldwijde middelen toepast om innovatieve therapieën te ontwikkelen, waardoor levens worden verlengd en aanzienlijk verbeterd door toegang te bieden tot veilige, effectieve en betaalbare geneesmiddelen en gezondheidszorgdiensten.</t>
  </si>
  <si>
    <t>PFIZER SERVICE COMPANY</t>
  </si>
  <si>
    <t>0478.242.365</t>
  </si>
  <si>
    <t>BE0478.242.365</t>
  </si>
  <si>
    <t>+32 2 722 02 11</t>
  </si>
  <si>
    <t>Hoge Wei</t>
  </si>
  <si>
    <t>Philip Morris Benelux</t>
  </si>
  <si>
    <t>0403.196.039</t>
  </si>
  <si>
    <t>BE0403.196.039</t>
  </si>
  <si>
    <t>https://www.pmi.com</t>
  </si>
  <si>
    <t>PICANOL</t>
  </si>
  <si>
    <t>0405.502.362</t>
  </si>
  <si>
    <t>BE0405.502.362</t>
  </si>
  <si>
    <t>info@picanol.be</t>
  </si>
  <si>
    <t>+32 57 22 20 01</t>
  </si>
  <si>
    <t>https://www.picanol.be</t>
  </si>
  <si>
    <t>Picanol Weaving Machines is een toonaangevende fabrikant van hoogwaardige weefmachines, gespecialiseerd in luchtstraal- en rapiertechnologie. Met een wereldwijde aanwezigheid bieden zij weefmachines, installatiediensten, reserveonderdelen en training aan weverijen over de hele wereld.</t>
  </si>
  <si>
    <t>Ieper</t>
  </si>
  <si>
    <t>8900</t>
  </si>
  <si>
    <t>Steverlyncklaan 15, 8900 Ieper</t>
  </si>
  <si>
    <t>Steverlyncklaan</t>
  </si>
  <si>
    <t>app.bizzy.org/BE/0405502.362?utm_source=export&amp;utm_medium=lists_xlsx</t>
  </si>
  <si>
    <t>Pittsburgh Corning Europe</t>
  </si>
  <si>
    <t>0401.338.785</t>
  </si>
  <si>
    <t>BE0401.338.785</t>
  </si>
  <si>
    <t>+32 2 352 31 82</t>
  </si>
  <si>
    <t>https://owenscorning.com</t>
  </si>
  <si>
    <t>Foamglas biedt oplossingen voor bouw- en verbouwbehoeften, waaronder dakproducten, isolatie, shingles, asfalt, composietoplossingen, afwerking van kelders en akoestische systemen.</t>
  </si>
  <si>
    <t>Albertkade</t>
  </si>
  <si>
    <t>PLAN-IT</t>
  </si>
  <si>
    <t>0423.369.762</t>
  </si>
  <si>
    <t>BE0423.369.762</t>
  </si>
  <si>
    <t>PLANTYN</t>
  </si>
  <si>
    <t>0887.899.693</t>
  </si>
  <si>
    <t>BE0887.899.693</t>
  </si>
  <si>
    <t>facturen@plantyn.com</t>
  </si>
  <si>
    <t>+32 800 99 084</t>
  </si>
  <si>
    <t>https://www.plantyn.com</t>
  </si>
  <si>
    <t>Uitgeverij Plantyn is een bedrijf dat zich bezighoudt met het ontwikkelen en distribueren van educatief materiaal en biedt een breed scala aan onderwerpen voor het basisonderwijs, voortgezet onderwijs, hoger onderwijs en volwasseneneducatie. Ze bieden professionele informatie en hulpmiddelen voor leraren, directeuren, trainers en beleidsmakers, met als doel scholen en onderwijsprofessionals te ondersteunen in hun werk en de vaardigheden van studenten te verbeteren.</t>
  </si>
  <si>
    <t>Posthofbrug</t>
  </si>
  <si>
    <t>Drukwerkactiviteiten - Uitgeverij - Uitgeverij van boeken - Uitgeverij van kranten</t>
  </si>
  <si>
    <t>PLUKON MAASMECHELEN</t>
  </si>
  <si>
    <t>0875.041.849</t>
  </si>
  <si>
    <t>BE0875.041.849</t>
  </si>
  <si>
    <t>agri@plukon.be</t>
  </si>
  <si>
    <t>+32 14 25 09 30</t>
  </si>
  <si>
    <t>https://plukon.be</t>
  </si>
  <si>
    <t>Plukon Food Group is een toonaangevende speler op de Europese markt voor pluimveevlees, gespecialiseerd in kipproducten en kant-en-klare maaltijden, met een sterke focus op duurzaamheid en voedselveiligheid. Het bedrijf investeert in innovatieve veehouderijsystemen en productontwikkeling om te voldoen aan de wensen van de consument.</t>
  </si>
  <si>
    <t>Maasmechelen</t>
  </si>
  <si>
    <t>Slakweidestraat</t>
  </si>
  <si>
    <t>POSTNL PAKKETTEN BELGIE</t>
  </si>
  <si>
    <t>0862.743.833</t>
  </si>
  <si>
    <t>BE0862.743.833</t>
  </si>
  <si>
    <t>klantenservice@postnl.be</t>
  </si>
  <si>
    <t>https://www.postnl.be</t>
  </si>
  <si>
    <t>PostNL is een logistiek specialist die een uitgebreid scala aan pakket-, pallet- en temperatuur gecontroleerde transportoplossingen biedt. Met expertise in farmaceutisch transport en internationale distributie, bieden zij flexibele en efficiënte diensten voor zowel bedrijven als consumenten.</t>
  </si>
  <si>
    <t>Bremheidelaan 10, 2300 Turnhout</t>
  </si>
  <si>
    <t>Bremheidelaan</t>
  </si>
  <si>
    <t>Post- en koeriersdiensten</t>
  </si>
  <si>
    <t>POWER TOOLS DISTRIBUTION</t>
  </si>
  <si>
    <t>0443.676.020</t>
  </si>
  <si>
    <t>BE0443.676.020</t>
  </si>
  <si>
    <t>+32 89 51 04 11</t>
  </si>
  <si>
    <t>https://atlascopco.com</t>
  </si>
  <si>
    <t>Hoeselt</t>
  </si>
  <si>
    <t>3730</t>
  </si>
  <si>
    <t>Industrielaan 40, 3730 Hoeselt</t>
  </si>
  <si>
    <t>app.bizzy.org/BE/0443676.020?utm_source=export&amp;utm_medium=lists_xlsx</t>
  </si>
  <si>
    <t>PPD GLOBAL CENTRAL LABS</t>
  </si>
  <si>
    <t>0451.405.534</t>
  </si>
  <si>
    <t>BE0451.405.534</t>
  </si>
  <si>
    <t>+32 2 725 21 02</t>
  </si>
  <si>
    <t>https://www.ppd.com/</t>
  </si>
  <si>
    <t>PPD - Pharmaceutical Product Development is een wereldwijde contractonderzoeksorganisatie (CRO) die uitgebreide klinische expertise en op maat gemaakte oplossingen biedt om de ontwikkeling van geneesmiddelenprogramma's te versnellen en de prestaties van klinische onderzoeken te verbeteren.</t>
  </si>
  <si>
    <t>PPG Coatings Belgium</t>
  </si>
  <si>
    <t>0403.103.789</t>
  </si>
  <si>
    <t>BE0403.103.789</t>
  </si>
  <si>
    <t>chiefcomplianceofficer@ppg.com</t>
  </si>
  <si>
    <t>+1 412 434 3131</t>
  </si>
  <si>
    <t>https://bena.ppgrefinish.com</t>
  </si>
  <si>
    <t>PPG Coatings Belgium is wereldwijd marktleider in het bieden van duurzame oplossingen en innovatieve coatings in verschillende industrieën, waaronder luchtvaart, automotive, industrie, verpakking en scheepvaart. Met meer dan 140 jaar kleurleiderschap is PPG toegewijd aan het beschermen en verfraaien van de wereld met zijn hoogwaardige verf en beits.</t>
  </si>
  <si>
    <t>Chaussée de Haecht 1465, 1130 Haren</t>
  </si>
  <si>
    <t>Chaussée de Haecht</t>
  </si>
  <si>
    <t>1465</t>
  </si>
  <si>
    <t>PriceWaterhouseCoopers Belgium</t>
  </si>
  <si>
    <t>0458.263.335</t>
  </si>
  <si>
    <t>BE0458.263.335</t>
  </si>
  <si>
    <t>+32 11 37 53 85</t>
  </si>
  <si>
    <t>https://www.pwc.be</t>
  </si>
  <si>
    <t>PwC biedt een breed scala aan audit-, belasting- en adviesdiensten om bedrijven te helpen waarde te creëren en uitdagingen aan te gaan in verschillende sectoren.</t>
  </si>
  <si>
    <t>app.bizzy.org/BE/0458263.335?utm_source=export&amp;utm_medium=lists_xlsx</t>
  </si>
  <si>
    <t>PROMATIC-B</t>
  </si>
  <si>
    <t>0427.372.793</t>
  </si>
  <si>
    <t>BE0427.372.793</t>
  </si>
  <si>
    <t>+32 56 23 94 10</t>
  </si>
  <si>
    <t>https://actemium.be</t>
  </si>
  <si>
    <t>PROMATIC-B een onderdeel van Actemium België, is gespecialiseerd in het verstrekken van advies, studie, realisatie en ondersteuning voor industriële processen op het gebied van automatisering, elektriciteit, instrumentatie en assemblage. Ze bieden een breed scala aan service mogelijkheden en trainingsprogramma's om de prestaties en productie-infrastructuur van hun klanten te verbeteren.</t>
  </si>
  <si>
    <t>Léon Bekaertlaan 24, 9880 Aalter</t>
  </si>
  <si>
    <t>Léon Bekaertlaan</t>
  </si>
  <si>
    <t>app.bizzy.org/BE/0427372.793?utm_source=export&amp;utm_medium=lists_xlsx</t>
  </si>
  <si>
    <t>Prothya Biosolutions Belgium</t>
  </si>
  <si>
    <t>0462.229.645</t>
  </si>
  <si>
    <t>BE0462.229.645</t>
  </si>
  <si>
    <t>info@prothya.com</t>
  </si>
  <si>
    <t>+32 2 264 64 11</t>
  </si>
  <si>
    <t>https://prothya.com</t>
  </si>
  <si>
    <t>“Plasma Industries Belgium” (afgekort “PIBe”) is een wereldwijde organisatie gericht op gezondheidszorg die gespecialiseerd is in het isoleren van eiwitten uit bloedplasma om hoogwaardige, levensreddende geneesmiddelen te creëren voor immunologie en intensieve zorg. Ze bieden ook hun expertise en infrastructuur aan verschillende partners in de industrie.</t>
  </si>
  <si>
    <t>Avenue de Tyras 109, 1120 Neder-Over-Heembeek</t>
  </si>
  <si>
    <t>Avenue de Tyras</t>
  </si>
  <si>
    <t>109</t>
  </si>
  <si>
    <t>app.bizzy.org/BE/0462229.645?utm_source=export&amp;utm_medium=lists_xlsx</t>
  </si>
  <si>
    <t>PROTIME</t>
  </si>
  <si>
    <t>0454.218.138</t>
  </si>
  <si>
    <t>BE0454.218.138</t>
  </si>
  <si>
    <t>contact@protime.eu</t>
  </si>
  <si>
    <t>+32 3 870 60 30</t>
  </si>
  <si>
    <t>https://www.protime.be</t>
  </si>
  <si>
    <t>Protime is een marktleider op het gebied van tijdregistratie, toegangscontrole en personeelsplanning oplossingen. Hun tools bevorderen transparantie, flexibiliteit en een goede balans tussen werk en privé, wat resulteert in betrokken medewerkers en een stimulans voor de bedrijfscultuur.</t>
  </si>
  <si>
    <t>app.bizzy.org/BE/0454218.138?utm_source=export&amp;utm_medium=lists_xlsx</t>
  </si>
  <si>
    <t>PSA Antwerp</t>
  </si>
  <si>
    <t>0442.652.075</t>
  </si>
  <si>
    <t>BE0442.652.075</t>
  </si>
  <si>
    <t>psaa-info@globalpsa.com</t>
  </si>
  <si>
    <t>+32 3 735 69 70</t>
  </si>
  <si>
    <t>https://www.psa-antwerp.be</t>
  </si>
  <si>
    <t>PSA Antwerp is een toonaangevende containerhandler die jaarlijks miljoenen containers verwerkt en innovatieve vrachtoplossingen en efficiënte terminaldiensten biedt. Het bedrijf beheert meerdere terminals en is toegewijd aan het opbouwen van langdurige relaties met zijn klanten.</t>
  </si>
  <si>
    <t>Goederenvervoer - Haven</t>
  </si>
  <si>
    <t>PSS BELGIUM</t>
  </si>
  <si>
    <t>0884.161.532</t>
  </si>
  <si>
    <t>BE0884.161.532</t>
  </si>
  <si>
    <t>https://premiumsoundsolutions.com</t>
  </si>
  <si>
    <t>Appels</t>
  </si>
  <si>
    <t>9200</t>
  </si>
  <si>
    <t>Hoogveld 50, 9200 Appels</t>
  </si>
  <si>
    <t>Hoogveld</t>
  </si>
  <si>
    <t>app.bizzy.org/BE/0884161.532?utm_source=export&amp;utm_medium=lists_xlsx</t>
  </si>
  <si>
    <t>PURATOS</t>
  </si>
  <si>
    <t>0438.632.416</t>
  </si>
  <si>
    <t>BE0438.632.416</t>
  </si>
  <si>
    <t>info@puratos.com</t>
  </si>
  <si>
    <t>+32 2 481 42 42</t>
  </si>
  <si>
    <t>https://www.puratos.com</t>
  </si>
  <si>
    <t>PURATOS  is een leverancier van hoogwaardige ingrediënten voor bakkerij, banketbakkerij en chocolade, met een breed scala aan producten en recepten om te voldoen aan de behoeften van professionals in de industrie.</t>
  </si>
  <si>
    <t>Industrialaan</t>
  </si>
  <si>
    <t>Productie van chocoladeproducten - Productie van gebak</t>
  </si>
  <si>
    <t>PVH BRANDS BELGIUM</t>
  </si>
  <si>
    <t>0475.871.409</t>
  </si>
  <si>
    <t>BE0475.871.409</t>
  </si>
  <si>
    <t>communications@pvh.com</t>
  </si>
  <si>
    <t>+1 212 381 3500</t>
  </si>
  <si>
    <t>https://www.pvh.com/</t>
  </si>
  <si>
    <t>PVH is een bedrijf dat actief is in de mode-industrie, met bekende merken zoals Calvin Klein en Tommy Hilfiger. Ze richten zich op verantwoordelijkheid, inclusie en diversiteit, en klimaatactie.</t>
  </si>
  <si>
    <t>2018</t>
  </si>
  <si>
    <t>Van Breestraat 2, 2018 Antwerpen</t>
  </si>
  <si>
    <t>Van Breestraat</t>
  </si>
  <si>
    <t>RADISSON HOSPITALITY BELGIUM</t>
  </si>
  <si>
    <t>0442.832.318</t>
  </si>
  <si>
    <t>BE0442.832.318</t>
  </si>
  <si>
    <t>https://radissonhotels.com</t>
  </si>
  <si>
    <t>RADISSON HOSPITALITY BELGIUM maakt deel uit van de Radisson Hotel Group, een van de grootste hotelgroepen ter wereld, die een divers portfolio van negen hotelmerken en een wereldwijd beloningsprogramma aanbiedt om de gastenervaring te verbeteren. Het bedrijf legt de nadruk op persoonlijke service en duurzaamheid via het Radisson Meetings-initiatief.</t>
  </si>
  <si>
    <t>Horeca - Hotels</t>
  </si>
  <si>
    <t>app.bizzy.org/BE/0442832.318?utm_source=export&amp;utm_medium=lists_xlsx</t>
  </si>
  <si>
    <t>Radius Business Solutions (Belgium)</t>
  </si>
  <si>
    <t>0865.944.140</t>
  </si>
  <si>
    <t>BE0865.944.140</t>
  </si>
  <si>
    <t>+32 55 33 55 55</t>
  </si>
  <si>
    <t>https://tankkaart.be</t>
  </si>
  <si>
    <t>Belgian Fuel Card NV is gespecialiseerd in het aanbieden van brandstofkaarten, telematica en telecomoplossingen voor MKB's en SoHo's, en beheert jaarlijks meer dan 1 miljoen kaarten. Het bedrijf maakt deel uit van Radius Payment Solutions Ltd, een toonaangevende aanbieder van brandstofkaartbeheer in Europa.</t>
  </si>
  <si>
    <t>Ronse</t>
  </si>
  <si>
    <t>Rue Oscar Delghust</t>
  </si>
  <si>
    <t>RAFFINERIE TIRLEMONTOISE</t>
  </si>
  <si>
    <t>0436.410.522</t>
  </si>
  <si>
    <t>BE0436.410.522</t>
  </si>
  <si>
    <t>info@raftir.be</t>
  </si>
  <si>
    <t>+32 16 80 12 11</t>
  </si>
  <si>
    <t>https://www.raffinerietirlemontoise.com</t>
  </si>
  <si>
    <t>Raffinerie Tirlemontoise ook bekend als de Tiense Suikerraffinaderij, is een marktleider in België die suiker produceert voor zowel industriële als dagelijkse consumptie, zowel nationaal als internationaal.</t>
  </si>
  <si>
    <t>Aandorenstraat</t>
  </si>
  <si>
    <t>Productie van suiker</t>
  </si>
  <si>
    <t>RAIN CARBON</t>
  </si>
  <si>
    <t>0401.947.808</t>
  </si>
  <si>
    <t>BE0401.947.808</t>
  </si>
  <si>
    <t>info.severtar@raincarbon.com</t>
  </si>
  <si>
    <t>+32 9 342 95 42</t>
  </si>
  <si>
    <t>https://www.raincarbon.com/</t>
  </si>
  <si>
    <t>RAIN CARBON is wereldwijd een toonaangevende producent van koolstofgebaseerde producten en geavanceerde materialen die essentieel zijn voor verschillende industriële processen en vervaardigde goederen. Ze transformeren bijproducten van andere industrieën tot hoogwaardige producten, waarbij ze betrouwbaarheid en verantwoordelijkheid waarborgen in hun samenwerkingen met klanten.</t>
  </si>
  <si>
    <t>Vredekaai</t>
  </si>
  <si>
    <t>app.bizzy.org/BE/0401947.808?utm_source=export&amp;utm_medium=lists_xlsx</t>
  </si>
  <si>
    <t>RAJAPACK BENELUX</t>
  </si>
  <si>
    <t>0432.683.445</t>
  </si>
  <si>
    <t>BE0432.683.445</t>
  </si>
  <si>
    <t>info@rajapack.be</t>
  </si>
  <si>
    <t>+32 12 26 02 60</t>
  </si>
  <si>
    <t>https://www.rajapack.be</t>
  </si>
  <si>
    <t>RAJA is een one-stop-shop voor verpakkingen, magazijnbenodigdheden, kantoorbenodigdheden en meer, en biedt een divers assortiment aan milieuvriendelijke producten en oplossingen. Met meer dan 9.000 beschikbare producten, bedienen zij de behoeften van bedrijven van alle groottes en sectoren.</t>
  </si>
  <si>
    <t>Tongeren</t>
  </si>
  <si>
    <t>Vrijheidweg</t>
  </si>
  <si>
    <t>Vervaardiging van verpakkingen</t>
  </si>
  <si>
    <t>app.bizzy.org/BE/0432683.445?utm_source=export&amp;utm_medium=lists_xlsx</t>
  </si>
  <si>
    <t>ReCrewtment</t>
  </si>
  <si>
    <t>0633.875.006</t>
  </si>
  <si>
    <t>BE0633.875.006</t>
  </si>
  <si>
    <t>info@recrewtment.be</t>
  </si>
  <si>
    <t>+32 14 39 84 10</t>
  </si>
  <si>
    <t>https://recrewtment.be</t>
  </si>
  <si>
    <t>Recrewtment is een bedrijf voor human resources diensten dat HR-advies, werving, tijdelijk werk, interim en studentenbanen aanbiedt. Ze helpen individuen bij het vinden van banen die echt bij hun voorkeuren passen en bieden persoonlijke loopbaanbegeleiding.</t>
  </si>
  <si>
    <t>Terlindenhofstraat 36, 2170 Merksem</t>
  </si>
  <si>
    <t>Terlindenhofstraat</t>
  </si>
  <si>
    <t>Human resources</t>
  </si>
  <si>
    <t>RENEWI BELGIUM</t>
  </si>
  <si>
    <t>0429.366.144</t>
  </si>
  <si>
    <t>BE0429.366.144</t>
  </si>
  <si>
    <t>+32 2 384 79 65</t>
  </si>
  <si>
    <t>https://www.renewi.com</t>
  </si>
  <si>
    <t>RENEWI BELGIUM is een afvalverwerkingsbedrijf dat zich richt op het omzetten van afval in bruikbare materialen door middel van duurzame recyclingoplossingen. Met een breed scala aan diensten en expertise dragen zij bij aan een schonere, circulaire wereld door afval, koolstofemissies te verminderen en het efficiënte gebruik van grondstoffen te bevorderen.</t>
  </si>
  <si>
    <t>Gerard Mercatorstraat</t>
  </si>
  <si>
    <t>RENOTEC</t>
  </si>
  <si>
    <t>0436.207.911</t>
  </si>
  <si>
    <t>BE0436.207.911</t>
  </si>
  <si>
    <t>info@renotec.be</t>
  </si>
  <si>
    <t>+32 14 86 60 21</t>
  </si>
  <si>
    <t>https://www.renotec.be</t>
  </si>
  <si>
    <t>Renotec NV is een gespecialiseerde aannemer die zich richt op energierenovatie en restauratiewerkzaamheden, waarbij gebouwen, monumenten en kunstwerken worden verbeterd. Hun expertise omvat een breed scala aan diensten, zoals betonreparatie, asbestverwijdering en herbestemming, allemaal uitgevoerd door een vakkundig team.</t>
  </si>
  <si>
    <t>Acaciastraat 14C, 2440 Geel</t>
  </si>
  <si>
    <t>Acaciastraat</t>
  </si>
  <si>
    <t>14C</t>
  </si>
  <si>
    <t>app.bizzy.org/BE/0436207.911?utm_source=export&amp;utm_medium=lists_xlsx</t>
  </si>
  <si>
    <t>RENSON</t>
  </si>
  <si>
    <t>0462.152.837</t>
  </si>
  <si>
    <t>BE0462.152.837</t>
  </si>
  <si>
    <t>info@renson.eu</t>
  </si>
  <si>
    <t>+32 56 62 71 11</t>
  </si>
  <si>
    <t>https://www.renson-ventilation.be</t>
  </si>
  <si>
    <t>Renson NV biedt een divers assortiment aan producten en diensten, afgestemd op verschillende markten. Klanten kunnen hun aanbod verkennen via een gebruiksvriendelijke website.</t>
  </si>
  <si>
    <t>Maalbeekstraat</t>
  </si>
  <si>
    <t>app.bizzy.org/BE/0462152.837?utm_source=export&amp;utm_medium=lists_xlsx</t>
  </si>
  <si>
    <t>RENSON OUTDOOR</t>
  </si>
  <si>
    <t>0432.549.526</t>
  </si>
  <si>
    <t>BE0432.549.526</t>
  </si>
  <si>
    <t>info@renson.be</t>
  </si>
  <si>
    <t>+32 56 30 30 00</t>
  </si>
  <si>
    <t>https://renson.be</t>
  </si>
  <si>
    <t>Renson Outdoor NV biedt een divers assortiment aan producten en diensten, afgestemd op verschillende markten. Klanten kunnen hun aanbod verkennen via een gebruiksvriendelijke website.</t>
  </si>
  <si>
    <t>Polydore Rensonstraat</t>
  </si>
  <si>
    <t>Bouw - Elektrische installatiewerkzaamheden - Installatie van verwarming - Isolatie</t>
  </si>
  <si>
    <t>app.bizzy.org/BE/0432549.526?utm_source=export&amp;utm_medium=lists_xlsx</t>
  </si>
  <si>
    <t>RENTOKIL</t>
  </si>
  <si>
    <t>0407.176.306</t>
  </si>
  <si>
    <t>BE0407.176.306</t>
  </si>
  <si>
    <t>https://www.rentokil-initial.com</t>
  </si>
  <si>
    <t>RENTOKIL is wereldwijd marktleider op het gebied van ongediertebestrijding, hygiëne en welzijnsdiensten. Ze bieden innovatieve oplossingen en operationele expertise aan bedrijven en gemeenschappen over de hele wereld.</t>
  </si>
  <si>
    <t>Brandekensweg 2, 2627 Schelle</t>
  </si>
  <si>
    <t>Brandekensweg</t>
  </si>
  <si>
    <t>app.bizzy.org/BE/0407176.306?utm_source=export&amp;utm_medium=lists_xlsx</t>
  </si>
  <si>
    <t>RESILUX</t>
  </si>
  <si>
    <t>0447.354.397</t>
  </si>
  <si>
    <t>BE0447.354.397</t>
  </si>
  <si>
    <t>info@resilux.ro</t>
  </si>
  <si>
    <t>+32 9 365 74 74</t>
  </si>
  <si>
    <t>https://www.resilux.be</t>
  </si>
  <si>
    <t>Massemen</t>
  </si>
  <si>
    <t>Damstraat</t>
  </si>
  <si>
    <t>Retail Concepts</t>
  </si>
  <si>
    <t>0416.762.280</t>
  </si>
  <si>
    <t>BE0416.762.280</t>
  </si>
  <si>
    <t>team@asadventure.com</t>
  </si>
  <si>
    <t>+32 3 231 47 90</t>
  </si>
  <si>
    <t>https://www.asadventure.nl</t>
  </si>
  <si>
    <t>Retail Concepts is een winkelbedrijf dat een breed scala aan outdoor- en modieuze collecties aanbiedt, waaronder kleding, accessoires en uitrusting voor activiteiten zoals wandelen, fietsen, wintersport en meer. Ze bieden ook diensten zoals inspiratie, advies en onderhoudsproducten.</t>
  </si>
  <si>
    <t>Hoboken</t>
  </si>
  <si>
    <t>Smallandlaan</t>
  </si>
  <si>
    <t>Detailhandel in fietsen - Detailhandel in sportartikelen</t>
  </si>
  <si>
    <t>REXEL BELGIUM</t>
  </si>
  <si>
    <t>0437.237.396</t>
  </si>
  <si>
    <t>BE0437.237.396</t>
  </si>
  <si>
    <t>info@rexel.be</t>
  </si>
  <si>
    <t>+32 14 28 55 40</t>
  </si>
  <si>
    <t>https://rexel.be</t>
  </si>
  <si>
    <t>Rexel  is een toonaangevende familiebedrijf dat elektrische installatiematerialen distribueert, waaronder automatiseringscomponenten, verlichtingsarmaturen en elektrische apparatuur voor verschillende markten. Met een toegewijd team van 200 professionals verspreid over 16 vestigingen, biedt Rexel  deskundig advies aan professionele elektrische installateurs.</t>
  </si>
  <si>
    <t>Relegem</t>
  </si>
  <si>
    <t>1731</t>
  </si>
  <si>
    <t>Zuiderlaan 91, 1731 Relegem</t>
  </si>
  <si>
    <t>Zuiderlaan</t>
  </si>
  <si>
    <t>app.bizzy.org/BE/0437237.396?utm_source=export&amp;utm_medium=lists_xlsx</t>
  </si>
  <si>
    <t>REYNAERS ALUMINIUM</t>
  </si>
  <si>
    <t>0437.278.077</t>
  </si>
  <si>
    <t>BE0437.278.077</t>
  </si>
  <si>
    <t>info@roval.nl</t>
  </si>
  <si>
    <t>+32 15 30 85 00</t>
  </si>
  <si>
    <t>https://www.reynaers.be</t>
  </si>
  <si>
    <t>REYNAERS ALUMINIUM is gespecialiseerd in innovatieve aluminium systemen voor ramen, deuren en gevels, waarbij duurzaamheid wordt gecombineerd met design en technologie. Ze ondersteunen architecten, aannemers en gevelbouwers bij het creëren van duurzame gebouwen voor huidige en toekomstige gebruikers.</t>
  </si>
  <si>
    <t>Oude Liersebaan</t>
  </si>
  <si>
    <t>app.bizzy.org/BE/0437278.077?utm_source=export&amp;utm_medium=lists_xlsx</t>
  </si>
  <si>
    <t>RGF Staffing Belgium</t>
  </si>
  <si>
    <t>0461.127.904</t>
  </si>
  <si>
    <t>BE0461.127.904</t>
  </si>
  <si>
    <t>info@rgfstaffing.be</t>
  </si>
  <si>
    <t>+32 3 800 64 00</t>
  </si>
  <si>
    <t>https://www.rgfstaffing.be</t>
  </si>
  <si>
    <t>RGF Staffing is een wereldwijde HR-dienstverlener die individuen en bedrijven met elkaar verbindt en een breed scala aan personeelsdiensten en oplossingen biedt. Ze richten zich op het creëren van kansen voor het leven door werkgelegenheid en onderwijsmogelijkheden te bieden aan achtergestelde groepen en gemeenschappen via hun RGF Connect-programma.</t>
  </si>
  <si>
    <t>RITUALS COSMETICS BELGIUM</t>
  </si>
  <si>
    <t>0876.522.781</t>
  </si>
  <si>
    <t>BE0876.522.781</t>
  </si>
  <si>
    <t>hanneke.klaver@rituals.com</t>
  </si>
  <si>
    <t>+31 6 22629843</t>
  </si>
  <si>
    <t>https://www.rituals.com/</t>
  </si>
  <si>
    <t>RITUALS COSMETICS BELGIUM is een bedrijf dat cosmetica en schoonheidsproducten online verkoopt. Ze bieden een breed scala aan producten en verzenden naar verschillende landen over de hele wereld.</t>
  </si>
  <si>
    <t>Meir 77, 2000 Antwerpen</t>
  </si>
  <si>
    <t>Meir</t>
  </si>
  <si>
    <t>77</t>
  </si>
  <si>
    <t>Groothandel in parfums en toiletartikelen</t>
  </si>
  <si>
    <t>Robert Bosch Produktie</t>
  </si>
  <si>
    <t>0407.251.926</t>
  </si>
  <si>
    <t>BE0407.251.926</t>
  </si>
  <si>
    <t>contact@bosch.com</t>
  </si>
  <si>
    <t>+32 16 80 07 46</t>
  </si>
  <si>
    <t>https://www.bosch.be</t>
  </si>
  <si>
    <t>Bosch is een toonaangevende wereldwijde leverancier van technologie en diensten, gespecialiseerd in mobiliteitsoplossingen, industriële technologie, consumentengoederen en energie- en bouwtechnologie. Ze bieden innovatieve oplossingen voor slimme huizen, Industrie 4.0 en verbonden mobiliteit, met als doel duurzame, veilige en spannende mobiliteitservaringen te creëren.</t>
  </si>
  <si>
    <t>Hamelendreef 80, 3300 Tienen</t>
  </si>
  <si>
    <t>Hamelendreef</t>
  </si>
  <si>
    <t>Reparatie en onderhoud van voertuigen</t>
  </si>
  <si>
    <t>app.bizzy.org/BE/0407251.926?utm_source=export&amp;utm_medium=lists_xlsx</t>
  </si>
  <si>
    <t>Robert Half</t>
  </si>
  <si>
    <t>0440.965.760</t>
  </si>
  <si>
    <t>BE0440.965.760</t>
  </si>
  <si>
    <t>marketing@roberthalf.be</t>
  </si>
  <si>
    <t>+32 71 20 98 99</t>
  </si>
  <si>
    <t>https://www.roberthalf.be/</t>
  </si>
  <si>
    <t>Spoorwegstraat</t>
  </si>
  <si>
    <t>app.bizzy.org/BE/0440965.760?utm_source=export&amp;utm_medium=lists_xlsx</t>
  </si>
  <si>
    <t>ROCHE DIAGNOSTICS BELGIUM</t>
  </si>
  <si>
    <t>0403.049.945</t>
  </si>
  <si>
    <t>BE0403.049.945</t>
  </si>
  <si>
    <t>dr.emma@rochepharma.be</t>
  </si>
  <si>
    <t>+32 2 247 47 47</t>
  </si>
  <si>
    <t>https://www.roche.be</t>
  </si>
  <si>
    <t>Roche BeLux is een wereldwijde pionier op het gebied van farmaceutica en diagnostiek, waarbij zij hun expertise op beide gebieden benutten om de wetenschap vooruit te helpen en het leven van mensen te verbeteren. Ze zijn toegewijd aan gepersonaliseerde gezondheidszorg, innovatie en samenwerkingen, en bieden een breed scala aan farmaceutische en diagnostische oplossingen.</t>
  </si>
  <si>
    <t>Berkenlaan</t>
  </si>
  <si>
    <t>8A</t>
  </si>
  <si>
    <t>Roularta Media Group</t>
  </si>
  <si>
    <t>0434.278.896</t>
  </si>
  <si>
    <t>BE0434.278.896</t>
  </si>
  <si>
    <t>info@roularta.be</t>
  </si>
  <si>
    <t>+32 51 26 61 11</t>
  </si>
  <si>
    <t>https://www.roularta.be</t>
  </si>
  <si>
    <t>ROULARTA MEDIA GROUP is een Belgische multimediagroep die gespecialiseerd is in tijdschriften, lokale media, zakelijke televisie en evenementen. Ze bieden ook financiële en marketinggegevensdiensten aan en hebben een sterke aanwezigheid op de markt van seniorenbladen.</t>
  </si>
  <si>
    <t>Meiboomlaan</t>
  </si>
  <si>
    <t>Uitgeverij - Uitgeverij van tijdschriften</t>
  </si>
  <si>
    <t>app.bizzy.org/BE/0434278.896?utm_source=export&amp;utm_medium=lists_xlsx</t>
  </si>
  <si>
    <t>RTL BELGIUM</t>
  </si>
  <si>
    <t>0428.201.847</t>
  </si>
  <si>
    <t>BE0428.201.847</t>
  </si>
  <si>
    <t>info@csa.be</t>
  </si>
  <si>
    <t>+32 2 337 68 11</t>
  </si>
  <si>
    <t>https://www.rtlbelgium.be</t>
  </si>
  <si>
    <t>RTL tvi is een mediabedrijf dat verschillende televisie- en radiokanalen exploiteert, waaronder RTL België, Radio Contact en bel RTL. Ze richten zich op het bieden van kwalitatieve en ethische informatie, evenals het organiseren van evenementen en partnerschappen in de mediabranche.</t>
  </si>
  <si>
    <t>Jacques Georginlaan 2, 1030 Schaerbeek</t>
  </si>
  <si>
    <t>Jacques Georginlaan</t>
  </si>
  <si>
    <t>Televisie</t>
  </si>
  <si>
    <t>SAINT-GOBAIN CONSTRUCTION PRODUCTS BELGIUM</t>
  </si>
  <si>
    <t>0400.865.465</t>
  </si>
  <si>
    <t>BE0400.865.465</t>
  </si>
  <si>
    <t>info@gyproc.be</t>
  </si>
  <si>
    <t>+32 3 360 22 11</t>
  </si>
  <si>
    <t>https://www.gyproc.be</t>
  </si>
  <si>
    <t>Gyproc onderdeel van de Gyproc-activiteit binnen de Saint-Gobain Groep, is wereldwijd marktleider in de productie en verkoop van gipsmaterialen voor binnen- en buitenafwerking in zowel nieuwbouw- als renovatieprojecten. Ze staan bekend om hun expertise, constante innovatie en toewijding aan duurzaamheid.</t>
  </si>
  <si>
    <t>Sint-Jansweg</t>
  </si>
  <si>
    <t>Vervaardiging van bouwproducten</t>
  </si>
  <si>
    <t>Samsonite Europe</t>
  </si>
  <si>
    <t>0400.245.655</t>
  </si>
  <si>
    <t>BE0400.245.655</t>
  </si>
  <si>
    <t>info@samsonite.com</t>
  </si>
  <si>
    <t>https://www.samsonite.com</t>
  </si>
  <si>
    <t>Bevere</t>
  </si>
  <si>
    <t>SAP BELGIUM - SYSTEMS APPLICATIONS AND PRODUCTS</t>
  </si>
  <si>
    <t>0441.797.980</t>
  </si>
  <si>
    <t>BE0441.797.980</t>
  </si>
  <si>
    <t>info.belgium@sap.com</t>
  </si>
  <si>
    <t>+32 2 674 65 11</t>
  </si>
  <si>
    <t>www.sap.com/belux</t>
  </si>
  <si>
    <t>Sap is een wereldwijd bedrijf dat zich toelegt op het helpen van bedrijven om optimaal te presteren door innovatieve oplossingen te bieden op het gebied van softwareontwikkeling, waaronder ERP, Financiën, Business Intelligence, Inkoop, HCM, SCM, planning, efficiëntie, duurzaamheid, innovatie, analytics, rapportage en dashboarding.</t>
  </si>
  <si>
    <t>Hermeslaan 9, 1831 Diegem</t>
  </si>
  <si>
    <t>app.bizzy.org/BE/0441797.980?utm_source=export&amp;utm_medium=lists_xlsx</t>
  </si>
  <si>
    <t>Sappi Lanaken</t>
  </si>
  <si>
    <t>0420.732.352</t>
  </si>
  <si>
    <t>BE0420.732.352</t>
  </si>
  <si>
    <t>Communications@sappi.com</t>
  </si>
  <si>
    <t>+32 2 676 97 00</t>
  </si>
  <si>
    <t>https://www.sappi.com</t>
  </si>
  <si>
    <t>Sappi is een bedrijf dat gespecialiseerd is in het produceren van een breed scala aan duurzame papier- en pulpproducten, waaronder grafisch papier, verpakkingen en speciale papieren, giet- en loslaatpapieren, oplosbaar pulp en biomaterialen.</t>
  </si>
  <si>
    <t>Lanaken</t>
  </si>
  <si>
    <t>3620</t>
  </si>
  <si>
    <t>Montaigneweg 2, 3620 Lanaken</t>
  </si>
  <si>
    <t>Montaigneweg</t>
  </si>
  <si>
    <t>app.bizzy.org/BE/0420732.352?utm_source=export&amp;utm_medium=lists_xlsx</t>
  </si>
  <si>
    <t>SCHENKER</t>
  </si>
  <si>
    <t>0406.315.776</t>
  </si>
  <si>
    <t>BE0406.315.776</t>
  </si>
  <si>
    <t>socialmedia@dbschenker.com</t>
  </si>
  <si>
    <t>+32 3 543 62 11</t>
  </si>
  <si>
    <t>https://www.dbschenker.com</t>
  </si>
  <si>
    <t>DB Schenker is gespecialiseerd in logistiek en oplossingen voor de toeleveringsketen. Wij bieden diensten aan, variërend van directe boekingen tot geavanceerde sector-specifieke oplossingen, ondersteund door een wereldwijd netwerk en lokale expertise.</t>
  </si>
  <si>
    <t>Noorderlaan 147, 2030 Antwerpen</t>
  </si>
  <si>
    <t>147</t>
  </si>
  <si>
    <t>SCHINDLER</t>
  </si>
  <si>
    <t>0416.481.673</t>
  </si>
  <si>
    <t>BE0416.481.673</t>
  </si>
  <si>
    <t>daniel.cannon@schindler.com</t>
  </si>
  <si>
    <t>+32 3 820 97 50</t>
  </si>
  <si>
    <t>https://www.schindler.com</t>
  </si>
  <si>
    <t>Schindler is een toonaangevende fabrikant en leverancier van liften, roltrappen en rolpaden, en biedt innovatieve en betrouwbare oplossingen voor verschillende gebouwen wereldwijd. Met een sterke focus op veiligheid, comfort en efficiëntie, staat Schindler voorop in de branche-innovatie en vervoert dagelijks meer dan anderhalf miljard mensen.</t>
  </si>
  <si>
    <t>Humaniteitslaan 241A, 1620 Drogenbos</t>
  </si>
  <si>
    <t>241A</t>
  </si>
  <si>
    <t>app.bizzy.org/BE/0416481.673?utm_source=export&amp;utm_medium=lists_xlsx</t>
  </si>
  <si>
    <t>Schneider Electric</t>
  </si>
  <si>
    <t>0451.362.180</t>
  </si>
  <si>
    <t>BE0451.362.180</t>
  </si>
  <si>
    <t>paris_bp2s_service_actionnaires_nominatif@bnpparibas.com</t>
  </si>
  <si>
    <t>+32 2 373 77 11</t>
  </si>
  <si>
    <t>https://se.com</t>
  </si>
  <si>
    <t>Schneider Electric is een wereldwijde specialist in energiebeheer en automatisering, die geïntegreerde energieleveringen aanbiedt in verschillende marktsegmenten. Hun missie is om individuen en organisaties in staat te stellen energieverbruik en -bronnen te optimaliseren voor duurzaamheid.</t>
  </si>
  <si>
    <t>Uccle</t>
  </si>
  <si>
    <t>1180</t>
  </si>
  <si>
    <t>Dieweg 3, 1180 Uccle</t>
  </si>
  <si>
    <t>Dieweg</t>
  </si>
  <si>
    <t>app.bizzy.org/BE/0451362.180?utm_source=export&amp;utm_medium=lists_xlsx</t>
  </si>
  <si>
    <t>ScioTeq</t>
  </si>
  <si>
    <t>0565.983.518</t>
  </si>
  <si>
    <t>BE0565.983.518</t>
  </si>
  <si>
    <t>info@scioteq.com</t>
  </si>
  <si>
    <t>+32 56 27 20 95</t>
  </si>
  <si>
    <t>https://www.scioteq.com</t>
  </si>
  <si>
    <t>ScioTeq is wereldwijd marktleider in geavanceerde visualisatieoplossingen voor de Avionica, ATC, Defensie en Beveiligingsmarkten, en biedt een breed scala aan robuuste displays, consoles, computers en videodistributieproducten. Met een erfgoed van 35 jaar en een sterke focus op klantintimiteit en professionele ondersteuning, levert ScioTeq missiekritieke informatie voor meer dan 150 vliegtuigtypen, 100 scheepstypen en 50 voertuigtypen.</t>
  </si>
  <si>
    <t>President Kennedypark 35A, 8500 Kortrijk</t>
  </si>
  <si>
    <t>35A</t>
  </si>
  <si>
    <t>app.bizzy.org/BE/0565983.518?utm_source=export&amp;utm_medium=lists_xlsx</t>
  </si>
  <si>
    <t>SCR - SIBELCO</t>
  </si>
  <si>
    <t>0404.679.941</t>
  </si>
  <si>
    <t>BE0404.679.941</t>
  </si>
  <si>
    <t>sabine.van.osta@sibelco.com</t>
  </si>
  <si>
    <t>+32 3 393 10 10</t>
  </si>
  <si>
    <t>https://www.sibelco.com</t>
  </si>
  <si>
    <t>Sibelco Group is een wereldleider in het sourcen, transformeren en distribueren van speciale industriële mineralen, waaronder silica en klei, en blinkt ook uit in glasrecycling. Het bedrijf richt zich op het bieden van innovatieve materiaoplossingen die verschillende industrieën ondersteunen en duurzaamheid bevorderen.</t>
  </si>
  <si>
    <t>Plantin en Moretuslei 1A, 2018 Antwerpen</t>
  </si>
  <si>
    <t>1A</t>
  </si>
  <si>
    <t>Mijnbouw</t>
  </si>
  <si>
    <t>app.bizzy.org/BE/0404679.941?utm_source=export&amp;utm_medium=lists_xlsx</t>
  </si>
  <si>
    <t>SD Worx People Solutions</t>
  </si>
  <si>
    <t>0450.864.215</t>
  </si>
  <si>
    <t>BE0450.864.215</t>
  </si>
  <si>
    <t>pieter.goetgebuer@sdworx.com</t>
  </si>
  <si>
    <t>+32 3 201 76 68</t>
  </si>
  <si>
    <t>https://www.sdworx.com</t>
  </si>
  <si>
    <t>SD Worx People Solutions is een toonaangevende Europese aanbieder van oplossingen voor mensen, die uitgebreide HR-diensten levert gedurende de gehele levenscyclus van werknemers, van werving tot salarisadministratie. Ze stellen organisaties in staat om hun personeelsperformance te verbeteren met technologie, outsourcing en data-gedreven inzichten.</t>
  </si>
  <si>
    <t>Brouwersvliet</t>
  </si>
  <si>
    <t>app.bizzy.org/BE/0450864.215?utm_source=export&amp;utm_medium=lists_xlsx</t>
  </si>
  <si>
    <t>SESVANDERHAVE</t>
  </si>
  <si>
    <t>0431.431.749</t>
  </si>
  <si>
    <t>BE0431.431.749</t>
  </si>
  <si>
    <t>contact@sesvanderhave.com</t>
  </si>
  <si>
    <t>+32 16 80 82 11</t>
  </si>
  <si>
    <t>https://www.sesvanderhave.com</t>
  </si>
  <si>
    <t>SESVANDERHAVE is gespecialiseerd in elk aspect van de suikerbietenzaadproductie, van het ontwikkelen van nieuwe rassen tot de wereldwijde commercialisering van hun blauwe zaden.</t>
  </si>
  <si>
    <t>Industriepark 15, 3300 Tienen</t>
  </si>
  <si>
    <t>app.bizzy.org/BE/0431431.749?utm_source=export&amp;utm_medium=lists_xlsx</t>
  </si>
  <si>
    <t>SGS BELGIUM</t>
  </si>
  <si>
    <t>0404.882.750</t>
  </si>
  <si>
    <t>BE0404.882.750</t>
  </si>
  <si>
    <t>+41 22 739 91 11</t>
  </si>
  <si>
    <t>https://www.sgs.be</t>
  </si>
  <si>
    <t>app.bizzy.org/BE/0404882.750?utm_source=export&amp;utm_medium=lists_xlsx</t>
  </si>
  <si>
    <t>SIEMENS</t>
  </si>
  <si>
    <t>0404.284.716</t>
  </si>
  <si>
    <t>BE0404.284.716</t>
  </si>
  <si>
    <t>contact@siemens.com</t>
  </si>
  <si>
    <t>+32 61 31 42 77</t>
  </si>
  <si>
    <t>https://www.siemensgamesa.com</t>
  </si>
  <si>
    <t>Siemens is een wereldwijd technologiebedrijf dat zich richt op industrie, infrastructuur, transport en gezondheidszorg, waarbij doelgerichte technologische oplossingen worden gecreëerd die echte waarde toevoegen voor klanten. Met een combinatie van de echte en digitale wereld, geeft Siemens kracht aan industrieën en markten, en transformeert het het dagelijks leven van miljarden mensen.</t>
  </si>
  <si>
    <t>app.bizzy.org/BE/0404284.716?utm_source=export&amp;utm_medium=lists_xlsx</t>
  </si>
  <si>
    <t>SIEMENS HEALTHCARE</t>
  </si>
  <si>
    <t>0453.139.656</t>
  </si>
  <si>
    <t>BE0453.139.656</t>
  </si>
  <si>
    <t>contactir.team@siemens-healthineers.com</t>
  </si>
  <si>
    <t>+1 484 868 8346</t>
  </si>
  <si>
    <t>https://siemens-healthineers.com</t>
  </si>
  <si>
    <t>Siemens Healthineers is een toonaangevend medtechbedrijf dat door middel van innovatieve oplossingen in diagnostiek, beeldvorming en kankerzorg baanbrekende doorbraken in de gezondheidszorg realiseert, met als doel de uitkomsten voor patiënten wereldwijd te verbeteren. Met een focus op duurzaamheid en geavanceerde technologieën pakt het bedrijf belangrijke gezondheidsuitdagingen aan voor iedereen, overal.</t>
  </si>
  <si>
    <t>1702</t>
  </si>
  <si>
    <t>Alfons Gossetlaan 54/ 7, 1702 Groot-Bijgaarden</t>
  </si>
  <si>
    <t>54</t>
  </si>
  <si>
    <t>SIEMENS INDUSTRY SOFTWARE</t>
  </si>
  <si>
    <t>0428.295.877</t>
  </si>
  <si>
    <t>BE0428.295.877</t>
  </si>
  <si>
    <t>https://www.siemens.com</t>
  </si>
  <si>
    <t>Siemens  is een technologiebedrijf dat zich richt op industrie, infrastructuur, transport en gezondheidszorg, waarbij digitalisering en kunstmatige intelligentie worden ingezet om sneller innovatieve oplossingen te ontwikkelen in de industriële metaverse.</t>
  </si>
  <si>
    <t>Interleuvenlaan 68, 3001 Heverlee</t>
  </si>
  <si>
    <t>68</t>
  </si>
  <si>
    <t>app.bizzy.org/BE/0428295.877?utm_source=export&amp;utm_medium=lists_xlsx</t>
  </si>
  <si>
    <t>Siemens Mobility</t>
  </si>
  <si>
    <t>0691.884.964</t>
  </si>
  <si>
    <t>BE0691.884.964</t>
  </si>
  <si>
    <t>+49 7979 32850</t>
  </si>
  <si>
    <t>https://www.siemens.com/global/en.html</t>
  </si>
  <si>
    <t>Siemens is een technologiebedrijf dat zich richt op industrie, infrastructuur, transport en gezondheidszorg, waarbij digitalisering en kunstmatige intelligentie worden ingezet om sneller innovatieve oplossingen te ontwikkelen in de industriële metaverse.</t>
  </si>
  <si>
    <t>Vervaardiging van computers of elektronica - Vervaardiging van elektrische apparatuur</t>
  </si>
  <si>
    <t>SIGNIFY BELGIUM</t>
  </si>
  <si>
    <t>0403.138.532</t>
  </si>
  <si>
    <t>BE0403.138.532</t>
  </si>
  <si>
    <t>careers@signify.com</t>
  </si>
  <si>
    <t>+66 2 089 0050</t>
  </si>
  <si>
    <t>https://www.signify.com</t>
  </si>
  <si>
    <t>Signify Holding B.V is wereldwijd marktleider op het gebied van verbonden LED-verlichtingssystemen, software en diensten. Ze bieden slimme verlichtingsoplossingen die de kwaliteit van leven van mensen verbeteren en bijdragen aan een duurzame toekomst.</t>
  </si>
  <si>
    <t>Z. 1 Researchpark 210, 1731 Relegem</t>
  </si>
  <si>
    <t>Z. 1 Researchpark</t>
  </si>
  <si>
    <t>210</t>
  </si>
  <si>
    <t>app.bizzy.org/BE/0403138.532?utm_source=export&amp;utm_medium=lists_xlsx</t>
  </si>
  <si>
    <t>SIOEN</t>
  </si>
  <si>
    <t>0478.652.141</t>
  </si>
  <si>
    <t>BE0478.652.141</t>
  </si>
  <si>
    <t>info@sioen.com</t>
  </si>
  <si>
    <t>+32 4 229 94 47</t>
  </si>
  <si>
    <t>https://sioen.com</t>
  </si>
  <si>
    <t>SIOEN is een wereldleider op het gebied van technische textielen, kleuroplossingen en beschermende kleding. Ze ontwikkelen essentiële oplossingen voor sectoren zoals brandbestrijding, bouw en maritiem.</t>
  </si>
  <si>
    <t>Ardooie</t>
  </si>
  <si>
    <t>app.bizzy.org/BE/0478652.141?utm_source=export&amp;utm_medium=lists_xlsx</t>
  </si>
  <si>
    <t>Skeyes</t>
  </si>
  <si>
    <t>0206.048.091</t>
  </si>
  <si>
    <t>BE0206.048.091</t>
  </si>
  <si>
    <t>customeraffairs@skeyes.be</t>
  </si>
  <si>
    <t>+32 2 206 21 11</t>
  </si>
  <si>
    <t>https://www.skeyes.be</t>
  </si>
  <si>
    <t>skeyes is een autonoom openbaar bedrijf dat de veiligheid en efficiëntie van het luchtverkeer waarborgt, met dagelijks beheer van meer dan 3.000 vliegtuigen en opererend op meerdere luchthavens in België.</t>
  </si>
  <si>
    <t>Square de Meeûs 35, 1000 Brussel</t>
  </si>
  <si>
    <t>Square de Meeûs</t>
  </si>
  <si>
    <t>Luchtverkeersleiding - Verenigingen</t>
  </si>
  <si>
    <t>app.bizzy.org/BE/0206048.091?utm_source=export&amp;utm_medium=lists_xlsx</t>
  </si>
  <si>
    <t>SKYLINE COMMUNICATIONS</t>
  </si>
  <si>
    <t>0428.257.869</t>
  </si>
  <si>
    <t>BE0428.257.869</t>
  </si>
  <si>
    <t>info@skyline.be</t>
  </si>
  <si>
    <t>+32 51 31 35 69</t>
  </si>
  <si>
    <t>https://skyline.be</t>
  </si>
  <si>
    <t>Skyline Communications NV is een leverancier van DataMiner, een modulaire open monitoring- en orchestratiesoftware die digitale transformatie mogelijk maakt in de ICT-media- en breedbandindustrie. Hun platform stelt organisaties in staat om netwerkbeheer te stroomlijnen, operaties te automatiseren en de kracht van AI te benutten voor verbeterde efficiëntie en klantbeleving.</t>
  </si>
  <si>
    <t>Izegem</t>
  </si>
  <si>
    <t>Ambachtenstraat</t>
  </si>
  <si>
    <t>Data analytics</t>
  </si>
  <si>
    <t>Sligro Food Group Belgium</t>
  </si>
  <si>
    <t>0638.787.362</t>
  </si>
  <si>
    <t>BE0638.787.362</t>
  </si>
  <si>
    <t>info@sligrofoodgroup.be</t>
  </si>
  <si>
    <t>+32 16 58 99 00</t>
  </si>
  <si>
    <t>https://www.sligrofoodgroup.be</t>
  </si>
  <si>
    <t>Sligro Food Group Belgium is een tak van Sligro Food Group, gericht op de professionele voedselmarkt. Ze bestaan uit verschillende foodservicebedrijven, waaronder JAVA Foodservice en ISPC, die kwalitatieve voedsel- en non-foodproducten leveren aan de gastronomische professional.</t>
  </si>
  <si>
    <t>Groothandel in voedingsmiddelen</t>
  </si>
  <si>
    <t>Smurfit Kappa Turnhout</t>
  </si>
  <si>
    <t>0437.837.016</t>
  </si>
  <si>
    <t>BE0437.837.016</t>
  </si>
  <si>
    <t>+32 14 40 57 00</t>
  </si>
  <si>
    <t>Snack Food Poco Loco</t>
  </si>
  <si>
    <t>0453.500.734</t>
  </si>
  <si>
    <t>BE0453.500.734</t>
  </si>
  <si>
    <t>be.paulig@paulig.com</t>
  </si>
  <si>
    <t>+32 51 24 80 22</t>
  </si>
  <si>
    <t>https://www.pauliggroup.com</t>
  </si>
  <si>
    <t>Paulig Group is een toonaangevende fabrikant van tortilla wraps, chips, snacks, salsas, kruidenmixen en dinersetten voor klantenmerken in Europa en daarbuiten. Ze bieden een breed scala aan voedselproducten en stellen flexibiliteit en operationele efficiëntie voorop om aan de hoogste kwaliteitsnormen te voldoen.</t>
  </si>
  <si>
    <t>Rumbeeksegravier</t>
  </si>
  <si>
    <t>app.bizzy.org/BE/0453500.734?utm_source=export&amp;utm_medium=lists_xlsx</t>
  </si>
  <si>
    <t>SOFT AND INFORMATICS COMPANY</t>
  </si>
  <si>
    <t>0404.484.060</t>
  </si>
  <si>
    <t>BE0404.484.060</t>
  </si>
  <si>
    <t>contact_global@sofico.global</t>
  </si>
  <si>
    <t>+32 9 210 80 40</t>
  </si>
  <si>
    <t>https://www.sofico.global/</t>
  </si>
  <si>
    <t>SOFICO NV is een toonaangevende leverancier van geavanceerde softwareoplossingen voor automotive financiën, leasing en vloot- en mobiliteitsbeheerbedrijven wereldwijd. Ze stellen hun klanten in staat met een uitgebreid productaanbod en een krachtig Miles Microservices Platform om de beveiliging, snelheid en betrouwbaarheid in contractbeheer te verbeteren.</t>
  </si>
  <si>
    <t>SOLUTIA EUROPE</t>
  </si>
  <si>
    <t>0460.474.440</t>
  </si>
  <si>
    <t>BE0460.474.440</t>
  </si>
  <si>
    <t>Solutions 30 Belgium</t>
  </si>
  <si>
    <t>0811.303.644</t>
  </si>
  <si>
    <t>BE0811.303.644</t>
  </si>
  <si>
    <t>info.belgium@solutions30.com</t>
  </si>
  <si>
    <t>+32 3 235 69 90</t>
  </si>
  <si>
    <t>https://solutions30.be</t>
  </si>
  <si>
    <t>Solutions 30 Belgium is gespecialiseerd in het bieden van end-to-end telecommunicatie-infrastructuurdiensten, waaronder ontwerp, uitrol, testen en onderhoud. Hun veelzijdige personeel en eigen digitale platform stellen hen in staat om innovatieve velddiensten te leveren die de klantervaringen verbeteren.</t>
  </si>
  <si>
    <t>Computer consultancy - Informatietechnologieën en -diensten - Web ontwikkeling</t>
  </si>
  <si>
    <t>app.bizzy.org/BE/0811303.644?utm_source=export&amp;utm_medium=lists_xlsx</t>
  </si>
  <si>
    <t>SONOVA RETAIL BELGIUM</t>
  </si>
  <si>
    <t>0403.020.251</t>
  </si>
  <si>
    <t>BE0403.020.251</t>
  </si>
  <si>
    <t>+32 800 10 888</t>
  </si>
  <si>
    <t>https://www.lapperre.be</t>
  </si>
  <si>
    <t>Hear the World is een wereldwijd bedrijf dat uitgebreide oplossingen biedt voor het behandelen van alle vormen van gehoorverlies, waaronder hoortoestellen, cochleaire implantaten en draadloze communicatie. Met een aanwezigheid in meer dan 100 landen, zijn zij toegewijd aan het verbeteren van de kwaliteit van leven voor mensen met gehoorverlies.</t>
  </si>
  <si>
    <t>Spoorwegstraat 22, 1702 Groot-Bijgaarden</t>
  </si>
  <si>
    <t>22</t>
  </si>
  <si>
    <t>app.bizzy.org/BE/0403020.251?utm_source=export&amp;utm_medium=lists_xlsx</t>
  </si>
  <si>
    <t>Baggerwerken - Bouw - Bouw van infrastructuur - Waterbouw</t>
  </si>
  <si>
    <t>SOPRA BANKING SOFTWARE BELGIUM</t>
  </si>
  <si>
    <t>0424.307.791</t>
  </si>
  <si>
    <t>BE0424.307.791</t>
  </si>
  <si>
    <t>https://soprabanking.com</t>
  </si>
  <si>
    <t>Sopra Banking Software biedt innovatieve bank- en financieringsoplossingen voor meer dan 1.500 financiële instellingen wereldwijd, waardoor zij hun digitale transformatie en klantbetrokkenheid kunnen verbeteren. Hun API-eerste, componentgebaseerde platforms ondersteunen een scala aan diensten, van kernbankieren tot open bankieren.</t>
  </si>
  <si>
    <t>Koning Albert II-laan 4, 1000 Brussel</t>
  </si>
  <si>
    <t>Koning Albert II-laan</t>
  </si>
  <si>
    <t>app.bizzy.org/BE/0424307.791?utm_source=export&amp;utm_medium=lists_xlsx</t>
  </si>
  <si>
    <t>Sopra Steria Belgium</t>
  </si>
  <si>
    <t>0428.364.866</t>
  </si>
  <si>
    <t>BE0428.364.866</t>
  </si>
  <si>
    <t>info@ordina.be</t>
  </si>
  <si>
    <t>+32 15 29 58 58</t>
  </si>
  <si>
    <t>soprasteria.be</t>
  </si>
  <si>
    <t>Ordina Belgium is een belangrijke Europese speler op het gebied van technologie, met expertise in advies, digitale diensten en softwareontwikkeling. Ze helpen klanten tastbare en duurzame voordelen te behalen door middel van digitale transformatie.</t>
  </si>
  <si>
    <t>Culliganlaan 3B/ 501, 1831 Diegem</t>
  </si>
  <si>
    <t>3B</t>
  </si>
  <si>
    <t>Computer consultancy - Cyberbeveiliging - Informatietechnologieën en -diensten - Ontwikkeling van software</t>
  </si>
  <si>
    <t>app.bizzy.org/BE/0428364.866?utm_source=export&amp;utm_medium=lists_xlsx</t>
  </si>
  <si>
    <t>SOPREMA</t>
  </si>
  <si>
    <t>0459.031.615</t>
  </si>
  <si>
    <t>BE0459.031.615</t>
  </si>
  <si>
    <t>info@soprema.be</t>
  </si>
  <si>
    <t>+32 12 26 03 20</t>
  </si>
  <si>
    <t>https://www.soprema.be</t>
  </si>
  <si>
    <t>SOPREMA NV is een onafhankelijk familiebedrijf dat bekend staat om het produceren van miljoenen vierkante meters waterdichte en isolatiesystemen. Met een sterke focus op maatschappelijk verantwoord ondernemen, opereert SOPREMA NV in 90 landen en biedt expertise op het gebied van bitumineuze, synthetische en vloeibare waterdichting, evenals een scala aan isolatiematerialen.</t>
  </si>
  <si>
    <t>Grobbendonk</t>
  </si>
  <si>
    <t>2280</t>
  </si>
  <si>
    <t>Bouwelven 5, 2280 Grobbendonk</t>
  </si>
  <si>
    <t>Bouwelven</t>
  </si>
  <si>
    <t>app.bizzy.org/BE/0459031.615?utm_source=export&amp;utm_medium=lists_xlsx</t>
  </si>
  <si>
    <t>Soudal</t>
  </si>
  <si>
    <t>0404.914.028</t>
  </si>
  <si>
    <t>BE0404.914.028</t>
  </si>
  <si>
    <t>info@soudal.com</t>
  </si>
  <si>
    <t>+32 14 42 42 31</t>
  </si>
  <si>
    <t>https://www.soudal.com</t>
  </si>
  <si>
    <t>Soudal is Europa's grootste onafhankelijke producent van kit, lijmen en polyurethaanschuimen, en biedt een breed scala aan bouwproducten voor zowel professionele als particuliere gebruikers. Met een focus op innovatie en duurzaamheid blijft Soudal baanbrekende producten ontwikkelen die haar marktpositie versterken.</t>
  </si>
  <si>
    <t>Everdongenlaan</t>
  </si>
  <si>
    <t>app.bizzy.org/BE/0404914.028?utm_source=export&amp;utm_medium=lists_xlsx</t>
  </si>
  <si>
    <t>SPEOS BELGIUM</t>
  </si>
  <si>
    <t>0427.627.864</t>
  </si>
  <si>
    <t>BE0427.627.864</t>
  </si>
  <si>
    <t>info@speos.be</t>
  </si>
  <si>
    <t>https://www.speos.be/</t>
  </si>
  <si>
    <t>speos ontwikkelt omnichannel documentbeheeroplossingen, waarmee bedrijfsprocessen worden vereenvoudigd en de klantenservice wordt verbeterd door het beheer van alle aspecten van het documentenverkeer, van scannen en gegevensextractie tot generatie en distributie via papieren en digitale kanalen.</t>
  </si>
  <si>
    <t>Boulevard Anspach 1/ 1, 1000 Brussel</t>
  </si>
  <si>
    <t>Boulevard Anspach</t>
  </si>
  <si>
    <t>app.bizzy.org/BE/0427627.864?utm_source=export&amp;utm_medium=lists_xlsx</t>
  </si>
  <si>
    <t>St. Jude Medical Coordination Center</t>
  </si>
  <si>
    <t>0888.256.714</t>
  </si>
  <si>
    <t>BE0888.256.714</t>
  </si>
  <si>
    <t>usd_techsupport@sjm.com</t>
  </si>
  <si>
    <t>https://cardiovascular.abbott</t>
  </si>
  <si>
    <t>Abbott Medical is een wereldwijde leider in de gezondheidszorg die levensveranderende technologieën ontwikkelt op het gebied van diagnostiek, medische apparaten, voedingsmiddelen en merkloze generieke medicijnen, met de focus op het verbeteren van de gezondheid in alle levensfasen.</t>
  </si>
  <si>
    <t>app.bizzy.org/BE/0888256.714?utm_source=export&amp;utm_medium=lists_xlsx</t>
  </si>
  <si>
    <t>STADSBADER</t>
  </si>
  <si>
    <t>0407.975.466</t>
  </si>
  <si>
    <t>BE0407.975.466</t>
  </si>
  <si>
    <t>info@stadsbader.com</t>
  </si>
  <si>
    <t>+32 11 39 73 00</t>
  </si>
  <si>
    <t>https://www.stadsbader.com</t>
  </si>
  <si>
    <t>STADSBADER is gespecialiseerd in multidisciplinaire projecten op het gebied van bouw, infrastructuur, techniek en civiele werken, met de nadruk op kwaliteit, innovatie en duurzaamheid. Met een sterk team van 1.900 professionals bieden zij op maat gemaakte oplossingen voor zowel particuliere als publieke klanten.</t>
  </si>
  <si>
    <t>Harelbeke</t>
  </si>
  <si>
    <t>8530</t>
  </si>
  <si>
    <t>Kanaalstraat 1, 8530 Harelbeke</t>
  </si>
  <si>
    <t>Kanaalstraat</t>
  </si>
  <si>
    <t>app.bizzy.org/BE/0407975.466?utm_source=export&amp;utm_medium=lists_xlsx</t>
  </si>
  <si>
    <t>Start People</t>
  </si>
  <si>
    <t>0456.512.385</t>
  </si>
  <si>
    <t>BE0456.512.385</t>
  </si>
  <si>
    <t>info@startpeople.nl</t>
  </si>
  <si>
    <t>+32 495 54 25 65</t>
  </si>
  <si>
    <t>https://startpeople.nl</t>
  </si>
  <si>
    <t>Start People is een uitzendbureau dat een breed scala aan vaste en tijdelijke banen biedt in verschillende vakgebieden, waarbij werkzoekenden worden verbonden met topwerkgevers.</t>
  </si>
  <si>
    <t>Stellantis e-Transmissions</t>
  </si>
  <si>
    <t>0754.561.218</t>
  </si>
  <si>
    <t>BE0754.561.218</t>
  </si>
  <si>
    <t>info.china@punchpowertrain.com</t>
  </si>
  <si>
    <t>+32 11 67 91 11</t>
  </si>
  <si>
    <t>https://punchpowertrain.com</t>
  </si>
  <si>
    <t>Stellantis e-Transmissions NV is een multinationale leverancier van auto-onderdelen die krachtbronoplossingen ontwikkelt en produceert voor personenauto's, waaronder conventionele, hybride en volledig elektrische voertuigen. Ze bieden innovatieve producten die de rijprestaties, het comfort en de brandstofefficiëntie verbeteren.</t>
  </si>
  <si>
    <t>Avenue du Bourget 20, 1130 Haren</t>
  </si>
  <si>
    <t>app.bizzy.org/BE/0754561.218?utm_source=export&amp;utm_medium=lists_xlsx</t>
  </si>
  <si>
    <t>Computer consultancy - Cyberbeveiliging - Data analytics - Groothandel in computers en elektronica - Informatietechnologieën en -diensten - Machine learning - Ontwikkeling van software - Web ontwikkeling</t>
  </si>
  <si>
    <t>STORA ENSO LANGERBRUGGE</t>
  </si>
  <si>
    <t>0417.331.909</t>
  </si>
  <si>
    <t>BE0417.331.909</t>
  </si>
  <si>
    <t>+32 9 257 72 11</t>
  </si>
  <si>
    <t>www.storaenso.com</t>
  </si>
  <si>
    <t>Stora Enso biedt persberichten en informatie over de aandelenkoers op zijn website aan.</t>
  </si>
  <si>
    <t>Wondelgemkaai 200, 9000 Gent</t>
  </si>
  <si>
    <t>Wondelgemkaai</t>
  </si>
  <si>
    <t>app.bizzy.org/BE/0417331.909?utm_source=export&amp;utm_medium=lists_xlsx</t>
  </si>
  <si>
    <t>STOW INTERNATIONAL</t>
  </si>
  <si>
    <t>0416.991.320</t>
  </si>
  <si>
    <t>BE0416.991.320</t>
  </si>
  <si>
    <t>info.stow.us@stow-group.com</t>
  </si>
  <si>
    <t>+32 56 48 11 11</t>
  </si>
  <si>
    <t>https://www.stow-group.com</t>
  </si>
  <si>
    <t>Stow is een wereldleider in het ontwikkelen, produceren en installeren van hoogwaardige magazijnstellingen en automatiseringsoplossingen, die de prestaties en efficiëntie van magazijnen verbeteren. Het bedrijf zet zich in voor duurzaamheid en innovatie en bedient meer dan 60 landen met zijn geavanceerde producten.</t>
  </si>
  <si>
    <t>Espierres</t>
  </si>
  <si>
    <t>Parc Industriel</t>
  </si>
  <si>
    <t>6B</t>
  </si>
  <si>
    <t>STRABAG BELGIUM</t>
  </si>
  <si>
    <t>0472.028.526</t>
  </si>
  <si>
    <t>BE0472.028.526</t>
  </si>
  <si>
    <t>+32 9 224 29 50</t>
  </si>
  <si>
    <t>https://strabag.be</t>
  </si>
  <si>
    <t>Strabag is een toonaangevend Belgisch bouwbedrijf met meer dan 50 jaar ervaring, gespecialiseerd in innovatieve en complexe bouwprojecten. Ze bieden een breed scala aan diensten aan, waaronder gebouwconstructie, civiele techniek, industriële bouw, renovatie, restauratiewerkzaamheden, woningbouw en milieuprojecten.</t>
  </si>
  <si>
    <t>Noorderlaan 139, 2030 Antwerpen</t>
  </si>
  <si>
    <t>139</t>
  </si>
  <si>
    <t>app.bizzy.org/BE/0472028.526?utm_source=export&amp;utm_medium=lists_xlsx</t>
  </si>
  <si>
    <t>STUDIEBUREAU VOOR BOUWKUNDE EN EXPERTISES</t>
  </si>
  <si>
    <t>0418.373.470</t>
  </si>
  <si>
    <t>BE0418.373.470</t>
  </si>
  <si>
    <t>info@sbe-engineering.nl</t>
  </si>
  <si>
    <t>+32 81 84 05 83</t>
  </si>
  <si>
    <t>https://www.sbe-engineering.com</t>
  </si>
  <si>
    <t>S.B.E. is een onafhankelijk studie- en architectenbureau dat samenwerkt met klanten om duurzame projecten voor de toekomst te realiseren. Met meer dan 35 jaar expertise combineert SBE creatieve verbeelding en solide procesbeheer om innovatieve architectonische en elektromechanische ontwerpen te leveren voor binnenlandse en internationale projecten.</t>
  </si>
  <si>
    <t>Slachthuisstraat</t>
  </si>
  <si>
    <t>Bouw van infrastructuur - Bouwarchitecten - Engineering - Stadsarchitecten - Waterbouw</t>
  </si>
  <si>
    <t>SWISSPORT CARGO SERVICES BELGIUM</t>
  </si>
  <si>
    <t>0441.184.110</t>
  </si>
  <si>
    <t>BE0441.184.110</t>
  </si>
  <si>
    <t>Patrick.Minsart@swissport.com</t>
  </si>
  <si>
    <t>+32 2 751 54 00</t>
  </si>
  <si>
    <t>https://swissport.com</t>
  </si>
  <si>
    <t>Swissport is een toonaangevende aanbieder van luchthaven gronddiensten en luchtvrachtbehandeling, actief op 286 luchthavens wereldwijd. Het bedrijf biedt een uitgebreid scala aan diensten, waaronder passagiersdiensten, platformafhandeling en gespecialiseerde vrachtoplossingen.</t>
  </si>
  <si>
    <t>Bedrijvenzone Machelen-Cargo 704/ 22, 1830 Machelen</t>
  </si>
  <si>
    <t>704</t>
  </si>
  <si>
    <t>Goederenvervoer - Luchthaven - Luchtvracht</t>
  </si>
  <si>
    <t>app.bizzy.org/BE/0441184.110?utm_source=export&amp;utm_medium=lists_xlsx</t>
  </si>
  <si>
    <t>SYNERGIE BELGIUM</t>
  </si>
  <si>
    <t>0458.551.563</t>
  </si>
  <si>
    <t>BE0458.551.563</t>
  </si>
  <si>
    <t>info@synergiejobs.be</t>
  </si>
  <si>
    <t>+32 3 293 21 00</t>
  </si>
  <si>
    <t>https://synergiejobs.be</t>
  </si>
  <si>
    <t>Desguinlei</t>
  </si>
  <si>
    <t>88-90</t>
  </si>
  <si>
    <t>app.bizzy.org/BE/0458551.563?utm_source=export&amp;utm_medium=lists_xlsx</t>
  </si>
  <si>
    <t>TABAKNATIE</t>
  </si>
  <si>
    <t>0445.944.632</t>
  </si>
  <si>
    <t>BE0445.944.632</t>
  </si>
  <si>
    <t>communication@tabaknatie.be</t>
  </si>
  <si>
    <t>+32 3 213 95 00</t>
  </si>
  <si>
    <t>https://tabaknatie.be</t>
  </si>
  <si>
    <t>Tabaknatie NV is wereldwijd marktleider op het gebied van opslag, transport, logistiek en gerelateerde activiteiten voor biologische en hoogwaardige producten. Met gespecialiseerde magazijnen en geavanceerde technologieën bieden zij een breed scala aan hoogwaardige diensten, waaronder opslag, douane, transport, toegevoegde waarde diensten, advies en expeditie.</t>
  </si>
  <si>
    <t>2060</t>
  </si>
  <si>
    <t>Van de Wervestraat 66, 2060 Antwerpen</t>
  </si>
  <si>
    <t>Van de Wervestraat</t>
  </si>
  <si>
    <t>66</t>
  </si>
  <si>
    <t>app.bizzy.org/BE/0445944.632?utm_source=export&amp;utm_medium=lists_xlsx</t>
  </si>
  <si>
    <t>TALENTS 2 CARE</t>
  </si>
  <si>
    <t>0722.920.610</t>
  </si>
  <si>
    <t>BE0722.920.610</t>
  </si>
  <si>
    <t>TALENTS 2 CARE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</si>
  <si>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Beneluxpark 26/ 46, 8500 Kortrijk</t>
  </si>
  <si>
    <t>Human resources - Talent managers</t>
  </si>
  <si>
    <t>Taminco</t>
  </si>
  <si>
    <t>0859.910.443</t>
  </si>
  <si>
    <t>BE0859.910.443</t>
  </si>
  <si>
    <t>reach-info@eastman.com</t>
  </si>
  <si>
    <t>+32 9 232 45 35</t>
  </si>
  <si>
    <t>https://eastman.com</t>
  </si>
  <si>
    <t>Eastman is een wereldwijd gespecialiseerd materiaalbedrijf dat innovaties doorvoert in verschillende industrieën, waaronder landbouw, consumentengoederen, persoonlijke verzorging, transport en textiel, om de kwaliteit van leven voor consumenten wereldwijd te verbeteren. Ze zijn toegewijd aan het vinden van duurzame oplossingen om klimaatverandering, de wereldwijde afvalcrisis en de behoeften van een groeiende wereldbevolking aan te pakken.</t>
  </si>
  <si>
    <t>Pantserschipstraat 207, 9000 Gent</t>
  </si>
  <si>
    <t>Pantserschipstraat</t>
  </si>
  <si>
    <t>207</t>
  </si>
  <si>
    <t>Tarkett</t>
  </si>
  <si>
    <t>0400.289.801</t>
  </si>
  <si>
    <t>BE0400.289.801</t>
  </si>
  <si>
    <t>https://www.tarkett.be</t>
  </si>
  <si>
    <t>Tarkett is wereldwijd marktleider in innovatieve vloer- en sportoppervlakteoplossingen en biedt een breed scala aan producten zoals vinyl, linoleum, rubber, tapijt, hout en laminaatvloeren, evenals kunstgras en atletiekbanen. Met een toewijding aan de circulaire economie en het verminderen van de ecologische voetafdruk, implementeert het bedrijf een eco-innovatiestrategie gebaseerd op Cradle to Cradle principes.</t>
  </si>
  <si>
    <t>Dendermonde</t>
  </si>
  <si>
    <t>Robert Ramlotstraat 89, 9200 Dendermonde</t>
  </si>
  <si>
    <t>Robert Ramlotstraat</t>
  </si>
  <si>
    <t>89</t>
  </si>
  <si>
    <t>app.bizzy.org/BE/0400289.801?utm_source=export&amp;utm_medium=lists_xlsx</t>
  </si>
  <si>
    <t>Tata Consultancy Services Belgium</t>
  </si>
  <si>
    <t>0446.780.020</t>
  </si>
  <si>
    <t>BE0446.780.020</t>
  </si>
  <si>
    <t>https://tcs.com</t>
  </si>
  <si>
    <t>Tata Consultancy Services is wereldwijd een toonaangevende speler op het gebied van IT-diensten, advies en zakelijke oplossingen. Door technologie te benutten, stimuleert het bedrijf positieve verandering en bevordert het de transformatie van bedrijven in verschillende sectoren en landen.</t>
  </si>
  <si>
    <t>Lenneke Marelaan 6, 1932 Sint-Stevens-Woluwe</t>
  </si>
  <si>
    <t>Lenneke Marelaan</t>
  </si>
  <si>
    <t>Computer consultancy - Data analytics</t>
  </si>
  <si>
    <t>app.bizzy.org/BE/0446780.020?utm_source=export&amp;utm_medium=lists_xlsx</t>
  </si>
  <si>
    <t>TD SYNNEX Belgium</t>
  </si>
  <si>
    <t>0438.282.424</t>
  </si>
  <si>
    <t>BE0438.282.424</t>
  </si>
  <si>
    <t>+65 6295 1788</t>
  </si>
  <si>
    <t>https://be.techdata.com/</t>
  </si>
  <si>
    <t>Tech Data Corporation is een toonaangevende distributeur en oplossingen-aggregator voor het IT-ecosysteem, die een breed scala aan technologieproducten, diensten en oplossingen aanbiedt. Met een sterke toewijding aan diversiteit en inclusiviteit, streven zij ernaar om de waarde van IT-investeringen te maximaliseren en groeikansen te ontsluiten voor hun klanten.</t>
  </si>
  <si>
    <t>Aalst</t>
  </si>
  <si>
    <t>Groothandel in computers en elektronica</t>
  </si>
  <si>
    <t>TE Connectivity Belgium</t>
  </si>
  <si>
    <t>0465.547.738</t>
  </si>
  <si>
    <t>BE0465.547.738</t>
  </si>
  <si>
    <t>oostkamphr@te.com</t>
  </si>
  <si>
    <t>+32 50 83 27 20</t>
  </si>
  <si>
    <t>https://tejobs.be</t>
  </si>
  <si>
    <t>TE Connectivity Belgium BV is een wereldwijde leider op het gebied van industriële technologie die gespecialiseerd is in het creëren van connectiviteits- en sensoroplossingen voor verschillende industrieën, waaronder transport, industriële toepassingen, medische technologie, energie, datacommunicatie en thuisgebruik. Met een sterke focus op innovatie en duurzaamheid zorgt TE Connectivity ervoor dat elke verbinding telt.</t>
  </si>
  <si>
    <t>Oostkamp</t>
  </si>
  <si>
    <t>Siemenslaan</t>
  </si>
  <si>
    <t>app.bizzy.org/BE/0465547.738?utm_source=export&amp;utm_medium=lists_xlsx</t>
  </si>
  <si>
    <t>TEC</t>
  </si>
  <si>
    <t>0477.750.833</t>
  </si>
  <si>
    <t>BE0477.750.833</t>
  </si>
  <si>
    <t>info@tec.be</t>
  </si>
  <si>
    <t>+32 14 70 36 33</t>
  </si>
  <si>
    <t>https://www.tec.be</t>
  </si>
  <si>
    <t>Tec is een technisch adviesbureau met meer dan 30 jaar ervaring en een team van meer dan 300 consultants. Ze zijn gespecialiseerd in project sourcing en bieden expertise op gebieden zoals industrie, petrochemie, farmacie, bouw, inspectie en digitaal.</t>
  </si>
  <si>
    <t>Rijnkaai 100/ c14, 2000 Antwerpen</t>
  </si>
  <si>
    <t>Rijnkaai</t>
  </si>
  <si>
    <t>TEC4JETS</t>
  </si>
  <si>
    <t>0419.225.387</t>
  </si>
  <si>
    <t>BE0419.225.387</t>
  </si>
  <si>
    <t>+32 2 717 82 85</t>
  </si>
  <si>
    <t>https://www.tui.be/nl</t>
  </si>
  <si>
    <t>TUI is een toonaangevend wereldwijd toerismebedrijf dat geïntegreerde diensten vanuit één bron aanbiedt, waaronder hotels, resorts, cruiseschepen, luchtvaartmaatschappijen en reisbureaus. Ze richten zich op het uitbreiden van hun digitale platforms en het bevorderen van duurzame economische, ecologische en sociale actie in de toerisme-industrie.</t>
  </si>
  <si>
    <t>40 P</t>
  </si>
  <si>
    <t>app.bizzy.org/BE/0419225.387?utm_source=export&amp;utm_medium=lists_xlsx</t>
  </si>
  <si>
    <t>TEKNI - PLEX EUROPE</t>
  </si>
  <si>
    <t>0425.537.515</t>
  </si>
  <si>
    <t>BE0425.537.515</t>
  </si>
  <si>
    <t>belgiuminfo@tekni-plex.com</t>
  </si>
  <si>
    <t>+32 53 65 07 11</t>
  </si>
  <si>
    <t>https://www.tekniplex.be</t>
  </si>
  <si>
    <t>TEKNI-PLEX EUROPE NV is wereldwijd een toonaangevende speler op het gebied van geavanceerde kunststof- en rubberpolymertechnologie, die innovatieve oplossingen biedt voor kritische toepassingen in verschillende sectoren, waaronder gezondheidszorg en consumentenproducten.</t>
  </si>
  <si>
    <t>TELENET</t>
  </si>
  <si>
    <t>0473.416.418</t>
  </si>
  <si>
    <t>BE0473.416.418</t>
  </si>
  <si>
    <t>http://www.telenet.be</t>
  </si>
  <si>
    <t>TELENET is een aanbieder van media-, telecommunicatie- en entertainmentdiensten en biedt naadloze connectiviteit, inspirerend entertainment en superieure zakelijke oplossingen aan zowel particuliere als zakelijke klanten.</t>
  </si>
  <si>
    <t>Liersesteenweg</t>
  </si>
  <si>
    <t>TENNECO AUTOMOTIVE EUROPE</t>
  </si>
  <si>
    <t>0403.684.997</t>
  </si>
  <si>
    <t>BE0403.684.997</t>
  </si>
  <si>
    <t>lbe.sales@tenneco.com</t>
  </si>
  <si>
    <t>+32 2 720 02 06</t>
  </si>
  <si>
    <t>https://www.tenneco.com/</t>
  </si>
  <si>
    <t>Tenneco is een bedrijf dat producten ontwerpt, vervaardigt en op de markt brengt voor zowel originele apparatuur als aftermarket-klanten. Ze behoren tot de toonaangevende bedrijven in deze sector wereldwijd.</t>
  </si>
  <si>
    <t>Sint-Truiden</t>
  </si>
  <si>
    <t>3800</t>
  </si>
  <si>
    <t>Sint-Jorisstraat 4520, 3800 Sint-Truiden</t>
  </si>
  <si>
    <t>Sint-Jorisstraat</t>
  </si>
  <si>
    <t>4520</t>
  </si>
  <si>
    <t>Tereos Starch &amp; Sweeteners Belgium</t>
  </si>
  <si>
    <t>0405.716.158</t>
  </si>
  <si>
    <t>BE0405.716.158</t>
  </si>
  <si>
    <t>https://www.tereos.com</t>
  </si>
  <si>
    <t>Tereos  transformeert agrarische grondstoffen in suiker, alcohol en zetmeel, en bedient verschillende markten, waaronder voedsel, energie en diervoeding. Het bedrijf richt zich op duurzame ontwikkeling en innovatie in zijn industriële processen.</t>
  </si>
  <si>
    <t>Burchtstraat</t>
  </si>
  <si>
    <t>Terumo BCT Europe</t>
  </si>
  <si>
    <t>0413.166.055</t>
  </si>
  <si>
    <t>BE0413.166.055</t>
  </si>
  <si>
    <t>+32 16 39 14 00</t>
  </si>
  <si>
    <t>https://www.terumobct.com</t>
  </si>
  <si>
    <t>Terumo is een belangrijke speler in de gezondheidszorgmarkt, die hoogwaardige producten en diensten levert die voldoen aan de eisen van klanten en regelgeving. Ze maken deel uit van de Terumo Group en dragen bij aan innovatie en duurzame groei in de industrie.</t>
  </si>
  <si>
    <t>app.bizzy.org/BE/0413166.055?utm_source=export&amp;utm_medium=lists_xlsx</t>
  </si>
  <si>
    <t>TERUMO EUROPE</t>
  </si>
  <si>
    <t>0408.270.327</t>
  </si>
  <si>
    <t>BE0408.270.327</t>
  </si>
  <si>
    <t>privacy@terumo-europe.com</t>
  </si>
  <si>
    <t>+32 16 38 12 11</t>
  </si>
  <si>
    <t>https://www.terumo-europe.com</t>
  </si>
  <si>
    <t>TERUMO EUROPE is een belangrijke speler op de gezondheidsmarkt, die hoogwaardige producten en diensten levert die voldoen aan de eisen van klanten en regelgeving. Ze dragen bij aan innovatie en duurzame groei binnen de Terumo Groep, met als doel waardevolle producten en diensten te bieden aan patiënten en zorgprofessionals.</t>
  </si>
  <si>
    <t>Interleuvenlaan 40, 3001 Heverlee</t>
  </si>
  <si>
    <t>Groothandel in farmaceutische producten - Vervaardiging van medische uitrusting</t>
  </si>
  <si>
    <t>app.bizzy.org/BE/0408270.327?utm_source=export&amp;utm_medium=lists_xlsx</t>
  </si>
  <si>
    <t>TESLA BELGIUM</t>
  </si>
  <si>
    <t>0521.902.461</t>
  </si>
  <si>
    <t>BE0521.902.461</t>
  </si>
  <si>
    <t>+32 497 51 17 89</t>
  </si>
  <si>
    <t>Tessenderlo Group</t>
  </si>
  <si>
    <t>0412.101.728</t>
  </si>
  <si>
    <t>BE0412.101.728</t>
  </si>
  <si>
    <t>info@tessenderlo.com</t>
  </si>
  <si>
    <t>+32 2 639 18 11</t>
  </si>
  <si>
    <t>https://www.tessenderlo.com</t>
  </si>
  <si>
    <t>Tessenderlo Group exploiteert een 425 MW gecombineerde cyclus gas turbine elektriciteitscentrale, die efficiënte en milieuvriendelijke elektriciteitsproductie biedt. Het maakt deel uit van de Tessenderlo Groep en fungeert als een Onafhankelijke Energieproducent.</t>
  </si>
  <si>
    <t>Rue du Trône 130, 1050 Ixelles</t>
  </si>
  <si>
    <t>Rue du Trône</t>
  </si>
  <si>
    <t>app.bizzy.org/BE/0412101.728?utm_source=export&amp;utm_medium=lists_xlsx</t>
  </si>
  <si>
    <t>TK Elevator Belgium</t>
  </si>
  <si>
    <t>0447.794.857</t>
  </si>
  <si>
    <t>BE0447.794.857</t>
  </si>
  <si>
    <t>info.tkla@tkelevator.com</t>
  </si>
  <si>
    <t>+32 2 247 35 11</t>
  </si>
  <si>
    <t>https://www.tkelevator.com/be-nl/</t>
  </si>
  <si>
    <t>TK Elevator is een toonaangevend liftbedrijf dat gespecialiseerd is in de ontwikkeling, productie, modernisering en onderhoud van innovatieve lift- en roltrapoplossingen. Ze bieden een scala aan digitale oplossingen om de toegankelijkheid te verbeteren en de passagierservaring te verbeteren.</t>
  </si>
  <si>
    <t>Avenue de la Métrologie 10, 1130 Haren</t>
  </si>
  <si>
    <t>Avenue de la Métrologie</t>
  </si>
  <si>
    <t>TMC Science &amp; Technology</t>
  </si>
  <si>
    <t>0544.895.718</t>
  </si>
  <si>
    <t>BE0544.895.718</t>
  </si>
  <si>
    <t>TORFS L.</t>
  </si>
  <si>
    <t>0404.054.092</t>
  </si>
  <si>
    <t>BE0404.054.092</t>
  </si>
  <si>
    <t>klantenservice@torfs.be</t>
  </si>
  <si>
    <t>+32 3 776 00 00</t>
  </si>
  <si>
    <t>https://www.torfs.be</t>
  </si>
  <si>
    <t>NV L. TORFS biedt een ruime keuze aan schoenen voor mannen, vrouwen en kinderen, die zowel online als in de winkel te koop zijn, samen met modieuze kleding en accessoires. Ze hechten veel waarde aan klantenservice, gratis retourzendingen en een toewijding aan duurzaamheid met milieuvriendelijke producten.</t>
  </si>
  <si>
    <t>Industriepark-West 50, 9100 Sint-Niklaas</t>
  </si>
  <si>
    <t>TotalEnergies Refinery Antwerp</t>
  </si>
  <si>
    <t>0404.586.901</t>
  </si>
  <si>
    <t>BE0404.586.901</t>
  </si>
  <si>
    <t>https://www.antwerpen.totalenergies.be</t>
  </si>
  <si>
    <t>TotalEnergies is een multinational in de olie- en gasindustrie, die een breed scala aan beroepen aanbiedt en zich richt op veiligheid, milieunormen en loopbaanontwikkeling.</t>
  </si>
  <si>
    <t>TOURING</t>
  </si>
  <si>
    <t>0403.471.401</t>
  </si>
  <si>
    <t>BE0403.471.401</t>
  </si>
  <si>
    <t>touringinfo@touring.be</t>
  </si>
  <si>
    <t>+32 2 233 22 02</t>
  </si>
  <si>
    <t>https://www.touring.be</t>
  </si>
  <si>
    <t>Touring is een toonaangevende speler in de mobiliteits- en reisindustrie en biedt een breed scala aan diensten, zoals pechhulp, reisbijstand, medische bijstand, verkeersinformatie en wegenwacht. Met meer dan 100 jaar ervaring zorgt Touring ervoor dat klanten zorgeloos en mobiel kunnen leven, zowel in België als in het buitenland.</t>
  </si>
  <si>
    <t>Boulevard du Roi Albert II 4/ 12, 1000 Brussel</t>
  </si>
  <si>
    <t>Boulevard du Roi Albert II</t>
  </si>
  <si>
    <t>app.bizzy.org/BE/0403471.401?utm_source=export&amp;utm_medium=lists_xlsx</t>
  </si>
  <si>
    <t>TOYOTA BELGIUM</t>
  </si>
  <si>
    <t>0403.425.770</t>
  </si>
  <si>
    <t>BE0403.425.770</t>
  </si>
  <si>
    <t>info@toyota.be</t>
  </si>
  <si>
    <t>+32 2 386 72 11</t>
  </si>
  <si>
    <t>https://nl.toyota.be</t>
  </si>
  <si>
    <t>TBEL is het Marketing &amp; Sales bedrijf voor Toyota en Lexus in België en Luxemburg, dat marketing-, verkoop- en logistieke ondersteuning biedt aan onafhankelijke Toyota- en Lexus-dealers in de regio.</t>
  </si>
  <si>
    <t>TOYOTA BOSHOKU EUROPE</t>
  </si>
  <si>
    <t>0874.788.956</t>
  </si>
  <si>
    <t>BE0874.788.956</t>
  </si>
  <si>
    <t>tbeu.jobs@toyota-boshoku.com</t>
  </si>
  <si>
    <t>https://toyota-boshoku.be</t>
  </si>
  <si>
    <t>Toyota Boshoku Europe N.V. is een innovatieve fabrikant van auto-interieuronderdelen, gespecialiseerd in stoelen, hemelbekleding, filtratie- en aandrijfcomponenten, textiel en exterieuronderdelen. Met als doel het creëren van veilige en comfortabele interieurruimtes in auto's, streeft Toyota Boshoku Europe N.V. ernaar hoogwaardige auto-interieuronderdelen te leveren aan klanten wereldwijd.</t>
  </si>
  <si>
    <t>app.bizzy.org/BE/0874788.956?utm_source=export&amp;utm_medium=lists_xlsx</t>
  </si>
  <si>
    <t>TOYOTA MATERIAL HANDLING BELGIUM</t>
  </si>
  <si>
    <t>0404.934.715</t>
  </si>
  <si>
    <t>BE0404.934.715</t>
  </si>
  <si>
    <t>info@be.toyota-industries.eu</t>
  </si>
  <si>
    <t>+32 3 820 76 00</t>
  </si>
  <si>
    <t>https://www.toyota-forklifts.be</t>
  </si>
  <si>
    <t>Toyota Material Handling  biedt een uitgebreid assortiment aan producten voor materiaalhandling, waaronder vorkheftrucks, automatisch geleide voertuigen en oplossingen voor magazijnautomatisering, allemaal ondersteund door uitgebreide service en ondersteuning. Hun toewijding aan kwaliteit en klanttevredenheid garandeert betrouwbare logistieke operaties voor bedrijven.</t>
  </si>
  <si>
    <t>Schoondonkweg</t>
  </si>
  <si>
    <t>app.bizzy.org/BE/0404934.715?utm_source=export&amp;utm_medium=lists_xlsx</t>
  </si>
  <si>
    <t>Persoonlijke diensten</t>
  </si>
  <si>
    <t>TRANSICS INTERNATIONAL</t>
  </si>
  <si>
    <t>0881.300.923</t>
  </si>
  <si>
    <t>BE0881.300.923</t>
  </si>
  <si>
    <t>info@transics.com</t>
  </si>
  <si>
    <t>+32 57 34 61 71</t>
  </si>
  <si>
    <t>https://www.transics.com/</t>
  </si>
  <si>
    <t>TRANSICS INTERNATIONAL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</si>
  <si>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Ter Waarde</t>
  </si>
  <si>
    <t>TRIXXO JOBS</t>
  </si>
  <si>
    <t>0889.051.421</t>
  </si>
  <si>
    <t>BE0889.051.421</t>
  </si>
  <si>
    <t>familyday@trixxo.be</t>
  </si>
  <si>
    <t>+32 11 27 93 40</t>
  </si>
  <si>
    <t>https://www.trixxo.be/nl/jobs/</t>
  </si>
  <si>
    <t>TRIXXO JOBS is een uiterst snelgroeiend bedrijf dat gespecialiseerd is in huishoudelijke hulp en tijdelijk werk met een permanente optie. Ze bieden diensten aan zoals huishoudelijke hulp, strijkhulp en verhuur van elektrische fietsen of scooters.</t>
  </si>
  <si>
    <t>Industrielaan 32, 3730 Hoeselt</t>
  </si>
  <si>
    <t>32</t>
  </si>
  <si>
    <t>TUC RAIL</t>
  </si>
  <si>
    <t>0447.914.029</t>
  </si>
  <si>
    <t>BE0447.914.029</t>
  </si>
  <si>
    <t>info@tucrail.be</t>
  </si>
  <si>
    <t>+32 2 432 78 11</t>
  </si>
  <si>
    <t>https://www.tucrail.be</t>
  </si>
  <si>
    <t>TUC RAIL is een Belgisch ingenieurs- en projectmanagementbureau dat gespecialiseerd is in spoorwegtechnologie en infrastructuur. Met meer dan 30 jaar ervaring hebben ze gewerkt aan grote spoorwegprojecten zowel in België als in het buitenland, met de focus op duurzame mobiliteit en het bieden van innovatieve oplossingen.</t>
  </si>
  <si>
    <t>Fonsnylaan 39, 1060 Saint-Gilles</t>
  </si>
  <si>
    <t>Fonsnylaan</t>
  </si>
  <si>
    <t>39</t>
  </si>
  <si>
    <t>Spoorwegvervoer</t>
  </si>
  <si>
    <t>app.bizzy.org/BE/0447914.029?utm_source=export&amp;utm_medium=lists_xlsx</t>
  </si>
  <si>
    <t>TUI Belgium</t>
  </si>
  <si>
    <t>0408.479.965</t>
  </si>
  <si>
    <t>BE0408.479.965</t>
  </si>
  <si>
    <t>+32 59 56 56 11</t>
  </si>
  <si>
    <t>https://www.tui.be</t>
  </si>
  <si>
    <t>8400</t>
  </si>
  <si>
    <t>Gistelsesteenweg 1, 8400 Oostende</t>
  </si>
  <si>
    <t>Gistelsesteenweg</t>
  </si>
  <si>
    <t>Reizen en toerisme</t>
  </si>
  <si>
    <t>app.bizzy.org/BE/0408479.965?utm_source=export&amp;utm_medium=lists_xlsx</t>
  </si>
  <si>
    <t>TUI Belgium Retail</t>
  </si>
  <si>
    <t>0416.827.707</t>
  </si>
  <si>
    <t>BE0416.827.707</t>
  </si>
  <si>
    <t>info@tuifly.be</t>
  </si>
  <si>
    <t>+32 2 218 12 80</t>
  </si>
  <si>
    <t>https://corporate.tui.be</t>
  </si>
  <si>
    <t>TUI is een toonaangevend toerismebedrijf dat geïntegreerde diensten aanbiedt aan miljoenen klanten wereldwijd. Ze bieden onvergetelijke reiservaringen aan, waarbij duurzaamheid voorop staat en ze nauw samenwerken met bestemmingen om hun toekomst te waarborgen.</t>
  </si>
  <si>
    <t>40P</t>
  </si>
  <si>
    <t>app.bizzy.org/BE/0416827.707?utm_source=export&amp;utm_medium=lists_xlsx</t>
  </si>
  <si>
    <t>TVH PARTS</t>
  </si>
  <si>
    <t>0425.399.042</t>
  </si>
  <si>
    <t>BE0425.399.042</t>
  </si>
  <si>
    <t>info@tvh.com</t>
  </si>
  <si>
    <t>+32 56 43 42 11</t>
  </si>
  <si>
    <t>http://www.tvhparts.be</t>
  </si>
  <si>
    <t>Brabantstraat</t>
  </si>
  <si>
    <t>app.bizzy.org/BE/0425399.042?utm_source=export&amp;utm_medium=lists_xlsx</t>
  </si>
  <si>
    <t>UITGEVERIJ VAN IN</t>
  </si>
  <si>
    <t>0465.672.452</t>
  </si>
  <si>
    <t>BE0465.672.452</t>
  </si>
  <si>
    <t>uitgeverij@vanin.be</t>
  </si>
  <si>
    <t>+32 3 432 95 00</t>
  </si>
  <si>
    <t>https://www.vanin.be</t>
  </si>
  <si>
    <t>Van in is een educatieve uitgeverij die leermaterialen en middelen biedt voor het primair en secundair onderwijs, waaronder digitale handleidingen, aanvullingen en interactieve oefeningen. Hun platform, Wazzou, stelt docenten in staat om toegang te krijgen tot al deze middelen.</t>
  </si>
  <si>
    <t>Uitgeverij</t>
  </si>
  <si>
    <t>UNILIN</t>
  </si>
  <si>
    <t>0405.414.072</t>
  </si>
  <si>
    <t>BE0405.414.072</t>
  </si>
  <si>
    <t>privacy@unilin.com</t>
  </si>
  <si>
    <t>+32 51 30 49 32</t>
  </si>
  <si>
    <t>https://www.unilin.com</t>
  </si>
  <si>
    <t>Unilin Group is een bedrijf dat gespecialiseerd is in innovatieve houten panelen en bijpassende accessoires voor houtbouw- en interieurontwerpprojecten. Ze bieden een breed scala aan producten aan, waaronder spaanplaat, MDF-panelen, HPL, melamine afgewerkte panelen en meer.</t>
  </si>
  <si>
    <t>Groothandel in hout - Verwerking van hout</t>
  </si>
  <si>
    <t>app.bizzy.org/BE/0405414.072?utm_source=export&amp;utm_medium=lists_xlsx</t>
  </si>
  <si>
    <t>UNIQUE CAREER</t>
  </si>
  <si>
    <t>0455.516.354</t>
  </si>
  <si>
    <t>BE0455.516.354</t>
  </si>
  <si>
    <t>UNITED CONSULTING</t>
  </si>
  <si>
    <t>0464.943.467</t>
  </si>
  <si>
    <t>BE0464.943.467</t>
  </si>
  <si>
    <t>u00a0jobs@joosconsulting.be</t>
  </si>
  <si>
    <t>+32 3 448 38 64</t>
  </si>
  <si>
    <t>https://www.joosconsulting.be</t>
  </si>
  <si>
    <t>JOOS CONSULTING is een financieel adviesbureau dat gespecialiseerd is in het optimaliseren van financiële en administratieve processen, het bieden van operationele bedrijfsondersteuning op locatie, en het bieden van creatieve oplossingen voor credit management om bedrijven gezond te houden.</t>
  </si>
  <si>
    <t>Niel</t>
  </si>
  <si>
    <t>Galileilaan</t>
  </si>
  <si>
    <t>UNITED PARCEL SERVICE BELGIUM</t>
  </si>
  <si>
    <t>0428.759.497</t>
  </si>
  <si>
    <t>BE0428.759.497</t>
  </si>
  <si>
    <t>https://www.ups.com</t>
  </si>
  <si>
    <t>VAB</t>
  </si>
  <si>
    <t>0436.267.594</t>
  </si>
  <si>
    <t>BE0436.267.594</t>
  </si>
  <si>
    <t>medicalinfo@vab.be</t>
  </si>
  <si>
    <t>+32 16 46 81 80</t>
  </si>
  <si>
    <t>https://vab.be</t>
  </si>
  <si>
    <t>VTB-VAB, VAB, Auto-Assistance, Europech is een uitgebreide mobiliteitsorganisatie in België, die een breed scala aan diensten en producten aanbiedt zoals pechhulp, reisverzekering, rijschool, tweedehands auto's en advies.</t>
  </si>
  <si>
    <t>app.bizzy.org/BE/0436267.594?utm_source=export&amp;utm_medium=lists_xlsx</t>
  </si>
  <si>
    <t>VAILLANT GROUP BELGIUM</t>
  </si>
  <si>
    <t>0401.874.760</t>
  </si>
  <si>
    <t>BE0401.874.760</t>
  </si>
  <si>
    <t>info@vaillant.be</t>
  </si>
  <si>
    <t>+32 2 334 93 00</t>
  </si>
  <si>
    <t>https://www.vaillant.be</t>
  </si>
  <si>
    <t>Vaillant is een toonaangevende leverancier van kwalitatieve, duurzame en milieuvriendelijke oplossingen voor verwarming, koeling en warm water. Met een focus op innovatie en betrouwbaarheid bieden zij een breed scala aan producten, waaronder warmtepompen, gascondensatieketels en slimme regelsystemen.</t>
  </si>
  <si>
    <t>Rue Golden Hope 15, 1620 Drogenbos</t>
  </si>
  <si>
    <t>Rue Golden Hope</t>
  </si>
  <si>
    <t>VAN DE VELDE</t>
  </si>
  <si>
    <t>0448.746.744</t>
  </si>
  <si>
    <t>BE0448.746.744</t>
  </si>
  <si>
    <t>info@vandevelde.eu</t>
  </si>
  <si>
    <t>https://www.vandevelde.eu</t>
  </si>
  <si>
    <t>VAN DE VELDE is een curator van luxe lingerie en badkleding, met merken zoals Marie Jo, PrimaDonna en Andres Sarda, met als doel vrouwen te versterken.</t>
  </si>
  <si>
    <t>Wichelen</t>
  </si>
  <si>
    <t>9260</t>
  </si>
  <si>
    <t>Lageweg 4, 9260 Wichelen</t>
  </si>
  <si>
    <t>Lageweg</t>
  </si>
  <si>
    <t>app.bizzy.org/BE/0448746.744?utm_source=export&amp;utm_medium=lists_xlsx</t>
  </si>
  <si>
    <t>Goederenvervoer - Goederenvervoer over de weg</t>
  </si>
  <si>
    <t>VAN HOECKE</t>
  </si>
  <si>
    <t>0440.085.040</t>
  </si>
  <si>
    <t>BE0440.085.040</t>
  </si>
  <si>
    <t>info@vanhoecke.be</t>
  </si>
  <si>
    <t>+32 3 760 19 00</t>
  </si>
  <si>
    <t>http://www.vanhoecke.be</t>
  </si>
  <si>
    <t>MEUBELBESLAG is een Belgisch familiebedrijf dat sinds 1967 marktleider is in de meubelindustrie. Ze distribueren scharnieren, ladesystemen en hun eigen innovatieve houten lade merk, TA'OR, terwijl ze ook oplossingen bieden voor het organiseren van huizen via hun merk ORGALUX.</t>
  </si>
  <si>
    <t>Europark-Noord</t>
  </si>
  <si>
    <t>Groothandel in metalen</t>
  </si>
  <si>
    <t>app.bizzy.org/BE/0440085.040?utm_source=export&amp;utm_medium=lists_xlsx</t>
  </si>
  <si>
    <t>VAN MARCKE</t>
  </si>
  <si>
    <t>0443.336.223</t>
  </si>
  <si>
    <t>BE0443.336.223</t>
  </si>
  <si>
    <t>info@vanmarcke.be</t>
  </si>
  <si>
    <t>+32 56 23 75 11</t>
  </si>
  <si>
    <t>https://www.vanmarcke.com/</t>
  </si>
  <si>
    <t>Van Marcke is een familiebedrijf dat gespecialiseerd is in het distribueren van badkamers, wellness units, verwarmingsinstallaties, loodgieterswerk en installatiematerialen, evenals duurzame oplossingen voor verwarming en water. Ze zijn marktleider in België en hebben een commerciële aanwezigheid in verschillende landen.</t>
  </si>
  <si>
    <t>Aalbeke</t>
  </si>
  <si>
    <t>8511</t>
  </si>
  <si>
    <t>LAR Blok Z 5, 8511 Aalbeke</t>
  </si>
  <si>
    <t>LAR Blok Z</t>
  </si>
  <si>
    <t>app.bizzy.org/BE/0443336.223?utm_source=export&amp;utm_medium=lists_xlsx</t>
  </si>
  <si>
    <t>Groothandel in farmaceutische producten - Onderzoek en ontwikkeling in de farmacie - Vervaardiging van farmaceutische producten</t>
  </si>
  <si>
    <t>Van Moer Rail</t>
  </si>
  <si>
    <t>0466.169.330</t>
  </si>
  <si>
    <t>BE0466.169.330</t>
  </si>
  <si>
    <t>info@vanmoer.com</t>
  </si>
  <si>
    <t>+32 3 254 09 09</t>
  </si>
  <si>
    <t>https://www.vanmoer.com/</t>
  </si>
  <si>
    <t>Van Moer Logistics is een familiebedrijf dat logistieke diensten aanbiedt met meer dan 1.200 werknemers. Ze bieden transport, opslag, forwarding en uitzonderlijk transport aan een diverse reeks industrieën zoals chemie, voeding, retail en meer. Ze stellen flexibiliteit, service en een uitstekende klantbeleving voorop.</t>
  </si>
  <si>
    <t>Vitshoekstraat 11, 2070 Zwijndrecht</t>
  </si>
  <si>
    <t>Vitshoekstraat</t>
  </si>
  <si>
    <t>app.bizzy.org/BE/0466169.330?utm_source=export&amp;utm_medium=lists_xlsx</t>
  </si>
  <si>
    <t>Van Mossel MB Belgium</t>
  </si>
  <si>
    <t>0450.414.946</t>
  </si>
  <si>
    <t>BE0450.414.946</t>
  </si>
  <si>
    <t>https://groepvereenooghe.be</t>
  </si>
  <si>
    <t>Vereenooghe NV is een bedrijf dat gespecialiseerd is in de aankoop, verkoop en reparatie van nieuwe en gebruikte auto's, bestelwagens en vrachtwagens. Ze bieden een breed scala aan diensten aan, waaronder AMG, VanPro Center, Mercedes-Benz, Certified Used Cars en Classic Center.</t>
  </si>
  <si>
    <t>Hoge-Barrierestraat</t>
  </si>
  <si>
    <t>Vandemoortele</t>
  </si>
  <si>
    <t>0429.977.343</t>
  </si>
  <si>
    <t>BE0429.977.343</t>
  </si>
  <si>
    <t>+32 800 23 222</t>
  </si>
  <si>
    <t>https://vandemoortele.be</t>
  </si>
  <si>
    <t>Vandemoortele  is een toonaangevend voedingsbedrijf in Europa, gespecialiseerd in diepvriesbakkerijproducten, margarines, culinaire oliën en vetten. Ze zijn toegewijd aan duurzaamheid en het verminderen van hun negatieve impact op het milieu, terwijl ze hun positieve bijdragen maximaliseren.</t>
  </si>
  <si>
    <t>app.bizzy.org/BE/0429977.343?utm_source=export&amp;utm_medium=lists_xlsx</t>
  </si>
  <si>
    <t>Vandenbussche</t>
  </si>
  <si>
    <t>0433.164.683</t>
  </si>
  <si>
    <t>BE0433.164.683</t>
  </si>
  <si>
    <t>info@vandenbusschebouw.be</t>
  </si>
  <si>
    <t>+32 51 74 83 56</t>
  </si>
  <si>
    <t>https://www.vandenbusschebouw.be</t>
  </si>
  <si>
    <t>VANDENBUSSCHE NV is een algemeen aannemersbedrijf in klasse 8 dat gespecialiseerd is in nieuwbouw- en renovatieprojecten voor appartementen, kantoren, scholen, zorgcentra en sportcomplexen. Ze bieden een scala aan diensten aan, van studie en ontwerp tot constructie en afwerking, waarbij zowel traditionele als innovatieve bouwmethoden worden toegepast.</t>
  </si>
  <si>
    <t>Groendreef</t>
  </si>
  <si>
    <t>Bouw - Bouw van kantoorgebouwen - Groothandel in bouwproducten - Woningbouw</t>
  </si>
  <si>
    <t>Vandersanden Steenfabrieken</t>
  </si>
  <si>
    <t>0441.625.063</t>
  </si>
  <si>
    <t>BE0441.625.063</t>
  </si>
  <si>
    <t>info@vandersanden.com</t>
  </si>
  <si>
    <t>+32 89 51 01 40</t>
  </si>
  <si>
    <t>https://www.vandersanden.com</t>
  </si>
  <si>
    <t>Vandersanden is gespecialiseerd in de ontwikkeling en verkoop van een breed scala aan handgevormde en innovatieve baksteenoplossingen, waaronder gevelstenen, bestratingsstenen en gevelsystemen, met een sterke focus op duurzaamheid en milieuvriendelijkheid. Hun toewijding aan het verminderen van CO2-uitstoot en energieverbruik plaatst hen als een leider in de baksteenindustrie.</t>
  </si>
  <si>
    <t>Riemsterweg</t>
  </si>
  <si>
    <t>VANHEEDE ENVIRONMENTAL LOGISTICS</t>
  </si>
  <si>
    <t>0449.217.094</t>
  </si>
  <si>
    <t>BE0449.217.094</t>
  </si>
  <si>
    <t>info@vanheede.com</t>
  </si>
  <si>
    <t>+32 56 51 91 63</t>
  </si>
  <si>
    <t>https://www.vanheedeenvironmentallogistics.com</t>
  </si>
  <si>
    <t>VANHEEDE ENVIRONMENTAL LOGISTICS is een afvalverwerkingsbedrijf dat op maat gemaakte oplossingen biedt voor bedrijven, MKB'ers, zelfstandigen en de publieke sector. Ze bieden recyclingdiensten, deskundig advies en bevorderen duurzaam ondernemerschap.</t>
  </si>
  <si>
    <t>Wervik</t>
  </si>
  <si>
    <t>Dullaardstraat</t>
  </si>
  <si>
    <t>app.bizzy.org/BE/0449217.094?utm_source=export&amp;utm_medium=lists_xlsx</t>
  </si>
  <si>
    <t>Goederenvervoer - Opslag - Post- en koeriersdiensten</t>
  </si>
  <si>
    <t>Veolia Environmental Services Belux</t>
  </si>
  <si>
    <t>0403.316.397</t>
  </si>
  <si>
    <t>BE0403.316.397</t>
  </si>
  <si>
    <t>https://www.suez.com</t>
  </si>
  <si>
    <t>Poincarélaan 78-79, 1060 Saint-Gilles</t>
  </si>
  <si>
    <t>Poincarélaan</t>
  </si>
  <si>
    <t>78-79</t>
  </si>
  <si>
    <t>app.bizzy.org/BE/0403316.397?utm_source=export&amp;utm_medium=lists_xlsx</t>
  </si>
  <si>
    <t>Veolia Water Technologies &amp; Solutions Belgium</t>
  </si>
  <si>
    <t>0407.904.596</t>
  </si>
  <si>
    <t>BE0407.904.596</t>
  </si>
  <si>
    <t>VERHELST BOUWMATERIALEN</t>
  </si>
  <si>
    <t>0405.301.929</t>
  </si>
  <si>
    <t>BE0405.301.929</t>
  </si>
  <si>
    <t>info@verhelst.be</t>
  </si>
  <si>
    <t>+32 3 366 19 09</t>
  </si>
  <si>
    <t>https://www.verhelst.be</t>
  </si>
  <si>
    <t>Verhelst Groep is een multispecialist in bouwmaterialen en biedt een breed scala aan producten, waaronder tegels, isolatie, pleisterwerk, bouwplaten, dakbedekkingsmaterialen en meer. Ze bieden expertise, slimme logistiek en uitstekende klantenservice aan bouwprofessionals en doe-het-zelvers.</t>
  </si>
  <si>
    <t>Oudenburg</t>
  </si>
  <si>
    <t>8460</t>
  </si>
  <si>
    <t>Stationsstraat 30, 8460 Oudenburg</t>
  </si>
  <si>
    <t>Bouw - Groothandel in bouwproducten - Vervaardiging van bouwproducten</t>
  </si>
  <si>
    <t>app.bizzy.org/BE/0405301.929?utm_source=export&amp;utm_medium=lists_xlsx</t>
  </si>
  <si>
    <t>VERISURE SECURITY</t>
  </si>
  <si>
    <t>0877.035.396</t>
  </si>
  <si>
    <t>BE0877.035.396</t>
  </si>
  <si>
    <t>+32 2 263 70 00</t>
  </si>
  <si>
    <t>https://www.verisure.be/</t>
  </si>
  <si>
    <t>VERISURE SECURITY is een toonaangevende aanbieder van gemoedsrust en bescherming voor particuliere en kleine zakelijke klanten in heel Europa en Latijns-Amerika. Wij bieden op maat gemaakte alarmsystemen en monitoringdiensten om veiligheid en beveiliging te garanderen.</t>
  </si>
  <si>
    <t>Rue de la Fusée 66, 1130 Haren</t>
  </si>
  <si>
    <t>Rue de la Fusée</t>
  </si>
  <si>
    <t>Alarmsystemen</t>
  </si>
  <si>
    <t>VERITAS</t>
  </si>
  <si>
    <t>0476.588.912</t>
  </si>
  <si>
    <t>BE0476.588.912</t>
  </si>
  <si>
    <t>klantendienst@veritas.be</t>
  </si>
  <si>
    <t>+32 3 450 11 11</t>
  </si>
  <si>
    <t>https://www.veritas.be</t>
  </si>
  <si>
    <t>Veritas is een bedrijf dat een breed scala aan producten aanbiedt, waaronder kleding, accessoires, hobbybenodigdheden en naaibenodigdheden. Met meer dan 500 medewerkers bieden zij een handige winkelervaring met gratis verzending en retourneren in hun winkels.</t>
  </si>
  <si>
    <t>De Villermontstraat</t>
  </si>
  <si>
    <t>Detailhandel in kleding - Detailhandel in textiel</t>
  </si>
  <si>
    <t>Versele-Laga</t>
  </si>
  <si>
    <t>0424.901.669</t>
  </si>
  <si>
    <t>BE0424.901.669</t>
  </si>
  <si>
    <t>hrm@verla.be</t>
  </si>
  <si>
    <t>+32 9 381 32 00</t>
  </si>
  <si>
    <t>https://www.versele-laga.com</t>
  </si>
  <si>
    <t>Versele-Laga is een bedrijf dat zijn expertise deelt met families en fokkers over de hele wereld om het juiste huisdiervoer en de juiste zorg te bieden, met als doel dieren fitter en gezonder te houden. Ze bieden een breed scala aan producten voor verschillende dieren, waaronder vogels, knaagdieren, konijnen, honden, katten, paarden, vissen, reptielen en pluimvee.</t>
  </si>
  <si>
    <t>9800</t>
  </si>
  <si>
    <t>Kapellestraat 70, 9800 Deinze</t>
  </si>
  <si>
    <t>Kapellestraat</t>
  </si>
  <si>
    <t>70</t>
  </si>
  <si>
    <t>Productie van dierenvoeding - Productie van diervoeder</t>
  </si>
  <si>
    <t>app.bizzy.org/BE/0424901.669?utm_source=export&amp;utm_medium=lists_xlsx</t>
  </si>
  <si>
    <t>VEURNE SNACK FOODS</t>
  </si>
  <si>
    <t>0462.467.195</t>
  </si>
  <si>
    <t>BE0462.467.195</t>
  </si>
  <si>
    <t>Albert I laan</t>
  </si>
  <si>
    <t>Viatris</t>
  </si>
  <si>
    <t>0564.907.115</t>
  </si>
  <si>
    <t>BE0564.907.115</t>
  </si>
  <si>
    <t>https://www.viatris.be</t>
  </si>
  <si>
    <t>Viatris is een wereldwijd farmaceutisch bedrijf dat als doel heeft om betere gezondheid wereldwijd toegankelijk te maken door het bieden van gezondheidsoplossingen en producten.</t>
  </si>
  <si>
    <t>Hoeilaart</t>
  </si>
  <si>
    <t>Terhulpsesteenweg</t>
  </si>
  <si>
    <t>VIGO</t>
  </si>
  <si>
    <t>0444.471.717</t>
  </si>
  <si>
    <t>BE0444.471.717</t>
  </si>
  <si>
    <t>info@vigogroup.eu</t>
  </si>
  <si>
    <t>+32 16 33 88 50</t>
  </si>
  <si>
    <t>https://www.vigogroup.eu</t>
  </si>
  <si>
    <t>VIGO is een gevestigde marktleider op het gebied van technische orthopedie, gespecialiseerd in maatwerk en individuele benaderingen van klantbehoeften. Ze bieden een breed scala aan orthopedische hulpmiddelen zoals prothesen, orthesen, rolstoelen en orthopedische schoenen, met als doel individuen te helpen hun bewegingsvrijheid te behouden of te herwinnen met hoogwaardige producten en persoonlijke begeleiding.</t>
  </si>
  <si>
    <t>Biezeweg 13, 9230 Wetteren</t>
  </si>
  <si>
    <t>Biezeweg</t>
  </si>
  <si>
    <t>13</t>
  </si>
  <si>
    <t>VINCI Facilities Belgium</t>
  </si>
  <si>
    <t>0508.450.838</t>
  </si>
  <si>
    <t>BE0508.450.838</t>
  </si>
  <si>
    <t>+32 2 775 90 45</t>
  </si>
  <si>
    <t>https://www.vinci-facilities.be</t>
  </si>
  <si>
    <t>VINCI Facilities is gespecialiseerd in het integreren van transportsystemen en lijnbeheer in productiefaciliteiten, met als doel de lijnoperatie te optimaliseren en de productiecapaciteit te verhogen door de perfecte integratie van machines en transportbandsystemen.</t>
  </si>
  <si>
    <t>app.bizzy.org/BE/0508450.838?utm_source=export&amp;utm_medium=lists_xlsx</t>
  </si>
  <si>
    <t>VINÇOTTE</t>
  </si>
  <si>
    <t>0462.513.222</t>
  </si>
  <si>
    <t>BE0462.513.222</t>
  </si>
  <si>
    <t>+32 2 674 57 11</t>
  </si>
  <si>
    <t>https://www.vincotte.be</t>
  </si>
  <si>
    <t>Vincotte is een bedrijf dat een breed scala aan inspectiediensten en oplossingen biedt voor verschillende sectoren, waaronder energie, procesindustrieën, gebouwen, bouw en productie. Ze bieden ook advies, innovatie- en cybersecuritydiensten om veiligheid en efficiëntie voor bedrijven te waarborgen.</t>
  </si>
  <si>
    <t>Olieslagerslaan 35, 1800 Vilvoorde</t>
  </si>
  <si>
    <t>Olieslagerslaan</t>
  </si>
  <si>
    <t>app.bizzy.org/BE/0462513.222?utm_source=export&amp;utm_medium=lists_xlsx</t>
  </si>
  <si>
    <t>VLAAMS INSTITUUT VOOR BIOTECHNOLOGIE - FLANDERS INSTITUTE FOR BIOTECHNOLOGY</t>
  </si>
  <si>
    <t>0456.343.923</t>
  </si>
  <si>
    <t>BE0456.343.923</t>
  </si>
  <si>
    <t>info@vib.be</t>
  </si>
  <si>
    <t>+32 9 244 66 11</t>
  </si>
  <si>
    <t>https://vib.be</t>
  </si>
  <si>
    <t>VIB is een strategisch onderzoeksbureau dat gespecialiseerd is in levenswetenschappen en biotechnologie, met de nadruk op gebieden zoals immuniteit, kankeronderzoek, medische biotechnologie, neurowetenschappen, plantkunde, microbiologie, structurele biologie en computationele biologie.</t>
  </si>
  <si>
    <t>Suzanne Tassierstraat 1, 9052 Zwijnaarde</t>
  </si>
  <si>
    <t>Suzanne Tassierstraat</t>
  </si>
  <si>
    <t>Onderzoek en ontwikkeling in de biotechnologie - Verenigingen</t>
  </si>
  <si>
    <t>app.bizzy.org/BE/0456343.923?utm_source=export&amp;utm_medium=lists_xlsx</t>
  </si>
  <si>
    <t>VLAAMSE INSTELLING VOOR TECHNOLOGISCH ONDERZOEK</t>
  </si>
  <si>
    <t>0244.195.916</t>
  </si>
  <si>
    <t>BE0244.195.916</t>
  </si>
  <si>
    <t>contactcwi@vito.be</t>
  </si>
  <si>
    <t>+32 14 33 52 78</t>
  </si>
  <si>
    <t>https://vito.be</t>
  </si>
  <si>
    <t>VITO is een onafhankelijke Vlaamse onderzoeksorganisatie gericht op cleantech en duurzame ontwikkeling, met als doel de overgang naar een duurzame wereld te versnellen door middel van innovatieve technologische oplossingen en kennisdeling met bedrijven en overheidsinstanties.</t>
  </si>
  <si>
    <t>2400</t>
  </si>
  <si>
    <t>Boeretang 200, 2400 Mol</t>
  </si>
  <si>
    <t>Boeretang</t>
  </si>
  <si>
    <t>app.bizzy.org/BE/0244195.916?utm_source=export&amp;utm_medium=lists_xlsx</t>
  </si>
  <si>
    <t>Vlevico</t>
  </si>
  <si>
    <t>0422.846.259</t>
  </si>
  <si>
    <t>BE0422.846.259</t>
  </si>
  <si>
    <t>voestalpine SADEF</t>
  </si>
  <si>
    <t>0445.281.963</t>
  </si>
  <si>
    <t>BE0445.281.963</t>
  </si>
  <si>
    <t>info@voestalpine.com</t>
  </si>
  <si>
    <t>+32 51 26 12 11</t>
  </si>
  <si>
    <t>https://voestalpine.com</t>
  </si>
  <si>
    <t>Voestalpine Sadef is een wereldwijd toonaangevende staal- en technologiegroep die premium producten en systeemoplossingen aanbiedt, met name in de automotive, luchtvaart en energiesector. Het bedrijf wordt ook erkend als marktleider in spoorwegsystemen en zet zich in voor duurzame staalproductie via zijn greentec staalprogramma.</t>
  </si>
  <si>
    <t>Hooglede</t>
  </si>
  <si>
    <t>8830</t>
  </si>
  <si>
    <t>Bruggesteenweg 200, 8830 Hooglede</t>
  </si>
  <si>
    <t>Bruggesteenweg</t>
  </si>
  <si>
    <t>app.bizzy.org/BE/0445281.963?utm_source=export&amp;utm_medium=lists_xlsx</t>
  </si>
  <si>
    <t>VOLVO CAR BELGIUM NV</t>
  </si>
  <si>
    <t>0420.383.548</t>
  </si>
  <si>
    <t>BE0420.383.548</t>
  </si>
  <si>
    <t>infovcg@volvocars.com</t>
  </si>
  <si>
    <t>+32 9 250 21 11</t>
  </si>
  <si>
    <t>https://www.volvocargent.be</t>
  </si>
  <si>
    <t>Volvo Car Gent is een dochteronderneming van Volvo Car Group, bekend om haar toewijding aan veiligheid, kwaliteit en zorg voor het milieu. Met als doel het leven van mensen gemakkelijker en beter te maken, is zij een toonaangevend automerk dat een scala aan voertuigen produceert, waaronder elektrische SUV's, in haar fabriek in Gent.</t>
  </si>
  <si>
    <t>VOLVO GROUP BELGIUM</t>
  </si>
  <si>
    <t>0420.383.647</t>
  </si>
  <si>
    <t>BE0420.383.647</t>
  </si>
  <si>
    <t>info@volvobus.nl</t>
  </si>
  <si>
    <t>+32 2 333 04 21</t>
  </si>
  <si>
    <t>www.volvogroup.be</t>
  </si>
  <si>
    <t>Volvo Group Trucks Deutschland is een wereldwijd bedrijf met 12 merken en meer dan 100.000 werknemers, dat een breed scala aan vrachtwagens, bussen, bouwmachines, scheeps- en industriële motoren, evenals financierings- en serviceoplossingen aanbiedt.</t>
  </si>
  <si>
    <t>Oostakker</t>
  </si>
  <si>
    <t>Smalleheerweg</t>
  </si>
  <si>
    <t>Groothandel in motorvoertuigen - Vervaardiging van motorvoertuigen</t>
  </si>
  <si>
    <t>VPK PACKAGING</t>
  </si>
  <si>
    <t>0454.520.026</t>
  </si>
  <si>
    <t>BE0454.520.026</t>
  </si>
  <si>
    <t>internationalsales@vpkgroup.com</t>
  </si>
  <si>
    <t>https://vpkgroup.com</t>
  </si>
  <si>
    <t>VPK Paper is een toonaangevende Europese verpakkingsgroep die gespecialiseerd is in het ontwikkelen en produceren van innovatieve, beschermende en duurzame verpakkingsoplossingen met behulp van gerecyclede vezels. Ze bieden op maat gemaakte oplossingen in golfkarton, massief kartonnen verpakkingen, buizen/kernen en hoekbeschermers, waarbij ze betrouwbare kwaliteitsproducten leveren tegen concurrerende prijzen.</t>
  </si>
  <si>
    <t>Oude baan 120, 9200 Dendermonde</t>
  </si>
  <si>
    <t>Oude baan</t>
  </si>
  <si>
    <t>120</t>
  </si>
  <si>
    <t>app.bizzy.org/BE/0454520.026?utm_source=export&amp;utm_medium=lists_xlsx</t>
  </si>
  <si>
    <t>VWR INTERNATIONAL</t>
  </si>
  <si>
    <t>0403.593.343</t>
  </si>
  <si>
    <t>BE0403.593.343</t>
  </si>
  <si>
    <t>Geldenaaksebaan</t>
  </si>
  <si>
    <t>VYNCKE</t>
  </si>
  <si>
    <t>0447.690.830</t>
  </si>
  <si>
    <t>BE0447.690.830</t>
  </si>
  <si>
    <t>info@forbesvyncke.com</t>
  </si>
  <si>
    <t>+32 56 62 18 59</t>
  </si>
  <si>
    <t>https://www.vyncke.com</t>
  </si>
  <si>
    <t>VYNCKE ENERGIETECHNIEK NV is een wereldwijd bedrijf dat gespecialiseerd is in het ontwerp en de bouw van energiecentrales die biomassa en afval omzetten in schone energie. Hiermee wordt thermische energie en/of elektriciteit geleverd aan verschillende industrieën en energieleveranciers over de hele wereld.</t>
  </si>
  <si>
    <t>app.bizzy.org/BE/0447690.830?utm_source=export&amp;utm_medium=lists_xlsx</t>
  </si>
  <si>
    <t>VYNOVA BELGIUM</t>
  </si>
  <si>
    <t>0415.505.042</t>
  </si>
  <si>
    <t>BE0415.505.042</t>
  </si>
  <si>
    <t>+31 13 686 8256</t>
  </si>
  <si>
    <t>https://www.vynova-group.com</t>
  </si>
  <si>
    <t>VYNOVA  is een toonaangevend Europees PVC- en chlooralkalibedrijf dat een breed scala aan industriële producten en consumentengoederen produceert, wat bijdraagt aan een betere kwaliteit van leven.</t>
  </si>
  <si>
    <t>H. Hartlaan 21, 3980 Tessenderlo</t>
  </si>
  <si>
    <t>H. Hartlaan</t>
  </si>
  <si>
    <t>21</t>
  </si>
  <si>
    <t>app.bizzy.org/BE/0415505.042?utm_source=export&amp;utm_medium=lists_xlsx</t>
  </si>
  <si>
    <t>W.H. Brady</t>
  </si>
  <si>
    <t>0405.007.662</t>
  </si>
  <si>
    <t>BE0405.007.662</t>
  </si>
  <si>
    <t>salesbenelux@bradycorp.com</t>
  </si>
  <si>
    <t>+32 2 404 06 76</t>
  </si>
  <si>
    <t>https://www.brady.eu</t>
  </si>
  <si>
    <t>Brady Europe, Middle-East &amp; Africa is een internationale fabrikant en marketeer van complete oplossingen die mensen, producten en plaatsen identificeren en beschermen. Ze bieden een breed scala aan producten, waaronder hoogwaardige labels, borden, veiligheidsapparaten, printsytemen en software om klanten te helpen de veiligheid, beveiliging, productiviteit en prestaties te verhogen.</t>
  </si>
  <si>
    <t>Zele</t>
  </si>
  <si>
    <t>Lindestraat</t>
  </si>
  <si>
    <t>WALLENIUS WILHELMSEN LOGISTICS ZEEBRUGGE</t>
  </si>
  <si>
    <t>0477.709.261</t>
  </si>
  <si>
    <t>BE0477.709.261</t>
  </si>
  <si>
    <t>+44 1652 085365</t>
  </si>
  <si>
    <t>https://www.walleniuswilhelmsen.com</t>
  </si>
  <si>
    <t>Wallenius Wilhelmsen is wereldwijd marktleider op het gebied van roll-on/roll-off (RoRo) scheepvaart en voertuiglogistiek, en biedt uitgebreide logistieke en scheepvaartoplossingen voor auto's, vrachtwagens, rollend materieel en stukgoed. Ze beheren de distributie van deze goederen wereldwijd via hun uitgebreide netwerk van schepen, verwerkingscentra en maritieme terminals.</t>
  </si>
  <si>
    <t>Alfred Ronsestraat</t>
  </si>
  <si>
    <t>WATERLEAU GROUP</t>
  </si>
  <si>
    <t>0473.254.189</t>
  </si>
  <si>
    <t>BE0473.254.189</t>
  </si>
  <si>
    <t>+32 16 65 06 57</t>
  </si>
  <si>
    <t>https://www.waterleau.com/</t>
  </si>
  <si>
    <t>Waterleau is een wereldwijde aanbieder van milieuvriendelijke oplossingen, die een volledig portfolio van water-, lucht-, afvalbehandeling en energieterugwinningstoepassingen biedt aan industrieën en gemeenten over de hele wereld. Ze zijn toegewijd aan het beschermen en verminderen van de waterfootprint door middel van hun betrouwbare oplossingen en geavanceerde technologieën.</t>
  </si>
  <si>
    <t>Haacht</t>
  </si>
  <si>
    <t>3150</t>
  </si>
  <si>
    <t>Nieuwstraat 26, 3150 Haacht</t>
  </si>
  <si>
    <t>Water</t>
  </si>
  <si>
    <t>app.bizzy.org/BE/0473254.189?utm_source=export&amp;utm_medium=lists_xlsx</t>
  </si>
  <si>
    <t>Water-link</t>
  </si>
  <si>
    <t>0204.923.881</t>
  </si>
  <si>
    <t>BE0204.923.881</t>
  </si>
  <si>
    <t>https://water-link.be/</t>
  </si>
  <si>
    <t>Mechelsesteenweg 66, 2018 Antwerpen</t>
  </si>
  <si>
    <t>Overheidsdiensten</t>
  </si>
  <si>
    <t>app.bizzy.org/BE/0204923.881?utm_source=export&amp;utm_medium=lists_xlsx</t>
  </si>
  <si>
    <t>WEAREONE.world</t>
  </si>
  <si>
    <t>0867.239.782</t>
  </si>
  <si>
    <t>BE0867.239.782</t>
  </si>
  <si>
    <t>info@tomorrowland.com</t>
  </si>
  <si>
    <t>https://www.tomorrowland.com/</t>
  </si>
  <si>
    <t>Tomorrowland is een wereldwijde entertainmentaanbieder die bekend staat om het organiseren van Tomorrowland, een gerenommeerd festival dat meer dan 400.000 mensen van over de hele wereld samenbrengt door middel van muziek, evenementen en creatie.</t>
  </si>
  <si>
    <t>Korte Vlierstraat</t>
  </si>
  <si>
    <t>app.bizzy.org/BE/0867239.782?utm_source=export&amp;utm_medium=lists_xlsx</t>
  </si>
  <si>
    <t>WESTVLEES</t>
  </si>
  <si>
    <t>0442.637.526</t>
  </si>
  <si>
    <t>BE0442.637.526</t>
  </si>
  <si>
    <t>info@westvlees.com</t>
  </si>
  <si>
    <t>+32 51 78 84 00</t>
  </si>
  <si>
    <t>https://www.westvlees.com</t>
  </si>
  <si>
    <t>Westvlees NV is een toonaangevende Europese producent van verse en bereide varkensvleesproducten, die jaarlijks 1,4 miljoen varkens verwerkt tot meer dan 140.000 ton varkensvlees voor klanten in 50 landen wereldwijd.</t>
  </si>
  <si>
    <t>Ommegang West</t>
  </si>
  <si>
    <t>Groothandel in landbouwproducten - Groothandel in voedingsmiddelen - Productie van vleeswaren</t>
  </si>
  <si>
    <t>WIENERBERGER</t>
  </si>
  <si>
    <t>0448.850.870</t>
  </si>
  <si>
    <t>BE0448.850.870</t>
  </si>
  <si>
    <t>info@wienerberger.be</t>
  </si>
  <si>
    <t>+32 56 24 95 16</t>
  </si>
  <si>
    <t>https://www.wienerberger.be</t>
  </si>
  <si>
    <t>Wienerberger Belgium is een bouwpartner met meer dan 200 jaar ervaring, die hoogwaardige keramische bouwmaterialen biedt voor nieuwbouw- en renovatieprojecten. Ze bieden een breed scala aan producten en oplossingen, waaronder gevelstenen, dakpannen, binnenmuurstenen, kleiklinkers en energiezuinige zonnepanelen.</t>
  </si>
  <si>
    <t>Bouw - Dakbedekking - Groothandel in bouwproducten - Vervaardiging van bouwproducten</t>
  </si>
  <si>
    <t>app.bizzy.org/BE/0448850.870?utm_source=export&amp;utm_medium=lists_xlsx</t>
  </si>
  <si>
    <t>WILLEMEN INFRA</t>
  </si>
  <si>
    <t>0405.092.190</t>
  </si>
  <si>
    <t>BE0405.092.190</t>
  </si>
  <si>
    <t>asfaltcentrale.kieldrecht@willemeninfra.be</t>
  </si>
  <si>
    <t>+32 15 56 99 65</t>
  </si>
  <si>
    <t>http://www.willemeninfra.be</t>
  </si>
  <si>
    <t>WILLEMEN INFRA is gespecialiseerd in het onderhoud en reparatie van asfalt- en betonwegen, en biedt een breed scala aan producten en diensten aan, waaronder de productie en verkoop van koud asfalt, de installatie van gegoten asfalt voor verschillende doeleinden, en waterdichtingswerken aan constructies.</t>
  </si>
  <si>
    <t>Drongen</t>
  </si>
  <si>
    <t>Booiebos</t>
  </si>
  <si>
    <t>WILLY NAESSENS INDUSTRIEBOUW</t>
  </si>
  <si>
    <t>0418.972.989</t>
  </si>
  <si>
    <t>BE0418.972.989</t>
  </si>
  <si>
    <t>info@willynaessens.nl</t>
  </si>
  <si>
    <t>+32 13 29 27 27</t>
  </si>
  <si>
    <t>https://industriebouw.be</t>
  </si>
  <si>
    <t>WILLY NAESSENS INDUSTRIEBOUW is een toonaangevende bouwgroep die gespecialiseerd is in de bouw van industriële gebouwen, MKB-gebouwen, logistieke gebouwen en commerciële ruimtes. Met meer dan 7.000 voltooide projecten en totale verticale integratie bieden zij een perfect bouwsysteem voor verschillende toepassingen.</t>
  </si>
  <si>
    <t>Wortegem-Petegem</t>
  </si>
  <si>
    <t>9790</t>
  </si>
  <si>
    <t>Kouter 3, 9790 Wortegem-Petegem</t>
  </si>
  <si>
    <t>Kouter</t>
  </si>
  <si>
    <t>wimble manufacturing Belgium</t>
  </si>
  <si>
    <t>0838.369.020</t>
  </si>
  <si>
    <t>BE0838.369.020</t>
  </si>
  <si>
    <t>Eggestraat</t>
  </si>
  <si>
    <t>WOESTIJNVIS</t>
  </si>
  <si>
    <t>0460.337.749</t>
  </si>
  <si>
    <t>BE0460.337.749</t>
  </si>
  <si>
    <t>info@woestijnvis.be</t>
  </si>
  <si>
    <t>+32 2 303 35 00</t>
  </si>
  <si>
    <t>https://www.woestijnvis.be</t>
  </si>
  <si>
    <t>WOESTIJNVIS is een Vlaams televisie- en productiebedrijf dat sinds 1997 een betrouwbare aanwezigheid op het scherm is, met een divers aanbod aan creatieve programma genres zoals De Mol, De Slimste Mens ter Wereld en De Ideale Wereld.</t>
  </si>
  <si>
    <t>Harensesteenweg</t>
  </si>
  <si>
    <t>Productie van tv-series</t>
  </si>
  <si>
    <t>WOLTERS KLUWER BELGIUM</t>
  </si>
  <si>
    <t>0405.772.873</t>
  </si>
  <si>
    <t>BE0405.772.873</t>
  </si>
  <si>
    <t>info@wolterskluwer.com</t>
  </si>
  <si>
    <t>+32 78 16 03 10</t>
  </si>
  <si>
    <t>https://www.wolterskluwer.com/nl-be</t>
  </si>
  <si>
    <t>Motstraat 30, 2800 Mechelen</t>
  </si>
  <si>
    <t>Motstraat</t>
  </si>
  <si>
    <t>app.bizzy.org/BE/0405772.873?utm_source=export&amp;utm_medium=lists_xlsx</t>
  </si>
  <si>
    <t>Worley Belgique</t>
  </si>
  <si>
    <t>0407.107.911</t>
  </si>
  <si>
    <t>BE0407.107.911</t>
  </si>
  <si>
    <t>Wyre</t>
  </si>
  <si>
    <t>0787.805.690</t>
  </si>
  <si>
    <t>BE0787.805.690</t>
  </si>
  <si>
    <t>YARA BELGIUM SA</t>
  </si>
  <si>
    <t>0429.426.819</t>
  </si>
  <si>
    <t>BE0429.426.819</t>
  </si>
  <si>
    <t>privacy.global@yara.com</t>
  </si>
  <si>
    <t>+47 24 15 70 00</t>
  </si>
  <si>
    <t>https://www.yara.com</t>
  </si>
  <si>
    <t>Yara is een bedrijf dat zich richt op het vergroten van kennis om op verantwoorde wijze de wereld te voeden en de planeet te beschermen, door samen te werken met klanten en partners om een voedseltoekomst te creëren die positief is voor de natuur.</t>
  </si>
  <si>
    <t>Avenue du Boulevard 21/ 4, 1210 Saint-Josse-Ten-Noode</t>
  </si>
  <si>
    <t>Avenue du Boulevard</t>
  </si>
  <si>
    <t>app.bizzy.org/BE/0429426.819?utm_source=export&amp;utm_medium=lists_xlsx</t>
  </si>
  <si>
    <t>YPTO</t>
  </si>
  <si>
    <t>0821.220.410</t>
  </si>
  <si>
    <t>BE0821.220.410</t>
  </si>
  <si>
    <t>dpo@belgiantrain.be</t>
  </si>
  <si>
    <t>+32 52 22 39 53</t>
  </si>
  <si>
    <t>https://www.ypto.be</t>
  </si>
  <si>
    <t>Ypto is een IT-bedrijf dat samenwerkt met NMBS, de Belgische spoorwegen, om IT-expertise en oplossingen te bieden voor modern en efficiënt treinverkeer, inclusief diensten zoals projectmanagement, SAP-oplossingen en systeemintegratie.</t>
  </si>
  <si>
    <t>Tweestationsstraat 84, 1070 Anderlecht</t>
  </si>
  <si>
    <t>Tweestationsstraat</t>
  </si>
  <si>
    <t>app.bizzy.org/BE/0821220.410?utm_source=export&amp;utm_medium=lists_xlsx</t>
  </si>
  <si>
    <t>ZF WIND POWER ANTWERPEN</t>
  </si>
  <si>
    <t>0403.646.296</t>
  </si>
  <si>
    <t>BE0403.646.296</t>
  </si>
  <si>
    <t>info.zfsa@zf.com</t>
  </si>
  <si>
    <t>+1 954 441 4040</t>
  </si>
  <si>
    <t>https://www.zf.com</t>
  </si>
  <si>
    <t>ZF Group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</si>
  <si>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3920</t>
  </si>
  <si>
    <t>Gerard Mercatorstraat 40, 3920 Lommel</t>
  </si>
  <si>
    <t>app.bizzy.org/BE/0403646.296?utm_source=export&amp;utm_medium=lists_xlsx</t>
  </si>
  <si>
    <t>Ziegler</t>
  </si>
  <si>
    <t>0403.480.507</t>
  </si>
  <si>
    <t>BE0403.480.507</t>
  </si>
  <si>
    <t>info_ziegler@zieglergroup.com</t>
  </si>
  <si>
    <t>+32 2 422 22 99</t>
  </si>
  <si>
    <t>https://www.zieglergroup.com</t>
  </si>
  <si>
    <t>ZIEGLER GROUP biedt uitgebreide transport- en logistieke oplossingen, waaronder weg-, lucht-, spoor- en zeevracht, evenals gespecialiseerde diensten voor verschillende sectoren zoals de luchtvaart, chemie en mode. Ze zijn toegewijd aan het optimaliseren van supply chain-processen en het waarborgen van veiligheid en milieubewustzijn.</t>
  </si>
  <si>
    <t>Vilvoordsesteenweg 11, 1120 Neder-Over-Heembeek</t>
  </si>
  <si>
    <t>Vilvoordsesteenweg</t>
  </si>
  <si>
    <t>app.bizzy.org/BE/0403480.507?utm_source=export&amp;utm_medium=lists_xlsx</t>
  </si>
  <si>
    <t>Voornaam</t>
  </si>
  <si>
    <t>Achternaam</t>
  </si>
  <si>
    <t>LinkedIn</t>
  </si>
  <si>
    <t>Officiële functies</t>
  </si>
  <si>
    <t>Teamrol</t>
  </si>
  <si>
    <t>Senioriteitsniveau</t>
  </si>
  <si>
    <t>Departement</t>
  </si>
  <si>
    <t>Sandra</t>
  </si>
  <si>
    <t>Geulette</t>
  </si>
  <si>
    <t>sandra@bridgestone.eu</t>
  </si>
  <si>
    <t>Niet geverifieerd</t>
  </si>
  <si>
    <t>be.linkedin.com/in/sandra-geulette-3a0a0037</t>
  </si>
  <si>
    <t>Executive Assistant to the CHRO</t>
  </si>
  <si>
    <t>Niet-management</t>
  </si>
  <si>
    <t>Administratie, Bedrijfsstrategie, Klantenondersteuning, Logistiek, Supply chain, Facilitair en vastgoedbeheer, Office management, Veiligheid en beveiliging, Winkelactiviteiten, Operations, Projectmanagement</t>
  </si>
  <si>
    <t>www.bridgestone.be</t>
  </si>
  <si>
    <t>Ann</t>
  </si>
  <si>
    <t>Verheyden</t>
  </si>
  <si>
    <t>ann@cpchem.com</t>
  </si>
  <si>
    <t>be.linkedin.com/in/annverheyden</t>
  </si>
  <si>
    <t>Director</t>
  </si>
  <si>
    <t>EA HR Manager</t>
  </si>
  <si>
    <t>Manager / Lead</t>
  </si>
  <si>
    <t>Human resources, C-Suite</t>
  </si>
  <si>
    <t>www.cpchem.com</t>
  </si>
  <si>
    <t>Sofie</t>
  </si>
  <si>
    <t>Nolmans</t>
  </si>
  <si>
    <t>sofie.nolmans@nationale-loterij.be</t>
  </si>
  <si>
    <t>be.linkedin.com/in/sofie-nolmans-89743512</t>
  </si>
  <si>
    <t>HR Business Partner</t>
  </si>
  <si>
    <t>Partner</t>
  </si>
  <si>
    <t>www.nationale-loterij.be/</t>
  </si>
  <si>
    <t>Brian</t>
  </si>
  <si>
    <t>Dewilde</t>
  </si>
  <si>
    <t>brian.dewilde@clarebout.com</t>
  </si>
  <si>
    <t>be.linkedin.com/in/brian-dewilde-944766133</t>
  </si>
  <si>
    <t>www.clarebout.com</t>
  </si>
  <si>
    <t>Van de Velde</t>
  </si>
  <si>
    <t>be.linkedin.com/in/ann-van-de-velde-9b229b10</t>
  </si>
  <si>
    <t>HR Manager</t>
  </si>
  <si>
    <t>Human resources, Rekrutering, Opleiding en ontwikkeling, Payroll / Verloning en voordelen, Opleiding en ontwikkeling</t>
  </si>
  <si>
    <t>atlascopco.com</t>
  </si>
  <si>
    <t>Daphné</t>
  </si>
  <si>
    <t>Van Eeckhout</t>
  </si>
  <si>
    <t>daphne.vaneeckhout@agristo.com</t>
  </si>
  <si>
    <t>be.linkedin.com/in/daphné-van-eeckhout-407b156</t>
  </si>
  <si>
    <t>HR Business Partner HQ</t>
  </si>
  <si>
    <t>agristo.com</t>
  </si>
  <si>
    <t>Jolien</t>
  </si>
  <si>
    <t>De Coster</t>
  </si>
  <si>
    <t>jcoster@cebeo.be</t>
  </si>
  <si>
    <t>be.linkedin.com/in/joliendecoster</t>
  </si>
  <si>
    <t>www.cebeo.be</t>
  </si>
  <si>
    <t>Tina</t>
  </si>
  <si>
    <t>Peremans</t>
  </si>
  <si>
    <t>be.linkedin.com/in/tina-peremans-3745504a</t>
  </si>
  <si>
    <t>www.arval.be</t>
  </si>
  <si>
    <t>Hans</t>
  </si>
  <si>
    <t>Casier</t>
  </si>
  <si>
    <t>casier.hans@deme-group.com</t>
  </si>
  <si>
    <t>be.linkedin.com/in/hans-casier-69028b1</t>
  </si>
  <si>
    <t>Chief Human Resources Officer</t>
  </si>
  <si>
    <t>C-Level</t>
  </si>
  <si>
    <t>Human resources, Supply chain, C-Suite</t>
  </si>
  <si>
    <t>deme-group.com</t>
  </si>
  <si>
    <t>Sibylle</t>
  </si>
  <si>
    <t>Delhaye</t>
  </si>
  <si>
    <t>sibylle.delhaye@elia.be</t>
  </si>
  <si>
    <t>be.linkedin.com/in/sibylledelhaye</t>
  </si>
  <si>
    <t>elia.be</t>
  </si>
  <si>
    <t>Viviane</t>
  </si>
  <si>
    <t>Mertens</t>
  </si>
  <si>
    <t>viviane.mertens@airliquide.com</t>
  </si>
  <si>
    <t>be.linkedin.com/in/viviane-mertens-b01721252</t>
  </si>
  <si>
    <t>Human Resources Director</t>
  </si>
  <si>
    <t>Head / Director</t>
  </si>
  <si>
    <t>Human resources, Supply chain</t>
  </si>
  <si>
    <t>be.airliquide.com</t>
  </si>
  <si>
    <t>Dirk</t>
  </si>
  <si>
    <t>Ghekiere</t>
  </si>
  <si>
    <t>dirk.ghekiere@milcobel.com</t>
  </si>
  <si>
    <t>be.linkedin.com/in/dirk-ghekiere-2949104</t>
  </si>
  <si>
    <t>Human Resources Manager MCP</t>
  </si>
  <si>
    <t>Milcobel Dairy</t>
  </si>
  <si>
    <t>0870.017.447</t>
  </si>
  <si>
    <t>BE0870.017.447</t>
  </si>
  <si>
    <t>milcobel.com</t>
  </si>
  <si>
    <t>app.bizzy.org/BE/0870017.447?utm_source=export&amp;utm_medium=lists_xlsx</t>
  </si>
  <si>
    <t>Patrick</t>
  </si>
  <si>
    <t>Van Meerbeeck</t>
  </si>
  <si>
    <t>be.linkedin.com/in/patrick-van-meerbeeck-a3663175</t>
  </si>
  <si>
    <t>HR-manager</t>
  </si>
  <si>
    <t>www.terumo-europe.com</t>
  </si>
  <si>
    <t>laura</t>
  </si>
  <si>
    <t>mancuso</t>
  </si>
  <si>
    <t>laura.mancuso@rexel.be</t>
  </si>
  <si>
    <t>be.linkedin.com/in/laura-mancuso-37b54b13</t>
  </si>
  <si>
    <t>rexel.be</t>
  </si>
  <si>
    <t>Chris</t>
  </si>
  <si>
    <t>Vroman</t>
  </si>
  <si>
    <t>chris.vroman@ineos.com</t>
  </si>
  <si>
    <t>be.linkedin.com/in/chris-vroman-711730293</t>
  </si>
  <si>
    <t>HR Director</t>
  </si>
  <si>
    <t>www.ineos-styrolution.com</t>
  </si>
  <si>
    <t>Deprez</t>
  </si>
  <si>
    <t>ann.deprez@basf.com</t>
  </si>
  <si>
    <t>be.linkedin.com/in/ann-deprez-56373b1</t>
  </si>
  <si>
    <t>BASF BELGIUM COORDINATION CENTER</t>
  </si>
  <si>
    <t>0862.390.376</t>
  </si>
  <si>
    <t>BE0862.390.376</t>
  </si>
  <si>
    <t>basf.com</t>
  </si>
  <si>
    <t>+32 2 373 21 11</t>
  </si>
  <si>
    <t>app.bizzy.org/BE/0862390.376?utm_source=export&amp;utm_medium=lists_xlsx</t>
  </si>
  <si>
    <t>Patricia</t>
  </si>
  <si>
    <t>David</t>
  </si>
  <si>
    <t>patricia.david@joriside.be</t>
  </si>
  <si>
    <t>be.linkedin.com/in/patricia-david-24a66618</t>
  </si>
  <si>
    <t>www.joriside.com/</t>
  </si>
  <si>
    <t>Philip</t>
  </si>
  <si>
    <t>Depondt</t>
  </si>
  <si>
    <t>p.depondt@llbg.com</t>
  </si>
  <si>
    <t>be.linkedin.com/in/philip-depondt-620691ab</t>
  </si>
  <si>
    <t>Group HR Director</t>
  </si>
  <si>
    <t>www.llbg.com</t>
  </si>
  <si>
    <t>Peter</t>
  </si>
  <si>
    <t>Van Lindt</t>
  </si>
  <si>
    <t>petervl@manuchar.com</t>
  </si>
  <si>
    <t>be.linkedin.com/in/peter-van-lindt-9092678b</t>
  </si>
  <si>
    <t>Group HR Manager</t>
  </si>
  <si>
    <t>www.manuchar.com</t>
  </si>
  <si>
    <t>Elke</t>
  </si>
  <si>
    <t>De Bruyn</t>
  </si>
  <si>
    <t>be.linkedin.com/in/elkedebruyn</t>
  </si>
  <si>
    <t>Human Resources Manager HQ</t>
  </si>
  <si>
    <t>www.tessenderlo.com</t>
  </si>
  <si>
    <t>Marc</t>
  </si>
  <si>
    <t>Van Aelst</t>
  </si>
  <si>
    <t>marc.aelst@stadsbader.com</t>
  </si>
  <si>
    <t>be.linkedin.com/in/marcvanaelst</t>
  </si>
  <si>
    <t>HR Business Partner regio Oost</t>
  </si>
  <si>
    <t>www.stadsbader.com</t>
  </si>
  <si>
    <t>Jorgen</t>
  </si>
  <si>
    <t>Schepers</t>
  </si>
  <si>
    <t>be.linkedin.com/in/jorgen-schepers-7491376</t>
  </si>
  <si>
    <t>Finance &amp; HR Manager</t>
  </si>
  <si>
    <t>Finance, Human resources, C-Suite</t>
  </si>
  <si>
    <t>continentalfoods.eu</t>
  </si>
  <si>
    <t>Lizzy</t>
  </si>
  <si>
    <t>Veeckman</t>
  </si>
  <si>
    <t>be.linkedin.com/in/lizzyveeckman</t>
  </si>
  <si>
    <t>Global HR Director</t>
  </si>
  <si>
    <t>www.ansell.com</t>
  </si>
  <si>
    <t>Heike</t>
  </si>
  <si>
    <t>Rogiers</t>
  </si>
  <si>
    <t>hrogiers@vanmarcke.be</t>
  </si>
  <si>
    <t>be.linkedin.com/in/heike-rogiers-245225137</t>
  </si>
  <si>
    <t>www.vanmarcke.com/</t>
  </si>
  <si>
    <t>Bruno</t>
  </si>
  <si>
    <t>Kindt</t>
  </si>
  <si>
    <t>bk@sap.com</t>
  </si>
  <si>
    <t>be.linkedin.com/in/bruno-kindt-a4802b2</t>
  </si>
  <si>
    <t>Former HR Director</t>
  </si>
  <si>
    <t>Josiane</t>
  </si>
  <si>
    <t>Verlaet</t>
  </si>
  <si>
    <t>josiane.verlaet@lubrizol.com</t>
  </si>
  <si>
    <t>be.linkedin.com/in/josiane-verlaet-170b97168</t>
  </si>
  <si>
    <t>HR Director EMEAI</t>
  </si>
  <si>
    <t>www.lubrizol.com/</t>
  </si>
  <si>
    <t>Lien</t>
  </si>
  <si>
    <t>Claes</t>
  </si>
  <si>
    <t>be.linkedin.com/in/lien-claes-79ab894</t>
  </si>
  <si>
    <t>Talent Manager Indirect/ HR Business Partner IT</t>
  </si>
  <si>
    <t>Manager / Lead, Partner</t>
  </si>
  <si>
    <t>Rekrutering</t>
  </si>
  <si>
    <t>www.ivcgroup.com</t>
  </si>
  <si>
    <t>Els</t>
  </si>
  <si>
    <t>Thieren</t>
  </si>
  <si>
    <t>els.thieren@picanol.be</t>
  </si>
  <si>
    <t>be.linkedin.com/in/els-thieren-927a513</t>
  </si>
  <si>
    <t>www.picanol.be</t>
  </si>
  <si>
    <t>Florence</t>
  </si>
  <si>
    <t>Mocar</t>
  </si>
  <si>
    <t>fm@nestle.com</t>
  </si>
  <si>
    <t>be.linkedin.com/in/florence-mocar-33881a16</t>
  </si>
  <si>
    <t>www.nestle.be</t>
  </si>
  <si>
    <t>Catherine</t>
  </si>
  <si>
    <t>Branckotte</t>
  </si>
  <si>
    <t>catherine.branckotte@yara.com</t>
  </si>
  <si>
    <t>be.linkedin.com/in/catherine-branckotte-76b4a84</t>
  </si>
  <si>
    <t>Regional HR Director EMEA</t>
  </si>
  <si>
    <t>www.yara.com</t>
  </si>
  <si>
    <t>Danny</t>
  </si>
  <si>
    <t>Nijs</t>
  </si>
  <si>
    <t>be.linkedin.com/in/dannynijs1965</t>
  </si>
  <si>
    <t>Human Resources Manager</t>
  </si>
  <si>
    <t>www.kaneka.be</t>
  </si>
  <si>
    <t>Isabelle</t>
  </si>
  <si>
    <t>isabelle.vandevelde@lotusbakeries.com</t>
  </si>
  <si>
    <t>be.linkedin.com/in/isabelle-van-de-velde-5582258</t>
  </si>
  <si>
    <t>www.lotusbakeries.com</t>
  </si>
  <si>
    <t>Noesjka</t>
  </si>
  <si>
    <t>Defillet</t>
  </si>
  <si>
    <t>be.linkedin.com/in/noesjkadefillet</t>
  </si>
  <si>
    <t>novartis.com</t>
  </si>
  <si>
    <t>Martine</t>
  </si>
  <si>
    <t>Leroy</t>
  </si>
  <si>
    <t>martine.leroy@skeyes.be</t>
  </si>
  <si>
    <t>be.linkedin.com/in/martineleroy</t>
  </si>
  <si>
    <t>www.skeyes.be</t>
  </si>
  <si>
    <t>Emilie</t>
  </si>
  <si>
    <t>Lorenzini</t>
  </si>
  <si>
    <t>emilie.lorenzini@bpcgroup.be</t>
  </si>
  <si>
    <t>be.linkedin.com/in/emilie-lorenzini-64019321</t>
  </si>
  <si>
    <t>VA</t>
  </si>
  <si>
    <t>els.va@versele-laga.com</t>
  </si>
  <si>
    <t>be.linkedin.com/in/els-va-6a1581172</t>
  </si>
  <si>
    <t>group hr manager</t>
  </si>
  <si>
    <t>www.versele-laga.com</t>
  </si>
  <si>
    <t>Charlotte</t>
  </si>
  <si>
    <t>Puts</t>
  </si>
  <si>
    <t>be.linkedin.com/in/charlotteputs</t>
  </si>
  <si>
    <t>smulders.com</t>
  </si>
  <si>
    <t>Ludwig</t>
  </si>
  <si>
    <t>De Crée</t>
  </si>
  <si>
    <t>be.linkedin.com/in/ludwig-de-crée-32174315</t>
  </si>
  <si>
    <t>asco.be</t>
  </si>
  <si>
    <t>ISABELLE</t>
  </si>
  <si>
    <t>VANLERBERGHE</t>
  </si>
  <si>
    <t>isabelle.vanlerberghe@voestalpine.com</t>
  </si>
  <si>
    <t>be.linkedin.com/in/isabelle-vanlerberghe-2477274</t>
  </si>
  <si>
    <t>voestalpine.com</t>
  </si>
  <si>
    <t>An</t>
  </si>
  <si>
    <t>Van de Sompele</t>
  </si>
  <si>
    <t>avan@eocgroup.com</t>
  </si>
  <si>
    <t>be.linkedin.com/in/anvandesompele</t>
  </si>
  <si>
    <t>www.eocgroup.com</t>
  </si>
  <si>
    <t>LEEN</t>
  </si>
  <si>
    <t>WITDOUCK</t>
  </si>
  <si>
    <t>be.linkedin.com/in/leen-witdouck-1a98069</t>
  </si>
  <si>
    <t>human resources manager</t>
  </si>
  <si>
    <t>www.airproducts.com</t>
  </si>
  <si>
    <t>Walter</t>
  </si>
  <si>
    <t>Janssens</t>
  </si>
  <si>
    <t>walter.janssens@borealisgroup.com</t>
  </si>
  <si>
    <t>be.linkedin.com/in/walter-janssens-581189a</t>
  </si>
  <si>
    <t>HR Business Partner Kallo/Antwerp</t>
  </si>
  <si>
    <t>borealisgroup.com</t>
  </si>
  <si>
    <t>Jef</t>
  </si>
  <si>
    <t>Bastiaens</t>
  </si>
  <si>
    <t>jef.bastiaens@zf.com</t>
  </si>
  <si>
    <t>be.linkedin.com/in/jef-bastiaens-07657b54</t>
  </si>
  <si>
    <t>www.zf.com</t>
  </si>
  <si>
    <t>Lin</t>
  </si>
  <si>
    <t>de Bruin</t>
  </si>
  <si>
    <t>be.linkedin.com/in/lin-de-bruin-218b80b</t>
  </si>
  <si>
    <t>www.dca.be</t>
  </si>
  <si>
    <t>Vanheers</t>
  </si>
  <si>
    <t>peter.vanheers@nyrstar.com</t>
  </si>
  <si>
    <t>be.linkedin.com/in/peter-vanheers-55360423</t>
  </si>
  <si>
    <t>HR- Business Partner</t>
  </si>
  <si>
    <t>nyrstar.com</t>
  </si>
  <si>
    <t>Véronique</t>
  </si>
  <si>
    <t>Deraedt</t>
  </si>
  <si>
    <t>veronique.deraedt@vab.be</t>
  </si>
  <si>
    <t>be.linkedin.com/in/veronique-deraedt-ba93b829</t>
  </si>
  <si>
    <t>HR Manager VAB-Bijstand</t>
  </si>
  <si>
    <t>vab.be</t>
  </si>
  <si>
    <t>Bernard</t>
  </si>
  <si>
    <t>Metten</t>
  </si>
  <si>
    <t>mb@bnpparibas.com</t>
  </si>
  <si>
    <t>be.linkedin.com/in/bernard-metten-15085b4</t>
  </si>
  <si>
    <t>se.com</t>
  </si>
  <si>
    <t>Filip</t>
  </si>
  <si>
    <t>Claeys</t>
  </si>
  <si>
    <t>filip.claeys@icoterminals.com</t>
  </si>
  <si>
    <t>be.linkedin.com/in/filipclaeys</t>
  </si>
  <si>
    <t>icoterminals.com</t>
  </si>
  <si>
    <t>Nathalie</t>
  </si>
  <si>
    <t>De Schauwer</t>
  </si>
  <si>
    <t>nathalie@dsv.com</t>
  </si>
  <si>
    <t>be.linkedin.com/in/nathalie-de-schauwer-093b5060</t>
  </si>
  <si>
    <t>Supervisor, HR Business Partner</t>
  </si>
  <si>
    <t>dsv.com</t>
  </si>
  <si>
    <t>Jensie</t>
  </si>
  <si>
    <t>Wouters</t>
  </si>
  <si>
    <t>jensie.wouters@bleckmann.com</t>
  </si>
  <si>
    <t>be.linkedin.com/in/jensiewouters</t>
  </si>
  <si>
    <t>Vandekerckhove</t>
  </si>
  <si>
    <t>danny.vandekerckhove@allnex.com</t>
  </si>
  <si>
    <t>be.linkedin.com/in/danny-vandekerckhove-6956108</t>
  </si>
  <si>
    <t>HR Manager Belgium/France</t>
  </si>
  <si>
    <t>allnex.com</t>
  </si>
  <si>
    <t>Kristien</t>
  </si>
  <si>
    <t>Heylen</t>
  </si>
  <si>
    <t>kristien.heylen@renotec.be</t>
  </si>
  <si>
    <t>be.linkedin.com/in/kristienheylen</t>
  </si>
  <si>
    <t>HR-Manager</t>
  </si>
  <si>
    <t>www.renotec.be</t>
  </si>
  <si>
    <t>Michèle</t>
  </si>
  <si>
    <t>Dewulf</t>
  </si>
  <si>
    <t>michele.dewulf@lvdgroup.com</t>
  </si>
  <si>
    <t>be.linkedin.com/in/michele-dewulf</t>
  </si>
  <si>
    <t>Associate HR Director</t>
  </si>
  <si>
    <t>www.lvdgroup.com</t>
  </si>
  <si>
    <t>Alessandra</t>
  </si>
  <si>
    <t>Petrosino</t>
  </si>
  <si>
    <t>alessandra.petrosino@tucrail.be</t>
  </si>
  <si>
    <t>be.linkedin.com/in/alessandra-petrosino-bb7aa390</t>
  </si>
  <si>
    <t>www.tucrail.be</t>
  </si>
  <si>
    <t>Ann-Sophie</t>
  </si>
  <si>
    <t>Meerschaut</t>
  </si>
  <si>
    <t>ann-sophie.meerschaut@tvhequipment.com</t>
  </si>
  <si>
    <t>be.linkedin.com/in/ann-sophie-meerschaut-44790647</t>
  </si>
  <si>
    <t>TVH EQUIPMENT</t>
  </si>
  <si>
    <t>Detailhandel in apparatuur - Groothandel in machines en apparatuur - Verhuur en leasing van apparatuur - Verhuur en leasing van machines</t>
  </si>
  <si>
    <t>0414.262.650</t>
  </si>
  <si>
    <t>BE0414.262.650</t>
  </si>
  <si>
    <t>www.tvhequipment.com</t>
  </si>
  <si>
    <t>+32 16 48 28 58</t>
  </si>
  <si>
    <t>app.bizzy.org/BE/0414262.650?utm_source=export&amp;utm_medium=lists_xlsx</t>
  </si>
  <si>
    <t>Pascal</t>
  </si>
  <si>
    <t>Vanhoecke</t>
  </si>
  <si>
    <t>pascal.vanhoecke@atsgroep.be</t>
  </si>
  <si>
    <t>be.linkedin.com/in/pascal-vanhoecke-b2551251/en</t>
  </si>
  <si>
    <t>www.atsgroep.be</t>
  </si>
  <si>
    <t>Kris</t>
  </si>
  <si>
    <t>Van Ostaeyen</t>
  </si>
  <si>
    <t>be.linkedin.com/in/kris-van-ostaeyen-78b317b1</t>
  </si>
  <si>
    <t>www.signify.com</t>
  </si>
  <si>
    <t>Goedele</t>
  </si>
  <si>
    <t>Vinken</t>
  </si>
  <si>
    <t>be.linkedin.com/in/goedele-vinken-79b179124</t>
  </si>
  <si>
    <t>www.goed.be</t>
  </si>
  <si>
    <t>Hanne</t>
  </si>
  <si>
    <t>Croonen</t>
  </si>
  <si>
    <t>be.linkedin.com/in/hannecroonen</t>
  </si>
  <si>
    <t>Global HR Business Partner</t>
  </si>
  <si>
    <t>www.materialise.com</t>
  </si>
  <si>
    <t>Julie</t>
  </si>
  <si>
    <t>Beyens</t>
  </si>
  <si>
    <t>julie.beyens@besix.com</t>
  </si>
  <si>
    <t>be.linkedin.com/in/juliebeyens</t>
  </si>
  <si>
    <t>www.besixunitec.com</t>
  </si>
  <si>
    <t>Paesen</t>
  </si>
  <si>
    <t>be.linkedin.com/in/an-paesen-0a0b936b</t>
  </si>
  <si>
    <t>Marie</t>
  </si>
  <si>
    <t>Gielen</t>
  </si>
  <si>
    <t>gm@deloitte.com</t>
  </si>
  <si>
    <t>be.linkedin.com/in/marie-gielen-449a2953</t>
  </si>
  <si>
    <t>Deloitte Services &amp; Investments</t>
  </si>
  <si>
    <t>0402.910.779</t>
  </si>
  <si>
    <t>BE0402.910.779</t>
  </si>
  <si>
    <t>www.deloitte.com</t>
  </si>
  <si>
    <t>+32 16 31 41 50</t>
  </si>
  <si>
    <t>app.bizzy.org/BE/0402910.779?utm_source=export&amp;utm_medium=lists_xlsx</t>
  </si>
  <si>
    <t>Van Loon</t>
  </si>
  <si>
    <t>ann.vanloon@sesvanderhave.com</t>
  </si>
  <si>
    <t>be.linkedin.com/in/ann-van-loon</t>
  </si>
  <si>
    <t>www.sesvanderhave.com</t>
  </si>
  <si>
    <t>Jan</t>
  </si>
  <si>
    <t>Lembrechts</t>
  </si>
  <si>
    <t>jan.lembrechts@kuehne-nagel.com</t>
  </si>
  <si>
    <t>be.linkedin.com/in/jan-lembrechts-5990485</t>
  </si>
  <si>
    <t>kuehne-nagel.com</t>
  </si>
  <si>
    <t>Anne</t>
  </si>
  <si>
    <t>Bolmain</t>
  </si>
  <si>
    <t>anne.bolmain@prothya.com</t>
  </si>
  <si>
    <t>be.linkedin.com/in/annebolmain</t>
  </si>
  <si>
    <t>Lead HR Business Partner</t>
  </si>
  <si>
    <t>prothya.com</t>
  </si>
  <si>
    <t>Elisa</t>
  </si>
  <si>
    <t>Goossens</t>
  </si>
  <si>
    <t>be.linkedin.com/in/elisa-goossens-77b955103</t>
  </si>
  <si>
    <t>www.baltimoreaircoil.eu</t>
  </si>
  <si>
    <t>Marieke</t>
  </si>
  <si>
    <t>Wulleman</t>
  </si>
  <si>
    <t>mwulleman@igepa.be</t>
  </si>
  <si>
    <t>be.linkedin.com/in/marieke-wulleman-043bb811</t>
  </si>
  <si>
    <t>igepa.be</t>
  </si>
  <si>
    <t>Bart</t>
  </si>
  <si>
    <t>Tuyls</t>
  </si>
  <si>
    <t>bart.tuyls@colas.be</t>
  </si>
  <si>
    <t>be.linkedin.com/in/bart-tuyls-b681466</t>
  </si>
  <si>
    <t>www.colas.be</t>
  </si>
  <si>
    <t>Eve</t>
  </si>
  <si>
    <t>THOMAS</t>
  </si>
  <si>
    <t>eve.thomas@brico.be</t>
  </si>
  <si>
    <t>be.linkedin.com/in/eve-thomas-41a249a</t>
  </si>
  <si>
    <t>HR Manager Headquarter</t>
  </si>
  <si>
    <t>BRICO PLAN-IT</t>
  </si>
  <si>
    <t>0429.106.719</t>
  </si>
  <si>
    <t>BE0429.106.719</t>
  </si>
  <si>
    <t>www.brico.be</t>
  </si>
  <si>
    <t>+32 64 26 42 10</t>
  </si>
  <si>
    <t>app.bizzy.org/BE/0429106.719?utm_source=export&amp;utm_medium=lists_xlsx</t>
  </si>
  <si>
    <t>Lieve</t>
  </si>
  <si>
    <t>Sleebus</t>
  </si>
  <si>
    <t>lieve.sleebus@eriks.be</t>
  </si>
  <si>
    <t>be.linkedin.com/in/lieve-sleebus-7335a94</t>
  </si>
  <si>
    <t>eriks.be</t>
  </si>
  <si>
    <t>Tania</t>
  </si>
  <si>
    <t>De Greef</t>
  </si>
  <si>
    <t>tania.degreef@zieglergroup.com</t>
  </si>
  <si>
    <t>be.linkedin.com/in/tania-de-greef-49537b27</t>
  </si>
  <si>
    <t>HR Manager Belux</t>
  </si>
  <si>
    <t>www.zieglergroup.com</t>
  </si>
  <si>
    <t>Van Donink</t>
  </si>
  <si>
    <t>be.linkedin.com/in/jan-van-donink-4181435</t>
  </si>
  <si>
    <t>arcadis.com</t>
  </si>
  <si>
    <t>Myriam</t>
  </si>
  <si>
    <t>Wolters</t>
  </si>
  <si>
    <t>be.linkedin.com/in/myriam-wolters-93b93846</t>
  </si>
  <si>
    <t>Hr business partner</t>
  </si>
  <si>
    <t>www.connectgroup-ir.com</t>
  </si>
  <si>
    <t>Romina</t>
  </si>
  <si>
    <t>De Smul</t>
  </si>
  <si>
    <t>romina.desmul@verhelst.be</t>
  </si>
  <si>
    <t>be.linkedin.com/in/romina-de-smul</t>
  </si>
  <si>
    <t>www.verhelst.be</t>
  </si>
  <si>
    <t>Verguts</t>
  </si>
  <si>
    <t>ann.verguts@vinci-energies.com</t>
  </si>
  <si>
    <t>be.linkedin.com/in/ann-verguts-63a889114</t>
  </si>
  <si>
    <t>www.vinci-energies.be</t>
  </si>
  <si>
    <t>Ivy</t>
  </si>
  <si>
    <t>Yvette De Smedt</t>
  </si>
  <si>
    <t>be.linkedin.com/in/ivy-yvette-de-smedt-39b762145</t>
  </si>
  <si>
    <t>HR-manager belux</t>
  </si>
  <si>
    <t>www.soprema.be</t>
  </si>
  <si>
    <t>Stéphanie</t>
  </si>
  <si>
    <t>Piron</t>
  </si>
  <si>
    <t>stephanie.piron@tabaknatie.be</t>
  </si>
  <si>
    <t>be.linkedin.com/in/stephaniepiron</t>
  </si>
  <si>
    <t>tabaknatie.be</t>
  </si>
  <si>
    <t>Stefanie</t>
  </si>
  <si>
    <t>Cornelis</t>
  </si>
  <si>
    <t>cornelis@krinkels.be</t>
  </si>
  <si>
    <t>be.linkedin.com/in/stefaniecornelis</t>
  </si>
  <si>
    <t>www.krinkels.be</t>
  </si>
  <si>
    <t>Henderickx</t>
  </si>
  <si>
    <t>elke.henderickx@idewe.be</t>
  </si>
  <si>
    <t>be.linkedin.com/in/elke-henderickx-13520a4</t>
  </si>
  <si>
    <t>IDEWE - Externe dienst voor Preventie en Bescherming op het werk</t>
  </si>
  <si>
    <t>Verenigingen</t>
  </si>
  <si>
    <t>0409.862.612</t>
  </si>
  <si>
    <t>BE0409.862.612</t>
  </si>
  <si>
    <t>www.idewe.be</t>
  </si>
  <si>
    <t>+32 16 39 04 11</t>
  </si>
  <si>
    <t>app.bizzy.org/BE/0409862.612?utm_source=export&amp;utm_medium=lists_xlsx</t>
  </si>
  <si>
    <t>Luna</t>
  </si>
  <si>
    <t>Daenen</t>
  </si>
  <si>
    <t>luna.daenen@arvesta.eu</t>
  </si>
  <si>
    <t>be.linkedin.com/in/luna-daenen-816ba6150</t>
  </si>
  <si>
    <t>arvesta.eu/</t>
  </si>
  <si>
    <t>Joëlle</t>
  </si>
  <si>
    <t>Delmarcelle</t>
  </si>
  <si>
    <t>joelle.delmarcelle@wolterskluwer.com</t>
  </si>
  <si>
    <t>be.linkedin.com/in/joelle-delmarcelle-724341b</t>
  </si>
  <si>
    <t>www.wolterskluwer.com/nl-be</t>
  </si>
  <si>
    <t>Kurt</t>
  </si>
  <si>
    <t>De Ridder</t>
  </si>
  <si>
    <t>kurt.de.ridder@distrilog.be</t>
  </si>
  <si>
    <t>be.linkedin.com/in/kurt-de-ridder-72150a14</t>
  </si>
  <si>
    <t>HR manager/director ad interim</t>
  </si>
  <si>
    <t>Manager / Lead, Head / Director</t>
  </si>
  <si>
    <t>www.distrilog.be</t>
  </si>
  <si>
    <t>Thibault</t>
  </si>
  <si>
    <t>Roudot</t>
  </si>
  <si>
    <t>be.linkedin.com/in/thibault-roudot-9a094648/en</t>
  </si>
  <si>
    <t>SOPRA STERIA BENELUX</t>
  </si>
  <si>
    <t>0474.817.275</t>
  </si>
  <si>
    <t>BE0474.817.275</t>
  </si>
  <si>
    <t>www.soprasteria.be</t>
  </si>
  <si>
    <t>+32 15 27 34 03</t>
  </si>
  <si>
    <t>app.bizzy.org/BE/0474817.275?utm_source=export&amp;utm_medium=lists_xlsx</t>
  </si>
  <si>
    <t>Senne</t>
  </si>
  <si>
    <t>Desmadryl</t>
  </si>
  <si>
    <t>senne.desmadryl@scioteq.com</t>
  </si>
  <si>
    <t>be.linkedin.com/in/senne-desmadryl</t>
  </si>
  <si>
    <t>www.scioteq.com</t>
  </si>
  <si>
    <t>Britt</t>
  </si>
  <si>
    <t>De Pauw</t>
  </si>
  <si>
    <t>britt.depauw@bmb-bouwmaterialen.be</t>
  </si>
  <si>
    <t>be.linkedin.com/in/britt-de-pauw-24426845</t>
  </si>
  <si>
    <t>www.bmb-bouwmaterialen.be</t>
  </si>
  <si>
    <t>Sarah</t>
  </si>
  <si>
    <t>Goris</t>
  </si>
  <si>
    <t>sarah.goris@astrasweets.com</t>
  </si>
  <si>
    <t>be.linkedin.com/in/sarah-goris-22302674</t>
  </si>
  <si>
    <t>HR Business Partner Operations</t>
  </si>
  <si>
    <t>www.astrasweets.com</t>
  </si>
  <si>
    <t>ineos.com</t>
  </si>
  <si>
    <t>Dereu</t>
  </si>
  <si>
    <t>julie@vanmoer.com</t>
  </si>
  <si>
    <t>be.linkedin.com/in/julie-de-reu-297874104</t>
  </si>
  <si>
    <t>www.vanmoer.com/</t>
  </si>
  <si>
    <t>Karine</t>
  </si>
  <si>
    <t>Parent</t>
  </si>
  <si>
    <t>karine.parent@sibelco.com</t>
  </si>
  <si>
    <t>be.linkedin.com/in/karine-parent-aa58b223</t>
  </si>
  <si>
    <t>Rekrutering, Payroll / Verloning en voordelen, Opleiding en ontwikkeling, Human resources</t>
  </si>
  <si>
    <t>www.sibelco.com</t>
  </si>
  <si>
    <t>Guido</t>
  </si>
  <si>
    <t>Coningx</t>
  </si>
  <si>
    <t>be.linkedin.com/in/guido-coningx-71426893</t>
  </si>
  <si>
    <t>www.jungheinrich-profishop.be</t>
  </si>
  <si>
    <t>Veerle</t>
  </si>
  <si>
    <t>Vlecken</t>
  </si>
  <si>
    <t>veerle.vlecken@honeywell.com</t>
  </si>
  <si>
    <t>be.linkedin.com/in/veerle-vlecken-b0b101170</t>
  </si>
  <si>
    <t>HR manager</t>
  </si>
  <si>
    <t>www.honeywell.com</t>
  </si>
  <si>
    <t>Evi</t>
  </si>
  <si>
    <t>Belmans</t>
  </si>
  <si>
    <t>be.linkedin.com/in/evibelmans</t>
  </si>
  <si>
    <t>Studiecentrum voor Kernenergie - Centre d'Etude de l'Energie Nucléaire</t>
  </si>
  <si>
    <t>0406.568.867</t>
  </si>
  <si>
    <t>BE0406.568.867</t>
  </si>
  <si>
    <t>www.sckcen.be</t>
  </si>
  <si>
    <t>+32 14 31 89 36</t>
  </si>
  <si>
    <t>app.bizzy.org/BE/0406568.867?utm_source=export&amp;utm_medium=lists_xlsx</t>
  </si>
  <si>
    <t>Miguel</t>
  </si>
  <si>
    <t>Vanden Eynde</t>
  </si>
  <si>
    <t>vm@bosch.com</t>
  </si>
  <si>
    <t>be.linkedin.com/in/miguel-vanden-eynde-a51b4243</t>
  </si>
  <si>
    <t>www.bosch.be</t>
  </si>
  <si>
    <t>Vanvelk</t>
  </si>
  <si>
    <t>be.linkedin.com/in/veerle-vanvelk-0575358</t>
  </si>
  <si>
    <t>HR Manager Europe</t>
  </si>
  <si>
    <t>griffithfoods.com</t>
  </si>
  <si>
    <t>De Bruecker</t>
  </si>
  <si>
    <t>be.linkedin.com/in/martine-de-bruecker-b44a635a</t>
  </si>
  <si>
    <t>www.cegeka.com</t>
  </si>
  <si>
    <t>Lies</t>
  </si>
  <si>
    <t>Van den Troost</t>
  </si>
  <si>
    <t>lvan@unilin.com</t>
  </si>
  <si>
    <t>be.linkedin.com/in/lies-van-den-troost-719a93b3</t>
  </si>
  <si>
    <t>unilin.com</t>
  </si>
  <si>
    <t>Yves</t>
  </si>
  <si>
    <t>Pas</t>
  </si>
  <si>
    <t>be.linkedin.com/in/yves-pas-39625a4</t>
  </si>
  <si>
    <t>Human resources, Operations</t>
  </si>
  <si>
    <t>www.touring.be</t>
  </si>
  <si>
    <t>Nadine</t>
  </si>
  <si>
    <t>Degrande</t>
  </si>
  <si>
    <t>nadine.degrande@kbc.be</t>
  </si>
  <si>
    <t>be.linkedin.com/in/nadine-degrande-182b794</t>
  </si>
  <si>
    <t>Senior HR Business Partner</t>
  </si>
  <si>
    <t>Senior, Partner</t>
  </si>
  <si>
    <t>www.kbc.be</t>
  </si>
  <si>
    <t>Katrien</t>
  </si>
  <si>
    <t>Vandeput</t>
  </si>
  <si>
    <t>katrien.vandeput@belgiantrain.be</t>
  </si>
  <si>
    <t>be.linkedin.com/in/katrien-vandeput-88a23528</t>
  </si>
  <si>
    <t>www.ypto.be</t>
  </si>
  <si>
    <t>Frenay</t>
  </si>
  <si>
    <t>yves.frenay@punchpowertrain.com</t>
  </si>
  <si>
    <t>be.linkedin.com/in/yves-frenay-9576a21</t>
  </si>
  <si>
    <t>punchpowertrain.com</t>
  </si>
  <si>
    <t>Björn</t>
  </si>
  <si>
    <t>Slegers</t>
  </si>
  <si>
    <t>bjorn.slegers@lunchgarden.be</t>
  </si>
  <si>
    <t>be.linkedin.com/in/bjornslegers</t>
  </si>
  <si>
    <t>www.lunchgarden.be/</t>
  </si>
  <si>
    <t>Goed Hulpmiddelen</t>
  </si>
  <si>
    <t>0860.548.465</t>
  </si>
  <si>
    <t>BE0860.548.465</t>
  </si>
  <si>
    <t>app.bizzy.org/BE/0860548.465?utm_source=export&amp;utm_medium=lists_xlsx</t>
  </si>
  <si>
    <t>Yannick</t>
  </si>
  <si>
    <t>Eelen</t>
  </si>
  <si>
    <t>be.linkedin.com/in/yannick-eelen-156932266</t>
  </si>
  <si>
    <t>jysk.be</t>
  </si>
  <si>
    <t>Giel</t>
  </si>
  <si>
    <t>Haeldermans</t>
  </si>
  <si>
    <t>be.linkedin.com/in/giel-haeldermans-6417548</t>
  </si>
  <si>
    <t>www.sappi.com</t>
  </si>
  <si>
    <t>Wendy</t>
  </si>
  <si>
    <t>Van Dijck</t>
  </si>
  <si>
    <t>wendy.dijck@schindler.com</t>
  </si>
  <si>
    <t>be.linkedin.com/in/wendy-van-dijck-2631349</t>
  </si>
  <si>
    <t>www.schindler.com</t>
  </si>
  <si>
    <t>Coomans</t>
  </si>
  <si>
    <t>julie.coomans@mediafin.be</t>
  </si>
  <si>
    <t>be.linkedin.com/in/juliecoomans</t>
  </si>
  <si>
    <t>www.mediafin.be</t>
  </si>
  <si>
    <t>Frederique</t>
  </si>
  <si>
    <t>Nelissen</t>
  </si>
  <si>
    <t>frederique.nelissen@aviapartner.aero</t>
  </si>
  <si>
    <t>be.linkedin.com/in/frederiquenelissen</t>
  </si>
  <si>
    <t>aviapartner.aero</t>
  </si>
  <si>
    <t>Kathleen</t>
  </si>
  <si>
    <t>Lamberigts</t>
  </si>
  <si>
    <t>kathleen.lamberigts@cipalschaubroeck.be</t>
  </si>
  <si>
    <t>be.linkedin.com/in/kathleen-lamberigts</t>
  </si>
  <si>
    <t>www.cipalschaubroeck.be</t>
  </si>
  <si>
    <t>Gino</t>
  </si>
  <si>
    <t>Couvreur</t>
  </si>
  <si>
    <t>gino.couvreur@bel-bo.be</t>
  </si>
  <si>
    <t>be.linkedin.com/in/gino-couvreur-55b1b35</t>
  </si>
  <si>
    <t>bel-bo.be</t>
  </si>
  <si>
    <t>Olivier</t>
  </si>
  <si>
    <t>Vandelaer</t>
  </si>
  <si>
    <t>olivier@engie.be</t>
  </si>
  <si>
    <t>be.linkedin.com/in/olivierv</t>
  </si>
  <si>
    <t>Chief HR (CHRO) and Chief Information Officer (CIO) Research &amp; Innovation</t>
  </si>
  <si>
    <t>Cyberbeveiliging, Innovatie en digitale transformatie, Projectmanagement, Cloud Engineering, C-Suite</t>
  </si>
  <si>
    <t>engie.be</t>
  </si>
  <si>
    <t>Hind</t>
  </si>
  <si>
    <t>El Mourabit</t>
  </si>
  <si>
    <t>hind.el.mourabit@hansanders.be</t>
  </si>
  <si>
    <t>be.linkedin.com/in/hind-el-mourabit-a9763618</t>
  </si>
  <si>
    <t>www.hansanders.be</t>
  </si>
  <si>
    <t>Fierens</t>
  </si>
  <si>
    <t>jolien.fierens@vinci-energies.com</t>
  </si>
  <si>
    <t>be.linkedin.com/in/jolien-fierens-3aa421168</t>
  </si>
  <si>
    <t>HR-business partner West- en Oost</t>
  </si>
  <si>
    <t>www.vinci-facilities.be</t>
  </si>
  <si>
    <t>Evelien</t>
  </si>
  <si>
    <t>Feryn</t>
  </si>
  <si>
    <t>feryn@decat.be</t>
  </si>
  <si>
    <t>be.linkedin.com/in/evelien-feryn</t>
  </si>
  <si>
    <t>www.decat.be</t>
  </si>
  <si>
    <t>Elien</t>
  </si>
  <si>
    <t>Bogaerts</t>
  </si>
  <si>
    <t>elien.bogaerts@vito.be</t>
  </si>
  <si>
    <t>be.linkedin.com/in/elien-bogaerts</t>
  </si>
  <si>
    <t>vito.be</t>
  </si>
  <si>
    <t>Imely</t>
  </si>
  <si>
    <t>Grillet</t>
  </si>
  <si>
    <t>imely.grillet@jci.com</t>
  </si>
  <si>
    <t>be.linkedin.com/in/imelygrillet</t>
  </si>
  <si>
    <t>HR Business Partner, Learning &amp; Development</t>
  </si>
  <si>
    <t>johnsoncontrols.com</t>
  </si>
  <si>
    <t>CATHARINE</t>
  </si>
  <si>
    <t>PATTOU</t>
  </si>
  <si>
    <t>catharine@leenbakker.be</t>
  </si>
  <si>
    <t>be.linkedin.com/in/catharine-pattou-5b0547211</t>
  </si>
  <si>
    <t>HUMAN RESOURCES MANAGER</t>
  </si>
  <si>
    <t>leenbakker.be</t>
  </si>
  <si>
    <t>Ruben</t>
  </si>
  <si>
    <t>Van Leeuwe</t>
  </si>
  <si>
    <t>ruben.van.leeuwe@azzeno.be</t>
  </si>
  <si>
    <t>be.linkedin.com/in/ruben-van-leeuwe-b9a27141</t>
  </si>
  <si>
    <t>AZ ZENO</t>
  </si>
  <si>
    <t>0410.123.819</t>
  </si>
  <si>
    <t>BE0410.123.819</t>
  </si>
  <si>
    <t>azzeno.be</t>
  </si>
  <si>
    <t>+32 50 53 30 00</t>
  </si>
  <si>
    <t>app.bizzy.org/BE/0410123.819?utm_source=export&amp;utm_medium=lists_xlsx</t>
  </si>
  <si>
    <t>Margo</t>
  </si>
  <si>
    <t>Natadiredja</t>
  </si>
  <si>
    <t>be.linkedin.com/in/margo-natadiredja-a8813560</t>
  </si>
  <si>
    <t>www.axxes.com</t>
  </si>
  <si>
    <t>Sally</t>
  </si>
  <si>
    <t>Bal</t>
  </si>
  <si>
    <t>sally.bal@axi.be</t>
  </si>
  <si>
    <t>be.linkedin.com/in/sally-bal-b44a07a8</t>
  </si>
  <si>
    <t>www.axi.be</t>
  </si>
  <si>
    <t>Anneleen</t>
  </si>
  <si>
    <t>Rochtus</t>
  </si>
  <si>
    <t>anneleen.rochtus@dentius.be</t>
  </si>
  <si>
    <t>be.linkedin.com/in/anneleen-rochtus-078a449a</t>
  </si>
  <si>
    <t>dentius.be</t>
  </si>
  <si>
    <t>Sabine</t>
  </si>
  <si>
    <t>Carlino</t>
  </si>
  <si>
    <t>sabine.carlino@catalent.com</t>
  </si>
  <si>
    <t>be.linkedin.com/in/sabine-carlino-0464757</t>
  </si>
  <si>
    <t>HR Director, Belgium</t>
  </si>
  <si>
    <t>www.catalent.com/our-locations/europe/brussels-belgium/</t>
  </si>
  <si>
    <t>Moon</t>
  </si>
  <si>
    <t>Vanneste</t>
  </si>
  <si>
    <t>moon.vanneste@belgan.com</t>
  </si>
  <si>
    <t>be.linkedin.com/in/moon-vanneste</t>
  </si>
  <si>
    <t>Experienced HR Business Partner</t>
  </si>
  <si>
    <t>www.belgan.com</t>
  </si>
  <si>
    <t>swissport.com</t>
  </si>
  <si>
    <t>Vankrunkelsven</t>
  </si>
  <si>
    <t>be.linkedin.com/in/nathalievankrunkelsven</t>
  </si>
  <si>
    <t>HR director</t>
  </si>
  <si>
    <t>www.itineris.net</t>
  </si>
  <si>
    <t>florence.cornelis@bdo.be</t>
  </si>
  <si>
    <t>be.linkedin.com/in/florence-cornélis-91187a36</t>
  </si>
  <si>
    <t>BDO  ADVISORY</t>
  </si>
  <si>
    <t>0459.910.454</t>
  </si>
  <si>
    <t>BE0459.910.454</t>
  </si>
  <si>
    <t>app.bizzy.org/BE/0459910.454?utm_source=export&amp;utm_medium=lists_xlsx</t>
  </si>
  <si>
    <t>Luc</t>
  </si>
  <si>
    <t>De Bodt</t>
  </si>
  <si>
    <t>luc.debodt@ae.be</t>
  </si>
  <si>
    <t>be.linkedin.com/in/lucdebodt</t>
  </si>
  <si>
    <t>www.ae.be</t>
  </si>
  <si>
    <t>Valérie</t>
  </si>
  <si>
    <t>Lentacker</t>
  </si>
  <si>
    <t>valerie.lentacker@jandenul.com</t>
  </si>
  <si>
    <t>be.linkedin.com/in/valérie-lentacker-982562111</t>
  </si>
  <si>
    <t>Jan De Nul Dredging</t>
  </si>
  <si>
    <t>Baggerwerken - Bouw - Waterbouw</t>
  </si>
  <si>
    <t>0419.146.797</t>
  </si>
  <si>
    <t>BE0419.146.797</t>
  </si>
  <si>
    <t>jandenul.com</t>
  </si>
  <si>
    <t>app.bizzy.org/BE/0419146.797?utm_source=export&amp;utm_medium=lists_xlsx</t>
  </si>
  <si>
    <t>Accounting</t>
  </si>
  <si>
    <t>Kim</t>
  </si>
  <si>
    <t>Vangeenberghe</t>
  </si>
  <si>
    <t>kim.vangeenberghe@corilus.be</t>
  </si>
  <si>
    <t>be.linkedin.com/in/kimvangeenberghe</t>
  </si>
  <si>
    <t>www.corilus.be</t>
  </si>
  <si>
    <t>Larissa</t>
  </si>
  <si>
    <t>Franck</t>
  </si>
  <si>
    <t>larissa.franck@iodigital.com</t>
  </si>
  <si>
    <t>be.linkedin.com/in/larissafranck</t>
  </si>
  <si>
    <t>HR Director Belgium</t>
  </si>
  <si>
    <t>www.iodigital.com</t>
  </si>
  <si>
    <t>Kristine</t>
  </si>
  <si>
    <t>Vercammen</t>
  </si>
  <si>
    <t>be.linkedin.com/in/kristine-vercammen-0a84242a</t>
  </si>
  <si>
    <t>The British School of Brussels</t>
  </si>
  <si>
    <t>0408.705.045</t>
  </si>
  <si>
    <t>BE0408.705.045</t>
  </si>
  <si>
    <t>www.britishschool.be</t>
  </si>
  <si>
    <t>+32 2 766 04 30</t>
  </si>
  <si>
    <t>app.bizzy.org/BE/0408705.045?utm_source=export&amp;utm_medium=lists_xlsx</t>
  </si>
  <si>
    <t>CEGEKA BUSINESS SOLUTIONS BELGIE</t>
  </si>
  <si>
    <t>0447.328.762</t>
  </si>
  <si>
    <t>BE0447.328.762</t>
  </si>
  <si>
    <t>www.cegeka.com/</t>
  </si>
  <si>
    <t>app.bizzy.org/BE/0447328.762?utm_source=export&amp;utm_medium=lists_xlsx</t>
  </si>
  <si>
    <t>Annelies</t>
  </si>
  <si>
    <t>Surkijn</t>
  </si>
  <si>
    <t>annelies.surkijn@24plus.be</t>
  </si>
  <si>
    <t>be.linkedin.com/in/annelies-surkijn-8bba3223</t>
  </si>
  <si>
    <t>www.24plus.be</t>
  </si>
  <si>
    <t>Quivreux</t>
  </si>
  <si>
    <t>veerle.quivreux@vib.be</t>
  </si>
  <si>
    <t>be.linkedin.com/in/veerle-quivreux-20437a14</t>
  </si>
  <si>
    <t>vib.be</t>
  </si>
  <si>
    <t>Olivier, MBA</t>
  </si>
  <si>
    <t>be.linkedin.com/in/valerie-olivier</t>
  </si>
  <si>
    <t>MBA, HR Manager</t>
  </si>
  <si>
    <t>msc.com</t>
  </si>
  <si>
    <t>Zoé</t>
  </si>
  <si>
    <t>Cohn</t>
  </si>
  <si>
    <t>zoe.cohn@cesi.be</t>
  </si>
  <si>
    <t>be.linkedin.com/in/zoé-cohn-5b5a2199</t>
  </si>
  <si>
    <t>CESI</t>
  </si>
  <si>
    <t>0409.122.442</t>
  </si>
  <si>
    <t>BE0409.122.442</t>
  </si>
  <si>
    <t>www.cesi.be</t>
  </si>
  <si>
    <t>+32 2 771 00 25</t>
  </si>
  <si>
    <t>app.bizzy.org/BE/0409122.442?utm_source=export&amp;utm_medium=lists_xlsx</t>
  </si>
  <si>
    <t>Saar</t>
  </si>
  <si>
    <t>Peeters</t>
  </si>
  <si>
    <t>saar.peeters@houseoftalents.be</t>
  </si>
  <si>
    <t>be.linkedin.com/in/saarpeeters</t>
  </si>
  <si>
    <t>www.houseoftalents.be</t>
  </si>
  <si>
    <t>Fien</t>
  </si>
  <si>
    <t>Dieussaert</t>
  </si>
  <si>
    <t>fien.dieussaert@wgkwvl.be</t>
  </si>
  <si>
    <t>be.linkedin.com/in/fien-dieussaert-52bb0a8b</t>
  </si>
  <si>
    <t>Wit-Gele-Kruis Vlaams-Brabant</t>
  </si>
  <si>
    <t>Verenigingen - Verpleeghuizen</t>
  </si>
  <si>
    <t>0458.516.129</t>
  </si>
  <si>
    <t>BE0458.516.129</t>
  </si>
  <si>
    <t>www.witgelekruis.be</t>
  </si>
  <si>
    <t>+32 14 24 24 20</t>
  </si>
  <si>
    <t>app.bizzy.org/BE/0458516.129?utm_source=export&amp;utm_medium=lists_xlsx</t>
  </si>
  <si>
    <t>Oris</t>
  </si>
  <si>
    <t>sarah.oris@armonea.be</t>
  </si>
  <si>
    <t>be.linkedin.com/in/sarahoris</t>
  </si>
  <si>
    <t>Annick</t>
  </si>
  <si>
    <t>Verstraete</t>
  </si>
  <si>
    <t>be.linkedin.com/in/annick-verstraete-81b2157</t>
  </si>
  <si>
    <t>GROEP INTRO VZW</t>
  </si>
  <si>
    <t>0461.936.071</t>
  </si>
  <si>
    <t>BE0461.936.071</t>
  </si>
  <si>
    <t>www.groepintro.be</t>
  </si>
  <si>
    <t>+32 15 41 81 28</t>
  </si>
  <si>
    <t>app.bizzy.org/BE/0461936.071?utm_source=export&amp;utm_medium=lists_xlsx</t>
  </si>
  <si>
    <t>Niki</t>
  </si>
  <si>
    <t>De Schepper</t>
  </si>
  <si>
    <t>niki.deschepper@nektari.be</t>
  </si>
  <si>
    <t>be.linkedin.com/in/niki-de-schepper-223a0413</t>
  </si>
  <si>
    <t>NEKTARI</t>
  </si>
  <si>
    <t>0407.231.239</t>
  </si>
  <si>
    <t>BE0407.231.239</t>
  </si>
  <si>
    <t>www.nektari.be</t>
  </si>
  <si>
    <t>+32 3 500 00 64</t>
  </si>
  <si>
    <t>app.bizzy.org/BE/0407231.239?utm_source=export&amp;utm_medium=lists_xlsx</t>
  </si>
  <si>
    <t>Patry</t>
  </si>
  <si>
    <t>an.patry@mpi-oosterlo.be</t>
  </si>
  <si>
    <t>be.linkedin.com/in/an-patry</t>
  </si>
  <si>
    <t>MPI Oosterlo</t>
  </si>
  <si>
    <t>0414.326.293</t>
  </si>
  <si>
    <t>BE0414.326.293</t>
  </si>
  <si>
    <t>www.mpi-oosterlo.be</t>
  </si>
  <si>
    <t>+32 14 86 11 40</t>
  </si>
  <si>
    <t>app.bizzy.org/BE/0414326.293?utm_source=export&amp;utm_medium=lists_xlsx</t>
  </si>
  <si>
    <t>Rutger</t>
  </si>
  <si>
    <t>Joris</t>
  </si>
  <si>
    <t>joris@huntsman.com</t>
  </si>
  <si>
    <t>be.linkedin.com/in/rutger-joris-0933887</t>
  </si>
  <si>
    <t>HR Manager Belgium</t>
  </si>
  <si>
    <t>www.huntsman.com/</t>
  </si>
  <si>
    <t>Virginie</t>
  </si>
  <si>
    <t>Coppens</t>
  </si>
  <si>
    <t>be.linkedin.com/in/virginie-coppens-605a326</t>
  </si>
  <si>
    <t>Wouter</t>
  </si>
  <si>
    <t>Cromheecke</t>
  </si>
  <si>
    <t>be.linkedin.com/in/wouter-cromheecke-4b9222a1</t>
  </si>
  <si>
    <t>www.cargill.be</t>
  </si>
  <si>
    <t>Astrid</t>
  </si>
  <si>
    <t>De Lathauwer</t>
  </si>
  <si>
    <t>be.linkedin.com/in/astriddelathauwer</t>
  </si>
  <si>
    <t>ontex.com</t>
  </si>
  <si>
    <t>Eline</t>
  </si>
  <si>
    <t>Van Harck</t>
  </si>
  <si>
    <t>evan@eneco.be</t>
  </si>
  <si>
    <t>be.linkedin.com/in/elinevanharck</t>
  </si>
  <si>
    <t>eneco.be</t>
  </si>
  <si>
    <t>Omaira</t>
  </si>
  <si>
    <t>Martens</t>
  </si>
  <si>
    <t>omartens@microsoft.com</t>
  </si>
  <si>
    <t>be.linkedin.com/in/omairamartens</t>
  </si>
  <si>
    <t>HR Manager | Western Europe</t>
  </si>
  <si>
    <t>www.microsoft.com</t>
  </si>
  <si>
    <t>Marilisa</t>
  </si>
  <si>
    <t>Bet</t>
  </si>
  <si>
    <t>marilisa.bet@vynova-group.com</t>
  </si>
  <si>
    <t>be.linkedin.com/in/marilisa-bet-b3932819</t>
  </si>
  <si>
    <t>www.vynova-group.com</t>
  </si>
  <si>
    <t>Alexandra</t>
  </si>
  <si>
    <t>Buzás</t>
  </si>
  <si>
    <t>alexandra.buzas@melexis.com</t>
  </si>
  <si>
    <t>be.linkedin.com/in/alexandra-buzás-17ba47184</t>
  </si>
  <si>
    <t>melexis.com</t>
  </si>
  <si>
    <t>Bert</t>
  </si>
  <si>
    <t>De Keyser</t>
  </si>
  <si>
    <t>be.linkedin.com/in/bert-de-keyser-6511331b9</t>
  </si>
  <si>
    <t>www.tui.be</t>
  </si>
  <si>
    <t>Christine</t>
  </si>
  <si>
    <t>Vandroogenbroeck</t>
  </si>
  <si>
    <t>be.linkedin.com/in/christine-van-droogenbroeck-56a2594b</t>
  </si>
  <si>
    <t>HR Director Benelux</t>
  </si>
  <si>
    <t>www.alphacredit.be</t>
  </si>
  <si>
    <t>Andréa</t>
  </si>
  <si>
    <t>Baetens</t>
  </si>
  <si>
    <t>andrea.baetens@hedinautomotive.be</t>
  </si>
  <si>
    <t>be.linkedin.com/in/andreabaetens</t>
  </si>
  <si>
    <t>www.hedinautomotive.be</t>
  </si>
  <si>
    <t>Vanweddingen</t>
  </si>
  <si>
    <t>anne.vanweddingen@hubo.be</t>
  </si>
  <si>
    <t>be.linkedin.com/in/anne-vanweddingen-5aa44314</t>
  </si>
  <si>
    <t>www.hubo.be</t>
  </si>
  <si>
    <t>Eva</t>
  </si>
  <si>
    <t>be.linkedin.com/in/eva-de-ridder-03bb8655</t>
  </si>
  <si>
    <t>Site HR Manager</t>
  </si>
  <si>
    <t>www.ajinomoto-omnichem.com</t>
  </si>
  <si>
    <t>Jasmine</t>
  </si>
  <si>
    <t>Piessens</t>
  </si>
  <si>
    <t>jasmine.piessens@vpkgroup.com</t>
  </si>
  <si>
    <t>be.linkedin.com/in/jasmine-piessens-70a82a99</t>
  </si>
  <si>
    <t>vpkgroup.com</t>
  </si>
  <si>
    <t>Hannah</t>
  </si>
  <si>
    <t>Spadotto</t>
  </si>
  <si>
    <t>be.linkedin.com/in/hannah-spadotto-b0ab3a19</t>
  </si>
  <si>
    <t>www.jnj.com</t>
  </si>
  <si>
    <t>Werner</t>
  </si>
  <si>
    <t>Keeris</t>
  </si>
  <si>
    <t>werner.keeris@aon.be</t>
  </si>
  <si>
    <t>be.linkedin.com/in/werner-keeris</t>
  </si>
  <si>
    <t>www.aon.be</t>
  </si>
  <si>
    <t>Lieven</t>
  </si>
  <si>
    <t>Willaert</t>
  </si>
  <si>
    <t>lieven.willaert@storaenso.com</t>
  </si>
  <si>
    <t>be.linkedin.com/in/lieven-willaert-3b59b03a</t>
  </si>
  <si>
    <t>Stockbroeckx</t>
  </si>
  <si>
    <t>myriam.stockbroeckx@siemens.com</t>
  </si>
  <si>
    <t>be.linkedin.com/in/myriam-stockbroeckx-180576</t>
  </si>
  <si>
    <t>HR Business Partner Smart Infrastructure</t>
  </si>
  <si>
    <t>Human resources, Facilitair en vastgoedbeheer</t>
  </si>
  <si>
    <t>www.siemens.com</t>
  </si>
  <si>
    <t>Hoenraet</t>
  </si>
  <si>
    <t>christine.hoenraet@vandevelde.eu</t>
  </si>
  <si>
    <t>be.linkedin.com/in/christine-hoenraet</t>
  </si>
  <si>
    <t>www.vandevelde.eu</t>
  </si>
  <si>
    <t>De Smet</t>
  </si>
  <si>
    <t>veerle.desmet@amcor.com</t>
  </si>
  <si>
    <t>be.linkedin.com/in/veerle-de-smet-11681093</t>
  </si>
  <si>
    <t>Anna</t>
  </si>
  <si>
    <t>Rubbens</t>
  </si>
  <si>
    <t>anna@dfds.com</t>
  </si>
  <si>
    <t>be.linkedin.com/in/anna-rubbens-9663026</t>
  </si>
  <si>
    <t>www.dfds.com/</t>
  </si>
  <si>
    <t>Ceuppens</t>
  </si>
  <si>
    <t>elke.ceuppens@akzonobel.com</t>
  </si>
  <si>
    <t>be.linkedin.com/in/elke-ceuppens-2825a56</t>
  </si>
  <si>
    <t>HR Manager Belgie</t>
  </si>
  <si>
    <t>www.akzonobel.com</t>
  </si>
  <si>
    <t>De Deken</t>
  </si>
  <si>
    <t>be.linkedin.com/in/evelien-de-deken-b14161185</t>
  </si>
  <si>
    <t>WOONHAVEN ANTWERPEN</t>
  </si>
  <si>
    <t>0403.795.657</t>
  </si>
  <si>
    <t>BE0403.795.657</t>
  </si>
  <si>
    <t>woonhaven.be</t>
  </si>
  <si>
    <t>+32 3 212 25 00</t>
  </si>
  <si>
    <t>app.bizzy.org/BE/0403795.657?utm_source=export&amp;utm_medium=lists_xlsx</t>
  </si>
  <si>
    <t>Lisa</t>
  </si>
  <si>
    <t>WHITWORTH</t>
  </si>
  <si>
    <t>lisa.whitworth@dssmith.com</t>
  </si>
  <si>
    <t>be.linkedin.com/in/lisa-whitworth-753ab661</t>
  </si>
  <si>
    <t>www.dssmith.com</t>
  </si>
  <si>
    <t>Margerin</t>
  </si>
  <si>
    <t>be.linkedin.com/in/stefaniemargerin</t>
  </si>
  <si>
    <t>Ernst et Young Reviseurs d'Entreprises</t>
  </si>
  <si>
    <t>0446.334.711</t>
  </si>
  <si>
    <t>BE0446.334.711</t>
  </si>
  <si>
    <t>ey.com</t>
  </si>
  <si>
    <t>app.bizzy.org/BE/0446334.711?utm_source=export&amp;utm_medium=lists_xlsx</t>
  </si>
  <si>
    <t>Mathias</t>
  </si>
  <si>
    <t>Faes</t>
  </si>
  <si>
    <t>be.linkedin.com/in/mathias-faes-a6a1a468</t>
  </si>
  <si>
    <t>PricewaterhouseCoopers Reviseurs d'Entreprises</t>
  </si>
  <si>
    <t>0429.501.944</t>
  </si>
  <si>
    <t>BE0429.501.944</t>
  </si>
  <si>
    <t>www.pwc.be</t>
  </si>
  <si>
    <t>+32 2 710 40 57</t>
  </si>
  <si>
    <t>app.bizzy.org/BE/0429501.944?utm_source=export&amp;utm_medium=lists_xlsx</t>
  </si>
  <si>
    <t>Lotte</t>
  </si>
  <si>
    <t>Clijsters</t>
  </si>
  <si>
    <t>lotte@lapperre.be</t>
  </si>
  <si>
    <t>be.linkedin.com/in/lotte-clijsters-35220770</t>
  </si>
  <si>
    <t>HR Director Sonova Retail BeLux</t>
  </si>
  <si>
    <t>www.lapperre.be</t>
  </si>
  <si>
    <t>Fanny</t>
  </si>
  <si>
    <t>Klein</t>
  </si>
  <si>
    <t>fanny.klein@auto5.be</t>
  </si>
  <si>
    <t>be.linkedin.com/in/fanny-klein-95520488</t>
  </si>
  <si>
    <t>www.auto5.be/</t>
  </si>
  <si>
    <t>Cerine</t>
  </si>
  <si>
    <t>Zaïed</t>
  </si>
  <si>
    <t>be.linkedin.com/in/cerine-zaied</t>
  </si>
  <si>
    <t>Junior HR Manager</t>
  </si>
  <si>
    <t>www.katoennatie.com</t>
  </si>
  <si>
    <t>Boel</t>
  </si>
  <si>
    <t>be.linkedin.com/in/sandra-boel-43b2449</t>
  </si>
  <si>
    <t>strabag.be</t>
  </si>
  <si>
    <t>Caroline</t>
  </si>
  <si>
    <t>De Maeyer</t>
  </si>
  <si>
    <t>be.linkedin.com/in/carolinedemaeyer</t>
  </si>
  <si>
    <t>actemium.be</t>
  </si>
  <si>
    <t>Proost</t>
  </si>
  <si>
    <t>be.linkedin.com/in/marie-proost-764aa013a</t>
  </si>
  <si>
    <t>cevalogistics.com</t>
  </si>
  <si>
    <t>Alice</t>
  </si>
  <si>
    <t>Colignon</t>
  </si>
  <si>
    <t>alice.colignon@moore.be</t>
  </si>
  <si>
    <t>be.linkedin.com/in/alicecolignon</t>
  </si>
  <si>
    <t>www.moore.be</t>
  </si>
  <si>
    <t>Stephanie</t>
  </si>
  <si>
    <t>Smet</t>
  </si>
  <si>
    <t>be.linkedin.com/in/stephanie-smet-764bb038</t>
  </si>
  <si>
    <t>www.leonidas.com</t>
  </si>
  <si>
    <t>Lara</t>
  </si>
  <si>
    <t>De Wolf</t>
  </si>
  <si>
    <t>be.linkedin.com/in/lara-de-wolf-1051395b</t>
  </si>
  <si>
    <t>HR Director (BE,LUX, FR)</t>
  </si>
  <si>
    <t>www.lolaliza.com/</t>
  </si>
  <si>
    <t>Filiep</t>
  </si>
  <si>
    <t>Spinnewyn</t>
  </si>
  <si>
    <t>be.linkedin.com/in/filiep-spinnewyn-815581</t>
  </si>
  <si>
    <t>www.vincotte.be</t>
  </si>
  <si>
    <t>Kristof</t>
  </si>
  <si>
    <t>Truyens</t>
  </si>
  <si>
    <t>kristof.truyens@biobestgroup.com</t>
  </si>
  <si>
    <t>be.linkedin.com/in/kristoftruyens</t>
  </si>
  <si>
    <t>CHRO</t>
  </si>
  <si>
    <t>Bioengineering, Chemical Engineering, Onderzoek en ontwikkeling</t>
  </si>
  <si>
    <t>www.biobestgroup.com</t>
  </si>
  <si>
    <t>Ariane</t>
  </si>
  <si>
    <t>Kina</t>
  </si>
  <si>
    <t>be.linkedin.com/in/ariane-kina-a4a50654</t>
  </si>
  <si>
    <t>www.speos.be/</t>
  </si>
  <si>
    <t>Marischal</t>
  </si>
  <si>
    <t>an@deutschebahn.com</t>
  </si>
  <si>
    <t>be.linkedin.com/in/an-marischal-b021105a</t>
  </si>
  <si>
    <t>wisselvanspoor.be</t>
  </si>
  <si>
    <t>Kati</t>
  </si>
  <si>
    <t>Devos</t>
  </si>
  <si>
    <t>kati.devos@waterleau.com</t>
  </si>
  <si>
    <t>be.linkedin.com/in/kati-devos-93792019</t>
  </si>
  <si>
    <t>www.waterleau.com/</t>
  </si>
  <si>
    <t>Carine</t>
  </si>
  <si>
    <t>carine@elcompanies.com</t>
  </si>
  <si>
    <t>be.linkedin.com/in/carine-smet-84892a6</t>
  </si>
  <si>
    <t>Senior HR Business Partner Benelux</t>
  </si>
  <si>
    <t>elcompanies.com</t>
  </si>
  <si>
    <t>Kathy</t>
  </si>
  <si>
    <t>Rosseel</t>
  </si>
  <si>
    <t>be.linkedin.com/in/kathyrosseel</t>
  </si>
  <si>
    <t>legendbiotech.com</t>
  </si>
  <si>
    <t>Inge</t>
  </si>
  <si>
    <t>Bauwens</t>
  </si>
  <si>
    <t>inge.bauwens@cummins.com</t>
  </si>
  <si>
    <t>be.linkedin.com/in/ingebauwens</t>
  </si>
  <si>
    <t>cummins.com</t>
  </si>
  <si>
    <t>Eniko</t>
  </si>
  <si>
    <t>Dr. Fodor</t>
  </si>
  <si>
    <t>dr@tcs.com</t>
  </si>
  <si>
    <t>be.linkedin.com/in/eniko-dr-fodor-a9979a197</t>
  </si>
  <si>
    <t>tcs.com</t>
  </si>
  <si>
    <t>Philippe</t>
  </si>
  <si>
    <t>Harvengt</t>
  </si>
  <si>
    <t>be.linkedin.com/in/philippe-harvengt-27942710</t>
  </si>
  <si>
    <t>ALDI HOLDING</t>
  </si>
  <si>
    <t>Holdings</t>
  </si>
  <si>
    <t>0456.815.659</t>
  </si>
  <si>
    <t>BE0456.815.659</t>
  </si>
  <si>
    <t>www.aldi.be/</t>
  </si>
  <si>
    <t>app.bizzy.org/BE/0456815.659?utm_source=export&amp;utm_medium=lists_xlsx</t>
  </si>
  <si>
    <t>Carla</t>
  </si>
  <si>
    <t>Georges</t>
  </si>
  <si>
    <t>carla.georges@radissonhotels.com</t>
  </si>
  <si>
    <t>be.linkedin.com/in/carla-georges-a350012</t>
  </si>
  <si>
    <t>Senior HR Business Partner for Belgium</t>
  </si>
  <si>
    <t>radissonhotels.com</t>
  </si>
  <si>
    <t>Sanne</t>
  </si>
  <si>
    <t>Verrydt</t>
  </si>
  <si>
    <t>sanne.verrydt@jumbo.com</t>
  </si>
  <si>
    <t>be.linkedin.com/in/sanne-verrydt-a258a981</t>
  </si>
  <si>
    <t>www.jumbo.com/</t>
  </si>
  <si>
    <t>Yannel</t>
  </si>
  <si>
    <t>be.linkedin.com/in/yannelproost</t>
  </si>
  <si>
    <t>HR Business Partner Recruitment</t>
  </si>
  <si>
    <t>www.datwyler.com</t>
  </si>
  <si>
    <t>Saskia</t>
  </si>
  <si>
    <t>Vandeperre</t>
  </si>
  <si>
    <t>saskia.vandeperre@premiumsoundsolutions.com</t>
  </si>
  <si>
    <t>be.linkedin.com/in/saskia-vandeperre-33b46542</t>
  </si>
  <si>
    <t>premiumsoundsolutions.com</t>
  </si>
  <si>
    <t>PricewaterhouseCoopers Enterprise Advisory</t>
  </si>
  <si>
    <t>0415.622.333</t>
  </si>
  <si>
    <t>BE0415.622.333</t>
  </si>
  <si>
    <t>www.pwc.com</t>
  </si>
  <si>
    <t>app.bizzy.org/BE/0415622.333?utm_source=export&amp;utm_medium=lists_xlsx</t>
  </si>
  <si>
    <t>ERNST &amp; YOUNG TAX CONSULTANTS</t>
  </si>
  <si>
    <t>0437.476.235</t>
  </si>
  <si>
    <t>BE0437.476.235</t>
  </si>
  <si>
    <t>www.ey.com</t>
  </si>
  <si>
    <t>app.bizzy.org/BE/0437476.235?utm_source=export&amp;utm_medium=lists_xlsx</t>
  </si>
  <si>
    <t>jan.mertens@suez.com</t>
  </si>
  <si>
    <t>be.linkedin.com/in/jan-mertens-6a21a6115</t>
  </si>
  <si>
    <t>HR Manager Compensation&amp;Benefits</t>
  </si>
  <si>
    <t>Payroll / Verloning en voordelen, Human resources, C-Suite</t>
  </si>
  <si>
    <t>www.suez.com</t>
  </si>
  <si>
    <t>PricewaterhouseCoopers Business Advisory Services</t>
  </si>
  <si>
    <t>0458.263.830</t>
  </si>
  <si>
    <t>BE0458.263.830</t>
  </si>
  <si>
    <t>pwc.com</t>
  </si>
  <si>
    <t>app.bizzy.org/BE/0458263.830?utm_source=export&amp;utm_medium=lists_xlsx</t>
  </si>
  <si>
    <t>Lissens</t>
  </si>
  <si>
    <t>be.linkedin.com/in/an-lissens-17702ba</t>
  </si>
  <si>
    <t>www.tarkett.be</t>
  </si>
  <si>
    <t>Ernst &amp; Young Core Business Services</t>
  </si>
  <si>
    <t>0735.655.027</t>
  </si>
  <si>
    <t>BE0735.655.027</t>
  </si>
  <si>
    <t>www.ey.com/</t>
  </si>
  <si>
    <t>app.bizzy.org/BE/0735655.027?utm_source=export&amp;utm_medium=lists_xlsx</t>
  </si>
  <si>
    <t>olivier.vandelaer@engie.com</t>
  </si>
  <si>
    <t>Laboratoire belge de l'Industrie Electrique</t>
  </si>
  <si>
    <t>0400.902.582</t>
  </si>
  <si>
    <t>BE0400.902.582</t>
  </si>
  <si>
    <t>www.engie.com</t>
  </si>
  <si>
    <t>app.bizzy.org/BE/0400902.582?utm_source=export&amp;utm_medium=lists_xlsx</t>
  </si>
  <si>
    <t>Maaike</t>
  </si>
  <si>
    <t>Walraet</t>
  </si>
  <si>
    <t>maaike.walraet@soprabanking.com</t>
  </si>
  <si>
    <t>be.linkedin.com/in/maaike-walraet-85a1b244</t>
  </si>
  <si>
    <t>HR Director BeNeLux</t>
  </si>
  <si>
    <t>soprabanking.com</t>
  </si>
  <si>
    <t>D.</t>
  </si>
  <si>
    <t>nathalie@etexgroup.com</t>
  </si>
  <si>
    <t>be.linkedin.com/in/ndutrieux</t>
  </si>
  <si>
    <t>www.etexgroup.com/</t>
  </si>
  <si>
    <t>Caron</t>
  </si>
  <si>
    <t>charlotte.caron@businessdecision.be</t>
  </si>
  <si>
    <t>be.linkedin.com/in/charlottecaron/en</t>
  </si>
  <si>
    <t>www.businessdecision.be/</t>
  </si>
  <si>
    <t>Pascale</t>
  </si>
  <si>
    <t>Staelens</t>
  </si>
  <si>
    <t>pascale.staelens@rentokil-initial.com</t>
  </si>
  <si>
    <t>be.linkedin.com/in/pascale-staelens-617a5316</t>
  </si>
  <si>
    <t>Human Resources Director BELUX</t>
  </si>
  <si>
    <t>www.rentokil-initial.com</t>
  </si>
  <si>
    <t>Milena</t>
  </si>
  <si>
    <t>Van Duppen</t>
  </si>
  <si>
    <t>mduppen@water-link.be</t>
  </si>
  <si>
    <t>be.linkedin.com/in/milena-van-duppen-a5a6701ab</t>
  </si>
  <si>
    <t>Legal Manager - HR manager a.i.</t>
  </si>
  <si>
    <t>water-link.be/</t>
  </si>
  <si>
    <t>BAKER</t>
  </si>
  <si>
    <t>chris@exxonmobil.com</t>
  </si>
  <si>
    <t>be.linkedin.com/in/chris-baker-56183611</t>
  </si>
  <si>
    <t>www.exxonmobil.be</t>
  </si>
  <si>
    <t>Derycke</t>
  </si>
  <si>
    <t>lisa.derycke@colruytgroup.com</t>
  </si>
  <si>
    <t>be.linkedin.com/in/lisa-derycke-6a3b4680</t>
  </si>
  <si>
    <t>HR-manager business partnership</t>
  </si>
  <si>
    <t>www.colruytgroup.com</t>
  </si>
  <si>
    <t>Boumans</t>
  </si>
  <si>
    <t>marc.boumans@basf.com</t>
  </si>
  <si>
    <t>be.linkedin.com/in/marc-boumans-a12134a</t>
  </si>
  <si>
    <t>www.basf.com/be</t>
  </si>
  <si>
    <t>Grotard</t>
  </si>
  <si>
    <t>nathalie@aperam.com</t>
  </si>
  <si>
    <t>be.linkedin.com/in/nathalie-grotard-73985913</t>
  </si>
  <si>
    <t>www.aperam.com</t>
  </si>
  <si>
    <t>Liesbeth</t>
  </si>
  <si>
    <t>De Crom</t>
  </si>
  <si>
    <t>liesbeth.de@aurubis.com</t>
  </si>
  <si>
    <t>be.linkedin.com/in/liesbeth-de-crom-0063188</t>
  </si>
  <si>
    <t>www.aurubis.com/</t>
  </si>
  <si>
    <t>www.atlascopco.com</t>
  </si>
  <si>
    <t>De Wit</t>
  </si>
  <si>
    <t>patricia.de@conway.be</t>
  </si>
  <si>
    <t>be.linkedin.com/in/patricia-de-wit-045a592a</t>
  </si>
  <si>
    <t>www.conway.be</t>
  </si>
  <si>
    <t>Reynaert</t>
  </si>
  <si>
    <t>evi.reynaert@komatsu.eu</t>
  </si>
  <si>
    <t>be.linkedin.com/in/evireynaert</t>
  </si>
  <si>
    <t>HR Manager with a Sustainability Focus</t>
  </si>
  <si>
    <t>www.komatsu.eu</t>
  </si>
  <si>
    <t>Nick</t>
  </si>
  <si>
    <t>Leenaert</t>
  </si>
  <si>
    <t>be.linkedin.com/in/nickleenaert</t>
  </si>
  <si>
    <t>VP Talent / HR Director Group Services</t>
  </si>
  <si>
    <t>Head / Director, Vice President</t>
  </si>
  <si>
    <t>www.unilin.com</t>
  </si>
  <si>
    <t>Tim</t>
  </si>
  <si>
    <t>Lambrechts</t>
  </si>
  <si>
    <t>be.linkedin.com/in/tim-lambrechts-a6abbb56</t>
  </si>
  <si>
    <t>daf.com</t>
  </si>
  <si>
    <t>Erik</t>
  </si>
  <si>
    <t>D'hondt</t>
  </si>
  <si>
    <t>be.linkedin.com/in/erik-d-hondt-66b56910</t>
  </si>
  <si>
    <t>National HR manager</t>
  </si>
  <si>
    <t>www.ikea.com</t>
  </si>
  <si>
    <t>Ingrid</t>
  </si>
  <si>
    <t>Haladyn</t>
  </si>
  <si>
    <t>ingrid@tvh.com</t>
  </si>
  <si>
    <t>be.linkedin.com/in/ingrid-haladyn-28a7913b</t>
  </si>
  <si>
    <t>www.tvhparts.be</t>
  </si>
  <si>
    <t>Heyvaert</t>
  </si>
  <si>
    <t>barth@soudal.com</t>
  </si>
  <si>
    <t>be.linkedin.com/in/bart-heyvaert-92035283</t>
  </si>
  <si>
    <t>www.soudal.com</t>
  </si>
  <si>
    <t>Frank</t>
  </si>
  <si>
    <t>be.linkedin.com/in/frank-janssens-9586b79</t>
  </si>
  <si>
    <t>home.kuehne-nagel.com</t>
  </si>
  <si>
    <t>Jo</t>
  </si>
  <si>
    <t>Op de Beeck</t>
  </si>
  <si>
    <t>jo.opdebeeck@belorta.be</t>
  </si>
  <si>
    <t>be.linkedin.com/in/jo-op-de-beeck-67916721b</t>
  </si>
  <si>
    <t>Financieel &amp; HR manager</t>
  </si>
  <si>
    <t>Finance, Accounting</t>
  </si>
  <si>
    <t>belorta.be</t>
  </si>
  <si>
    <t>Missotten</t>
  </si>
  <si>
    <t>annelies.missotten@glpg.com</t>
  </si>
  <si>
    <t>be.linkedin.com/in/annelies-missotten-57ba1b6</t>
  </si>
  <si>
    <t>www.glpg.com</t>
  </si>
  <si>
    <t>Eric</t>
  </si>
  <si>
    <t>Van Dyck</t>
  </si>
  <si>
    <t>be.linkedin.com/in/eric-vandyck-11229013</t>
  </si>
  <si>
    <t>www.envalior.com/</t>
  </si>
  <si>
    <t>Thant</t>
  </si>
  <si>
    <t>emilie.thant@evonik.com</t>
  </si>
  <si>
    <t>be.linkedin.com/in/emilie-thant-15448140</t>
  </si>
  <si>
    <t>corporate.evonik.be</t>
  </si>
  <si>
    <t>Ellen</t>
  </si>
  <si>
    <t>Hendrickx</t>
  </si>
  <si>
    <t>he@deloitte.com</t>
  </si>
  <si>
    <t>be.linkedin.com/in/ellen-hendrickx-b0a97944</t>
  </si>
  <si>
    <t>www2.deloitte.com/</t>
  </si>
  <si>
    <t>Gio</t>
  </si>
  <si>
    <t>Demeersseman</t>
  </si>
  <si>
    <t>gio.demeersseman@honda-eu.com</t>
  </si>
  <si>
    <t>be.linkedin.com/in/gio-demeersseman-607a5759</t>
  </si>
  <si>
    <t>hondamotoreuropelogistics.com</t>
  </si>
  <si>
    <t>Bourgois</t>
  </si>
  <si>
    <t>chris@bekaert.com</t>
  </si>
  <si>
    <t>be.linkedin.com/in/chris-bourgois-1809487</t>
  </si>
  <si>
    <t>www.bekaert.com</t>
  </si>
  <si>
    <t>Doornaert</t>
  </si>
  <si>
    <t>veerle.doornaert@siemens.com</t>
  </si>
  <si>
    <t>be.linkedin.com/in/veerledoornaert</t>
  </si>
  <si>
    <t>HR Manager / HR Business Partner</t>
  </si>
  <si>
    <t>www.siemensgamesa.com</t>
  </si>
  <si>
    <t>De Tollenaere</t>
  </si>
  <si>
    <t>be.linkedin.com/in/ingrid-de-tollenaere</t>
  </si>
  <si>
    <t>www.raincarbon.com/</t>
  </si>
  <si>
    <t>Tom</t>
  </si>
  <si>
    <t>Loosvelt</t>
  </si>
  <si>
    <t>be.linkedin.com/in/tom-loosvelt-14887421</t>
  </si>
  <si>
    <t>HR MANAGER</t>
  </si>
  <si>
    <t>ACCENT Jobs For People</t>
  </si>
  <si>
    <t>0455.069.956</t>
  </si>
  <si>
    <t>BE0455.069.956</t>
  </si>
  <si>
    <t>accentjobs.be</t>
  </si>
  <si>
    <t>app.bizzy.org/BE/0455069.956?utm_source=export&amp;utm_medium=lists_xlsx</t>
  </si>
  <si>
    <t>Heidi</t>
  </si>
  <si>
    <t>Demeulenaere</t>
  </si>
  <si>
    <t>be.linkedin.com/in/heidi-demeulenaere-2999b217</t>
  </si>
  <si>
    <t>HR Manager Services</t>
  </si>
  <si>
    <t>www.pauliggroup.com</t>
  </si>
  <si>
    <t>Lise</t>
  </si>
  <si>
    <t>lm@alcon.com</t>
  </si>
  <si>
    <t>be.linkedin.com/in/lise-mertens-609888232</t>
  </si>
  <si>
    <t>www.be.alcon.com</t>
  </si>
  <si>
    <t>Karen</t>
  </si>
  <si>
    <t>De Wever</t>
  </si>
  <si>
    <t>be.linkedin.com/in/karen-de-wever-75354177</t>
  </si>
  <si>
    <t>man-brabant.be</t>
  </si>
  <si>
    <t>Du Pont</t>
  </si>
  <si>
    <t>be.linkedin.com/in/kathleendupont</t>
  </si>
  <si>
    <t>www.reynaers.be</t>
  </si>
  <si>
    <t>Claessens</t>
  </si>
  <si>
    <t>cl@capgemini.com</t>
  </si>
  <si>
    <t>be.linkedin.com/in/lies-claessens-535633178</t>
  </si>
  <si>
    <t>www.capgemini.com</t>
  </si>
  <si>
    <t>Christelle</t>
  </si>
  <si>
    <t>Daout</t>
  </si>
  <si>
    <t>be.linkedin.com/in/christelle-daout-1969299</t>
  </si>
  <si>
    <t>HR Manager Benelux</t>
  </si>
  <si>
    <t>www.ecs.be</t>
  </si>
  <si>
    <t>nadine.claes@dosschemills.com</t>
  </si>
  <si>
    <t>be.linkedin.com/in/nadineclaes</t>
  </si>
  <si>
    <t>HR Director BE/NL</t>
  </si>
  <si>
    <t>www.dosschemills.com</t>
  </si>
  <si>
    <t>Gerd</t>
  </si>
  <si>
    <t>Franssens</t>
  </si>
  <si>
    <t>be.linkedin.com/in/gerd-franssens-b421105</t>
  </si>
  <si>
    <t>www.wienerberger.be</t>
  </si>
  <si>
    <t>Gary</t>
  </si>
  <si>
    <t>gary.vercammen@alken-maes.com</t>
  </si>
  <si>
    <t>be.linkedin.com/in/gary-vercammen-460b5857</t>
  </si>
  <si>
    <t>HR Manager Breweries</t>
  </si>
  <si>
    <t>jobs.alken-maes.com</t>
  </si>
  <si>
    <t>Stefaan</t>
  </si>
  <si>
    <t>Lybaert</t>
  </si>
  <si>
    <t>stefaan.lybaert@sdworx.com</t>
  </si>
  <si>
    <t>be.linkedin.com/in/stefaan-lybaert-91510b88</t>
  </si>
  <si>
    <t>www.sdworx.com</t>
  </si>
  <si>
    <t>Van de Peer</t>
  </si>
  <si>
    <t>be.linkedin.com/in/véronique-van-de-peer-1a0a5352?trk=public_profile_browsemap_profile-result-card_result-card_full-click</t>
  </si>
  <si>
    <t>synergiejobs.be</t>
  </si>
  <si>
    <t>Dirkx</t>
  </si>
  <si>
    <t>be.linkedin.com/in/jan-dirkx-b5b064a</t>
  </si>
  <si>
    <t>www.greenyard.group</t>
  </si>
  <si>
    <t>Hendrix</t>
  </si>
  <si>
    <t>ann@delaware.pro</t>
  </si>
  <si>
    <t>be.linkedin.com/in/ann-hendrix-654bb74</t>
  </si>
  <si>
    <t>www.delaware.pro</t>
  </si>
  <si>
    <t>Joan</t>
  </si>
  <si>
    <t>Rolland</t>
  </si>
  <si>
    <t>be.linkedin.com/in/joan-rolland-315b156</t>
  </si>
  <si>
    <t>Recruitment Coordinator + temporary replacement HR Manager</t>
  </si>
  <si>
    <t>Rekrutering, Human resources, Operations, C-Suite</t>
  </si>
  <si>
    <t>www.astrazeneca.be</t>
  </si>
  <si>
    <t>Wellekens</t>
  </si>
  <si>
    <t>a.wellekens@keyence.eu</t>
  </si>
  <si>
    <t>be.linkedin.com/in/ann-wellekens-7604928</t>
  </si>
  <si>
    <t>keyence.eu</t>
  </si>
  <si>
    <t>Rosemarijn</t>
  </si>
  <si>
    <t>Blomme</t>
  </si>
  <si>
    <t>rosemarijn.blomme@roularta.be</t>
  </si>
  <si>
    <t>be.linkedin.com/in/rosemarijn-blomme-b8461518</t>
  </si>
  <si>
    <t>Freelance HR Manager</t>
  </si>
  <si>
    <t>www.roularta.be</t>
  </si>
  <si>
    <t>De Boeck</t>
  </si>
  <si>
    <t>be.linkedin.com/in/filip-de-boeck-1918436</t>
  </si>
  <si>
    <t>lecot-fleet.be</t>
  </si>
  <si>
    <t>Vorsselmans</t>
  </si>
  <si>
    <t>be.linkedin.com/in/frank-vorsselmans</t>
  </si>
  <si>
    <t>HR Director Fresh Belgium</t>
  </si>
  <si>
    <t>greenyard.group</t>
  </si>
  <si>
    <t>Celine</t>
  </si>
  <si>
    <t>celine.fierens@actief.be</t>
  </si>
  <si>
    <t>be.linkedin.com/in/celinefierens</t>
  </si>
  <si>
    <t>www.actief.be</t>
  </si>
  <si>
    <t>Vera</t>
  </si>
  <si>
    <t>Vanoost</t>
  </si>
  <si>
    <t>be.linkedin.com/in/vera-vanoost-a876404b</t>
  </si>
  <si>
    <t>tejobs.be</t>
  </si>
  <si>
    <t>Carole</t>
  </si>
  <si>
    <t>Vandendorpe</t>
  </si>
  <si>
    <t>carole.vandendorpe@sioen.com</t>
  </si>
  <si>
    <t>be.linkedin.com/in/carole-vandendorpe-50310a197</t>
  </si>
  <si>
    <t>sioen.com</t>
  </si>
  <si>
    <t>Clara</t>
  </si>
  <si>
    <t>Stynen</t>
  </si>
  <si>
    <t>be.linkedin.com/in/clarastynen</t>
  </si>
  <si>
    <t>www.vyncke.com</t>
  </si>
  <si>
    <t>Tamara</t>
  </si>
  <si>
    <t>Foutre</t>
  </si>
  <si>
    <t>tamara.foutre@baltagroup.com</t>
  </si>
  <si>
    <t>be.linkedin.com/in/tamara-foutre-b3300a4</t>
  </si>
  <si>
    <t>HR Director Home division</t>
  </si>
  <si>
    <t>orient.balta.com.tr</t>
  </si>
  <si>
    <t>Overbergh</t>
  </si>
  <si>
    <t>eoverbergh@compass-group.be</t>
  </si>
  <si>
    <t>be.linkedin.com/in/els-overbergh-7153756</t>
  </si>
  <si>
    <t>www.compass-group.be</t>
  </si>
  <si>
    <t>Steven</t>
  </si>
  <si>
    <t>Van Impe</t>
  </si>
  <si>
    <t>steven@daikineurope.com</t>
  </si>
  <si>
    <t>be.linkedin.com/in/steven-van-impe-87586a11</t>
  </si>
  <si>
    <t>www.daikin.eu</t>
  </si>
  <si>
    <t>Debra</t>
  </si>
  <si>
    <t>Van den Bleeken</t>
  </si>
  <si>
    <t>debra.vandenbleeken@bollore-logistics.com</t>
  </si>
  <si>
    <t>be.linkedin.com/in/debravandenbleeken</t>
  </si>
  <si>
    <t>Person in Charge of daily management</t>
  </si>
  <si>
    <t>HR Director Belgium &amp; the Nordics</t>
  </si>
  <si>
    <t>www.bollore-logistics.com</t>
  </si>
  <si>
    <t>Petra</t>
  </si>
  <si>
    <t>petra.vorsselmans@solutions30.com</t>
  </si>
  <si>
    <t>be.linkedin.com/in/petra-vorsselmans-665481a4</t>
  </si>
  <si>
    <t>solutions30.be</t>
  </si>
  <si>
    <t>Johan</t>
  </si>
  <si>
    <t>be.linkedin.com/in/vercammen-johan-628aa15</t>
  </si>
  <si>
    <t>www.jsrmicro.be</t>
  </si>
  <si>
    <t>De Vos</t>
  </si>
  <si>
    <t>katrienvos@farmfrites.com</t>
  </si>
  <si>
    <t>be.linkedin.com/in/katrien-de-vos-50062855</t>
  </si>
  <si>
    <t>farmfrites.com</t>
  </si>
  <si>
    <t>Eveline</t>
  </si>
  <si>
    <t>Joos</t>
  </si>
  <si>
    <t>eveline@brantano.co.uk</t>
  </si>
  <si>
    <t>be.linkedin.com/in/eveline-joos-081304a3</t>
  </si>
  <si>
    <t>www.brantano.co.uk</t>
  </si>
  <si>
    <t>Henrard</t>
  </si>
  <si>
    <t>julie.henrard@mbg.be</t>
  </si>
  <si>
    <t>be.linkedin.com/in/julie-henrard-7054391a/nl</t>
  </si>
  <si>
    <t>www.mbg.be</t>
  </si>
  <si>
    <t>Meert</t>
  </si>
  <si>
    <t>nathalie.meert@roberthalf.be</t>
  </si>
  <si>
    <t>be.linkedin.com/in/nathalie-meert-63308640</t>
  </si>
  <si>
    <t>www.roberthalf.be/</t>
  </si>
  <si>
    <t>Diane</t>
  </si>
  <si>
    <t>Kruger</t>
  </si>
  <si>
    <t>be.linkedin.com/in/diane-kruger-33408a146</t>
  </si>
  <si>
    <t>esko.com</t>
  </si>
  <si>
    <t>Joelle</t>
  </si>
  <si>
    <t>Croteux</t>
  </si>
  <si>
    <t>be.linkedin.com/in/joelle-croteux-373801b</t>
  </si>
  <si>
    <t>primagaz.be</t>
  </si>
  <si>
    <t>Carlier</t>
  </si>
  <si>
    <t>olivier@toyota-industries.eu</t>
  </si>
  <si>
    <t>be.linkedin.com/in/oliviercarlier1</t>
  </si>
  <si>
    <t>www.toyota-forklifts.be</t>
  </si>
  <si>
    <t>Ada</t>
  </si>
  <si>
    <t>van Waas</t>
  </si>
  <si>
    <t>be.linkedin.com/in/ada-van-waas-09649a1ab</t>
  </si>
  <si>
    <t>www.abc-engines.com</t>
  </si>
  <si>
    <t>Muylaert</t>
  </si>
  <si>
    <t>be.linkedin.com/in/steven-muylaert-375a075</t>
  </si>
  <si>
    <t>Operations &amp; HR Manager</t>
  </si>
  <si>
    <t>www.vanhoecke.be</t>
  </si>
  <si>
    <t>Smeyers</t>
  </si>
  <si>
    <t>j.smeyers@konings.be</t>
  </si>
  <si>
    <t>be.linkedin.com/in/jan-smeyers-88a715a9</t>
  </si>
  <si>
    <t>www.konings.be</t>
  </si>
  <si>
    <t>Wim</t>
  </si>
  <si>
    <t>Cannaert</t>
  </si>
  <si>
    <t>wimcannaert@vanheede.com</t>
  </si>
  <si>
    <t>be.linkedin.com/in/wim-cannaert-85959515</t>
  </si>
  <si>
    <t>www.vanheedeenvironmentallogistics.com</t>
  </si>
  <si>
    <t>De Brie</t>
  </si>
  <si>
    <t>hde@renson.eu</t>
  </si>
  <si>
    <t>be.linkedin.com/in/hans-de-brie-a53357a3</t>
  </si>
  <si>
    <t>www.renson-ventilation.be</t>
  </si>
  <si>
    <t>Bervoets</t>
  </si>
  <si>
    <t>annick.bervoets@heraeus.com</t>
  </si>
  <si>
    <t>be.linkedin.com/in/annickbervoets</t>
  </si>
  <si>
    <t>www.heraeus.com</t>
  </si>
  <si>
    <t>Michelle</t>
  </si>
  <si>
    <t>michelle.daenen@rajapack.be</t>
  </si>
  <si>
    <t>be.linkedin.com/in/michelle-daenen-54179460</t>
  </si>
  <si>
    <t>www.rajapack.be</t>
  </si>
  <si>
    <t>brie@renson.be</t>
  </si>
  <si>
    <t>renson.be</t>
  </si>
  <si>
    <t>pierke</t>
  </si>
  <si>
    <t>pierlala</t>
  </si>
  <si>
    <t>be.linkedin.com/in/pierke-pierlala-802478186</t>
  </si>
  <si>
    <t>ACCENT CONSTRUCT</t>
  </si>
  <si>
    <t>0887.120.626</t>
  </si>
  <si>
    <t>BE0887.120.626</t>
  </si>
  <si>
    <t>app.bizzy.org/BE/0887120.626?utm_source=export&amp;utm_medium=lists_xlsx</t>
  </si>
  <si>
    <t>Marijke</t>
  </si>
  <si>
    <t>Boeckx</t>
  </si>
  <si>
    <t>marijke.boeckx@clubbrugge.be</t>
  </si>
  <si>
    <t>be.linkedin.com/in/marijke-boeckx-270b047a</t>
  </si>
  <si>
    <t>www.clubbrugge.be</t>
  </si>
  <si>
    <t>Goele</t>
  </si>
  <si>
    <t>goele.goris@agfa.com</t>
  </si>
  <si>
    <t>be.linkedin.com/in/goele-goris-4b07429</t>
  </si>
  <si>
    <t>Global HR Director Agfa HealthCare</t>
  </si>
  <si>
    <t>www.agfahealthcare.com</t>
  </si>
  <si>
    <t>www.atlascopco.com/</t>
  </si>
  <si>
    <t>Sabien</t>
  </si>
  <si>
    <t>Lemaire</t>
  </si>
  <si>
    <t>sabien.lemaire@liantis.be</t>
  </si>
  <si>
    <t>be.linkedin.com/in/sabien-lemaire</t>
  </si>
  <si>
    <t>www.liantis.be/</t>
  </si>
  <si>
    <t>Carolien</t>
  </si>
  <si>
    <t>Danckaert</t>
  </si>
  <si>
    <t>be.linkedin.com/in/carolien-danckaert-4049085</t>
  </si>
  <si>
    <t>www.pauwelsconsulting.be</t>
  </si>
  <si>
    <t>Paul</t>
  </si>
  <si>
    <t>Wijnhoven</t>
  </si>
  <si>
    <t>paul.wijnhoven@autogrill.net</t>
  </si>
  <si>
    <t>be.linkedin.com/in/wijnhovenpaul</t>
  </si>
  <si>
    <t>jobs.autogrill.be</t>
  </si>
  <si>
    <t>Mia</t>
  </si>
  <si>
    <t>Desmet</t>
  </si>
  <si>
    <t>be.linkedin.com/in/mia-desmet-120b8a4</t>
  </si>
  <si>
    <t>Human Resources Manager Belgium</t>
  </si>
  <si>
    <t>Lotus Bakeries Corporate</t>
  </si>
  <si>
    <t>Productie van koekjes</t>
  </si>
  <si>
    <t>0881.664.870</t>
  </si>
  <si>
    <t>BE0881.664.870</t>
  </si>
  <si>
    <t>app.bizzy.org/BE/0881664.870?utm_source=export&amp;utm_medium=lists_xlsx</t>
  </si>
  <si>
    <t>Andy</t>
  </si>
  <si>
    <t>Cardon</t>
  </si>
  <si>
    <t>andy.cardon@circet.be</t>
  </si>
  <si>
    <t>be.linkedin.com/in/andy-cardon-8b57a89</t>
  </si>
  <si>
    <t>careers.circet-benelux.eu</t>
  </si>
  <si>
    <t>Stoffel</t>
  </si>
  <si>
    <t>Bollu</t>
  </si>
  <si>
    <t>stoffel.bollu@cheops.com</t>
  </si>
  <si>
    <t>be.linkedin.com/in/stoffel-bollu</t>
  </si>
  <si>
    <t>www.cheops.com</t>
  </si>
  <si>
    <t>Stijn</t>
  </si>
  <si>
    <t>Loncke</t>
  </si>
  <si>
    <t>stijn.loncke@destiny.be</t>
  </si>
  <si>
    <t>be.linkedin.com/in/stijnloncke</t>
  </si>
  <si>
    <t>www.destiny.be</t>
  </si>
  <si>
    <t>Cavens</t>
  </si>
  <si>
    <t>be.linkedin.com/in/steven-cavens-47305233</t>
  </si>
  <si>
    <t>www.brightplus.be/</t>
  </si>
  <si>
    <t>ESKO SOFTWARE</t>
  </si>
  <si>
    <t>0886.047.983</t>
  </si>
  <si>
    <t>BE0886.047.983</t>
  </si>
  <si>
    <t>www.esko.com</t>
  </si>
  <si>
    <t>app.bizzy.org/BE/0886047.983?utm_source=export&amp;utm_medium=lists_xlsx</t>
  </si>
  <si>
    <t>Nele</t>
  </si>
  <si>
    <t>Hermans</t>
  </si>
  <si>
    <t>nele.hermans@ineos.com</t>
  </si>
  <si>
    <t>be.linkedin.com/in/nele-hermans-1b85038</t>
  </si>
  <si>
    <t>Assistant HR Manager</t>
  </si>
  <si>
    <t>Mieke</t>
  </si>
  <si>
    <t>De Leu</t>
  </si>
  <si>
    <t>be.linkedin.com/in/miekedeleu</t>
  </si>
  <si>
    <t>People Operations Manager</t>
  </si>
  <si>
    <t>www.lansweeper.com/</t>
  </si>
  <si>
    <t>Delvaux</t>
  </si>
  <si>
    <t>be.linkedin.com/in/stephanie-delvaux-91701b15</t>
  </si>
  <si>
    <t>www.azo.be</t>
  </si>
  <si>
    <t>Joni</t>
  </si>
  <si>
    <t>De Beule</t>
  </si>
  <si>
    <t>joni.debeule@cevi.be</t>
  </si>
  <si>
    <t>be.linkedin.com/in/joni-de-beule</t>
  </si>
  <si>
    <t>www.cevi.be/</t>
  </si>
  <si>
    <t>Callens</t>
  </si>
  <si>
    <t>charlotte.callens@protime.eu</t>
  </si>
  <si>
    <t>be.linkedin.com/in/charlotte-callens-96304420</t>
  </si>
  <si>
    <t>www.protime.be</t>
  </si>
  <si>
    <t>corporate.tui.be</t>
  </si>
  <si>
    <t>Galbusera</t>
  </si>
  <si>
    <t>wim.galbusera@bdo.be</t>
  </si>
  <si>
    <t>be.linkedin.com/in/wim-galbusera-a18318a</t>
  </si>
  <si>
    <t>Pierre</t>
  </si>
  <si>
    <t>Leman</t>
  </si>
  <si>
    <t>pierre@carrefour.be</t>
  </si>
  <si>
    <t>be.linkedin.com/in/pierreleman</t>
  </si>
  <si>
    <t>C-Suite, Payroll / Verloning en voordelen, Diversiteit, gelijkheid en inclusie, Rekrutering, Opleiding en ontwikkeling, Human resources</t>
  </si>
  <si>
    <t>carrefour.be</t>
  </si>
  <si>
    <t>De Bruyne</t>
  </si>
  <si>
    <t>be.linkedin.com/in/stephanie-debruyne-b7375225</t>
  </si>
  <si>
    <t>www.cnhindustrial.com</t>
  </si>
  <si>
    <t>Hermanns</t>
  </si>
  <si>
    <t>marie.hermanns@vandemoortele.com</t>
  </si>
  <si>
    <t>be.linkedin.com/in/marie-hermanns-77768126</t>
  </si>
  <si>
    <t>Vandemoortele Europe</t>
  </si>
  <si>
    <t>0721.494.116</t>
  </si>
  <si>
    <t>BE0721.494.116</t>
  </si>
  <si>
    <t>vandemoortele.com</t>
  </si>
  <si>
    <t>+32 9 240 18 00</t>
  </si>
  <si>
    <t>app.bizzy.org/BE/0721494.116?utm_source=export&amp;utm_medium=lists_xlsx</t>
  </si>
  <si>
    <t>Graziella</t>
  </si>
  <si>
    <t>Bua</t>
  </si>
  <si>
    <t>graziella.bua@sjm.com</t>
  </si>
  <si>
    <t>be.linkedin.com/in/graziella-bua-1225992b</t>
  </si>
  <si>
    <t>cardiovascular.abbott</t>
  </si>
  <si>
    <t>Katleen</t>
  </si>
  <si>
    <t>De Geyter</t>
  </si>
  <si>
    <t>katleen.degeyter@jandenul.com</t>
  </si>
  <si>
    <t>be.linkedin.com/in/katleen-de-geyter-b86990190</t>
  </si>
  <si>
    <t>www.jandenul.com</t>
  </si>
  <si>
    <t>Van Loo</t>
  </si>
  <si>
    <t>van@frieslandcampina.com</t>
  </si>
  <si>
    <t>be.linkedin.com/in/alexandra-van-loo-bbb3b0173</t>
  </si>
  <si>
    <t>careers.frieslandcampina.com</t>
  </si>
  <si>
    <t>vandemoortele.be</t>
  </si>
  <si>
    <t>Lisanne</t>
  </si>
  <si>
    <t>Lapidaire</t>
  </si>
  <si>
    <t>lisanne.lapidaire@alpro.com</t>
  </si>
  <si>
    <t>be.linkedin.com/in/lisanne-lapidaire-39b58b87</t>
  </si>
  <si>
    <t>www.alpro.com</t>
  </si>
  <si>
    <t>Vroonen</t>
  </si>
  <si>
    <t>wim.vroonen@toyota-boshoku.com</t>
  </si>
  <si>
    <t>be.linkedin.com/in/wimvroonen</t>
  </si>
  <si>
    <t>toyota-boshoku.be</t>
  </si>
  <si>
    <t>Hereman</t>
  </si>
  <si>
    <t>julie.hereman@aldi.be</t>
  </si>
  <si>
    <t>be.linkedin.com/in/juliehereman</t>
  </si>
  <si>
    <t>HR Manager Social Affairs</t>
  </si>
  <si>
    <t>Mike</t>
  </si>
  <si>
    <t>Dautzenberg</t>
  </si>
  <si>
    <t>mike.dautzenberg@essers.com</t>
  </si>
  <si>
    <t>be.linkedin.com/in/mike-dautzenberg-40535275</t>
  </si>
  <si>
    <t>www.essers.com</t>
  </si>
  <si>
    <t>Aline</t>
  </si>
  <si>
    <t>Kelchtermans</t>
  </si>
  <si>
    <t>be.linkedin.com/in/aline-kelchtermans-1500b3132</t>
  </si>
  <si>
    <t>delltechnologies.com</t>
  </si>
  <si>
    <t>pascale@jobsite.hr</t>
  </si>
  <si>
    <t>be.linkedin.com/in/pascale-smet-16b67316</t>
  </si>
  <si>
    <t>nippon-shokubai-europe-nv.jobsite.hr</t>
  </si>
  <si>
    <t>Beatrice</t>
  </si>
  <si>
    <t>FOUCAUD-LEPINEUX</t>
  </si>
  <si>
    <t>be.linkedin.com/in/beatrice-lepineux</t>
  </si>
  <si>
    <t>HR Manager at Terumo Europe</t>
  </si>
  <si>
    <t>www.terumobct.com</t>
  </si>
  <si>
    <t>Franky</t>
  </si>
  <si>
    <t>Vandermeulen</t>
  </si>
  <si>
    <t>franky.vandermeulen@citribel.com</t>
  </si>
  <si>
    <t>be.linkedin.com/in/franky-vandermeulen-aa66031a</t>
  </si>
  <si>
    <t>www.citriquebelge.com</t>
  </si>
  <si>
    <t>Aeyels</t>
  </si>
  <si>
    <t>be.linkedin.com/in/johan-aeyels-19222442</t>
  </si>
  <si>
    <t>www.danone.be</t>
  </si>
  <si>
    <t>Pieter</t>
  </si>
  <si>
    <t>Verhaeghe</t>
  </si>
  <si>
    <t>be.linkedin.com/in/pieter-verhaeghe-08b2016</t>
  </si>
  <si>
    <t>bergerat-used.com</t>
  </si>
  <si>
    <t>Sylvie</t>
  </si>
  <si>
    <t>Noel</t>
  </si>
  <si>
    <t>sylvie.noel@dhl.com</t>
  </si>
  <si>
    <t>be.linkedin.com/in/sylvie-noël?trk=public_profile_samename_profile_profile-result-card_result-card_full-click</t>
  </si>
  <si>
    <t>Responsable des ressources humaines</t>
  </si>
  <si>
    <t>DHL AVIATION</t>
  </si>
  <si>
    <t>0427.599.358</t>
  </si>
  <si>
    <t>BE0427.599.358</t>
  </si>
  <si>
    <t>www.aviationcargo.dhl.com</t>
  </si>
  <si>
    <t>+32 2 490 03 50</t>
  </si>
  <si>
    <t>app.bizzy.org/BE/0427599.358?utm_source=export&amp;utm_medium=lists_xlsx</t>
  </si>
  <si>
    <t>Herman</t>
  </si>
  <si>
    <t>Van Ballart</t>
  </si>
  <si>
    <t>be.linkedin.com/in/herman-van-ballart-507b6568</t>
  </si>
  <si>
    <t>www.sgs.be</t>
  </si>
  <si>
    <t>Marleen</t>
  </si>
  <si>
    <t>Broux</t>
  </si>
  <si>
    <t>be.linkedin.com/in/marleen-broux-09185340</t>
  </si>
  <si>
    <t>Cristy</t>
  </si>
  <si>
    <t>Heymans</t>
  </si>
  <si>
    <t>cristy.heymans@tomorrowland.com</t>
  </si>
  <si>
    <t>be.linkedin.com/in/cristy-heymans-951a717</t>
  </si>
  <si>
    <t>Cultuur en kunst</t>
  </si>
  <si>
    <t>www.tomorrowland.com/</t>
  </si>
  <si>
    <t>Roel</t>
  </si>
  <si>
    <t>Van Auseloos</t>
  </si>
  <si>
    <t>be.linkedin.com/in/roel-van-auseloos</t>
  </si>
  <si>
    <t>www.centerparcs.be/</t>
  </si>
  <si>
    <t>Laurence</t>
  </si>
  <si>
    <t>Leclercq</t>
  </si>
  <si>
    <t>be.linkedin.com/in/laurence-leclercq-b81a9135</t>
  </si>
  <si>
    <t>HR Manager &amp; Squad Lead</t>
  </si>
  <si>
    <t>www.euphony.be/</t>
  </si>
  <si>
    <t>www.gls-group.com/</t>
  </si>
  <si>
    <t>Uytterhoeven</t>
  </si>
  <si>
    <t>martine.uytterhoeven@menarini.be</t>
  </si>
  <si>
    <t>be.linkedin.com/in/martine-uytterhoeven-3824728</t>
  </si>
  <si>
    <t>www.menarini.be</t>
  </si>
  <si>
    <t>www.cargill.be/</t>
  </si>
  <si>
    <t>Joachim</t>
  </si>
  <si>
    <t>Verrijcken</t>
  </si>
  <si>
    <t>be.linkedin.com/in/joachim-verrijcken-37123a6</t>
  </si>
  <si>
    <t>HR Manager Belgium &amp; The Netherlands</t>
  </si>
  <si>
    <t>www.dupontdenemours.be</t>
  </si>
  <si>
    <t>Bertels</t>
  </si>
  <si>
    <t>christine.bertels@mips.be</t>
  </si>
  <si>
    <t>be.linkedin.com/in/christine-bertels-308082a</t>
  </si>
  <si>
    <t>Senior HR Manager Europe</t>
  </si>
  <si>
    <t>Manager / Lead, Senior</t>
  </si>
  <si>
    <t>mips.be</t>
  </si>
  <si>
    <t>www.tui.be/nl</t>
  </si>
  <si>
    <t>Bo</t>
  </si>
  <si>
    <t>Zenner</t>
  </si>
  <si>
    <t>bo.zenner@mylighthouse.com</t>
  </si>
  <si>
    <t>be.linkedin.com/in/bozenner</t>
  </si>
  <si>
    <t>Human resources, Operations, C-Suite</t>
  </si>
  <si>
    <t>www.otainsight.com/</t>
  </si>
  <si>
    <t>Van Rapenbusch</t>
  </si>
  <si>
    <t>vanrapenbuschj@bmw.be</t>
  </si>
  <si>
    <t>be.linkedin.com/in/jan-van-rapenbusch-05a360b</t>
  </si>
  <si>
    <t>www.bmw.be</t>
  </si>
  <si>
    <t>ALDI</t>
  </si>
  <si>
    <t>www.dhl.be</t>
  </si>
  <si>
    <t>De Graeve</t>
  </si>
  <si>
    <t>isabelle@pfizer.be</t>
  </si>
  <si>
    <t>be.linkedin.com/in/isabelle-de-graeve-40ba8936</t>
  </si>
  <si>
    <t>HR Manager PGS</t>
  </si>
  <si>
    <t>www.pfizer.be</t>
  </si>
  <si>
    <t>Jessica</t>
  </si>
  <si>
    <t>Lambrecht</t>
  </si>
  <si>
    <t>be.linkedin.com/in/jessica-lambrecht-25a821137</t>
  </si>
  <si>
    <t>0445.596.125</t>
  </si>
  <si>
    <t>BE0445.596.125</t>
  </si>
  <si>
    <t>aldi.be</t>
  </si>
  <si>
    <t>Maria</t>
  </si>
  <si>
    <t>Lanza</t>
  </si>
  <si>
    <t>be.linkedin.com/in/maria-lanza-6a2499181</t>
  </si>
  <si>
    <t>www.adecco.be</t>
  </si>
  <si>
    <t>DHL INTERNATIONAL</t>
  </si>
  <si>
    <t>0406.796.224</t>
  </si>
  <si>
    <t>BE0406.796.224</t>
  </si>
  <si>
    <t>www.dhlexpress.be</t>
  </si>
  <si>
    <t>Desi</t>
  </si>
  <si>
    <t>Scheerdijk</t>
  </si>
  <si>
    <t>desi.scheerdijk@ups.com</t>
  </si>
  <si>
    <t>be.linkedin.com/in/desi-scheerdijk-15554a226</t>
  </si>
  <si>
    <t>www.ups.com</t>
  </si>
  <si>
    <t>Tavernier</t>
  </si>
  <si>
    <t>be.linkedin.com/in/marijke-tavernier-2657b43</t>
  </si>
  <si>
    <t>evalevoh.com</t>
  </si>
  <si>
    <t>Erwin</t>
  </si>
  <si>
    <t>be.linkedin.com/in/erwin-martens-1b3a632b</t>
  </si>
  <si>
    <t>www.nitto.com</t>
  </si>
  <si>
    <t>Candice</t>
  </si>
  <si>
    <t>Bosteels</t>
  </si>
  <si>
    <t>cb@bt.com</t>
  </si>
  <si>
    <t>be.linkedin.com/in/candice-bosteels-1509396</t>
  </si>
  <si>
    <t>www.globalservices.bt.com/en</t>
  </si>
  <si>
    <t>Joke</t>
  </si>
  <si>
    <t>Van Scharen</t>
  </si>
  <si>
    <t>be.linkedin.com/in/joke-van-scharen-618837a</t>
  </si>
  <si>
    <t>www.multimasters.be</t>
  </si>
  <si>
    <t>Karel</t>
  </si>
  <si>
    <t>be.linkedin.com/in/mertenskarel</t>
  </si>
  <si>
    <t>DHL eCommerce (Belgium)</t>
  </si>
  <si>
    <t>0413.850.894</t>
  </si>
  <si>
    <t>BE0413.850.894</t>
  </si>
  <si>
    <t>www.dhlparcel.be</t>
  </si>
  <si>
    <t>Karlijn</t>
  </si>
  <si>
    <t>Lippens</t>
  </si>
  <si>
    <t>be.linkedin.com/in/karlijnlippens</t>
  </si>
  <si>
    <t>www.petersime.be</t>
  </si>
  <si>
    <t>Dieter</t>
  </si>
  <si>
    <t>Moens</t>
  </si>
  <si>
    <t>dm@iqvia.com</t>
  </si>
  <si>
    <t>be.linkedin.com/in/dieter-moens-09973a2b</t>
  </si>
  <si>
    <t>www.iqvia.com/</t>
  </si>
  <si>
    <t>a.de.hommel@peri.nl</t>
  </si>
  <si>
    <t>Antonette</t>
  </si>
  <si>
    <t>De Hommel</t>
  </si>
  <si>
    <t>Peri</t>
  </si>
  <si>
    <t>+31 6 13141760</t>
  </si>
  <si>
    <t>(leeg)</t>
  </si>
  <si>
    <t>Head of HR Benelux</t>
  </si>
  <si>
    <t>+32 (0)52 31 99 31</t>
  </si>
  <si>
    <t>a.marcosdiaz@biocodex.be</t>
  </si>
  <si>
    <t>Alexandre</t>
  </si>
  <si>
    <t>Marcos Diaz</t>
  </si>
  <si>
    <t>Biocodex Benelux</t>
  </si>
  <si>
    <t>+32473570545</t>
  </si>
  <si>
    <t>+3223704790</t>
  </si>
  <si>
    <t>a.vandeputte@spie.com</t>
  </si>
  <si>
    <t>Annik</t>
  </si>
  <si>
    <t>Vandeputte</t>
  </si>
  <si>
    <t>Spie Belgium</t>
  </si>
  <si>
    <t>+32499052619</t>
  </si>
  <si>
    <t>HR Development Manager</t>
  </si>
  <si>
    <t>+3227296430</t>
  </si>
  <si>
    <t>Keyence</t>
  </si>
  <si>
    <t>0470201015</t>
  </si>
  <si>
    <t>HR Teamleader</t>
  </si>
  <si>
    <t>+32 15 464 765</t>
  </si>
  <si>
    <t>abollen@idealstandard.com</t>
  </si>
  <si>
    <t>Bollen</t>
  </si>
  <si>
    <t>Ideal Standard International</t>
  </si>
  <si>
    <t>HR director central functions</t>
  </si>
  <si>
    <t>+3228004800</t>
  </si>
  <si>
    <t>acevers@schreder.com</t>
  </si>
  <si>
    <t>Anne-Catherine</t>
  </si>
  <si>
    <t>Evers</t>
  </si>
  <si>
    <t>Schreder</t>
  </si>
  <si>
    <t>+32 495775311</t>
  </si>
  <si>
    <t>HR Manager Central Services</t>
  </si>
  <si>
    <t>+3223332163</t>
  </si>
  <si>
    <t>adrien.marchitelli@luminus.be</t>
  </si>
  <si>
    <t>Adrien</t>
  </si>
  <si>
    <t>Marchitelli</t>
  </si>
  <si>
    <t>Luminus</t>
  </si>
  <si>
    <t>+32470614874</t>
  </si>
  <si>
    <t>HR Manager and DEI lead</t>
  </si>
  <si>
    <t>+3222291950</t>
  </si>
  <si>
    <t>aeke.vandenbroeke@denys.com</t>
  </si>
  <si>
    <t>Aeke</t>
  </si>
  <si>
    <t>Van Den Broeke</t>
  </si>
  <si>
    <t>+3292540907</t>
  </si>
  <si>
    <t>alain.cools@lanxess.com</t>
  </si>
  <si>
    <t>Alain</t>
  </si>
  <si>
    <t>Cools</t>
  </si>
  <si>
    <t>Envalior NV</t>
  </si>
  <si>
    <t>+32 3 540 70 11</t>
  </si>
  <si>
    <t>alain.de.dauw@atlascopco.com</t>
  </si>
  <si>
    <t>De Dauw</t>
  </si>
  <si>
    <t>Atlas Copco Airpower nv</t>
  </si>
  <si>
    <t>VP HR</t>
  </si>
  <si>
    <t>03 870 22 67</t>
  </si>
  <si>
    <t>alexandra.vanloo@goed.be</t>
  </si>
  <si>
    <t>Popelin BV</t>
  </si>
  <si>
    <t>03 205 69 29</t>
  </si>
  <si>
    <t>an.boon@kbcautolease.be</t>
  </si>
  <si>
    <t>Boon</t>
  </si>
  <si>
    <t>KBC AUTOLEASE NV</t>
  </si>
  <si>
    <t>+3216881600</t>
  </si>
  <si>
    <t>an.pauwels@nittoeurope.com</t>
  </si>
  <si>
    <t>Pauwels</t>
  </si>
  <si>
    <t>Nitto Belgium</t>
  </si>
  <si>
    <t>Hr Manager business partner</t>
  </si>
  <si>
    <t>+32 89 36 01 11</t>
  </si>
  <si>
    <t>andy.cardon@esas.eu</t>
  </si>
  <si>
    <t>Circet Benelux</t>
  </si>
  <si>
    <t>+32 485 98 99 75</t>
  </si>
  <si>
    <t>+323 808 80 00</t>
  </si>
  <si>
    <t>angelique.roelandt@dmpss.com</t>
  </si>
  <si>
    <t>Angelique</t>
  </si>
  <si>
    <t>Roelandt</t>
  </si>
  <si>
    <t>PSS Belgium</t>
  </si>
  <si>
    <t>+3252261412</t>
  </si>
  <si>
    <t>angelique.vanderjeugt@agaris.com</t>
  </si>
  <si>
    <t>Van der Jeugt</t>
  </si>
  <si>
    <t>Agaris Belgium</t>
  </si>
  <si>
    <t>+3292180330</t>
  </si>
  <si>
    <t>anik.stalmans@cegeka.com</t>
  </si>
  <si>
    <t>Anik</t>
  </si>
  <si>
    <t>Stalmans</t>
  </si>
  <si>
    <t>Cegeka Groep NV</t>
  </si>
  <si>
    <t>+32 477 57 83 06</t>
  </si>
  <si>
    <t>anja.anthonissen@be.rhenus.com</t>
  </si>
  <si>
    <t>Anja</t>
  </si>
  <si>
    <t>Anthonissen</t>
  </si>
  <si>
    <t>Rhenus Shared Service Center nv</t>
  </si>
  <si>
    <t>+32 3 224 58 49</t>
  </si>
  <si>
    <t>anke.coenen@facil.be</t>
  </si>
  <si>
    <t>Anke</t>
  </si>
  <si>
    <t>Coenen</t>
  </si>
  <si>
    <t>Facil Corporate</t>
  </si>
  <si>
    <t>+32 497 48 74 59</t>
  </si>
  <si>
    <t>HR Coördinator</t>
  </si>
  <si>
    <t>+32 89 41 04 50</t>
  </si>
  <si>
    <t>anke.habets@zf.com</t>
  </si>
  <si>
    <t>Habets</t>
  </si>
  <si>
    <t>ZF Wind Power Antwerpen NV</t>
  </si>
  <si>
    <t>HR country expert</t>
  </si>
  <si>
    <t>+32 11 34 97 00</t>
  </si>
  <si>
    <t>ankie.vanhecke@boostnutrition.be</t>
  </si>
  <si>
    <t>Ankie</t>
  </si>
  <si>
    <t>Van Hecke</t>
  </si>
  <si>
    <t>Ebro Ingredients Belgium F BV</t>
  </si>
  <si>
    <t>+32 3 641 92 00</t>
  </si>
  <si>
    <t>ann.ceulemans@lkmetrology.com</t>
  </si>
  <si>
    <t>Ceulemans</t>
  </si>
  <si>
    <t>Nikon Metrology Europe</t>
  </si>
  <si>
    <t>+32495710392</t>
  </si>
  <si>
    <t>+3216740101</t>
  </si>
  <si>
    <t>ann.deroey@pelsis.com</t>
  </si>
  <si>
    <t>De Roey</t>
  </si>
  <si>
    <t>Pelsis Belgium</t>
  </si>
  <si>
    <t>+32 474 98 42 79</t>
  </si>
  <si>
    <t>+3238862211</t>
  </si>
  <si>
    <t>ann.dierickx@frieslandcampina.com</t>
  </si>
  <si>
    <t>Dierickx</t>
  </si>
  <si>
    <t>+32 9 325 32 28</t>
  </si>
  <si>
    <t>ann.mulkens@renewi.com</t>
  </si>
  <si>
    <t>Mulkens</t>
  </si>
  <si>
    <t>Renewi NV</t>
  </si>
  <si>
    <t>0492159368</t>
  </si>
  <si>
    <t>HR Manager South</t>
  </si>
  <si>
    <t>+32 3 443 25 00</t>
  </si>
  <si>
    <t>ann.snels@qinetiq.be</t>
  </si>
  <si>
    <t>Snels</t>
  </si>
  <si>
    <t>QinetiQ Space</t>
  </si>
  <si>
    <t>+32 3 250 19 17</t>
  </si>
  <si>
    <t>ann.stas@pfizer.com</t>
  </si>
  <si>
    <t>Stas</t>
  </si>
  <si>
    <t>Pfizer Service Company</t>
  </si>
  <si>
    <t>HR Lead</t>
  </si>
  <si>
    <t>+3227220211</t>
  </si>
  <si>
    <t>ann.van.dyck@cartamundi.com</t>
  </si>
  <si>
    <t>Cartamundi Turnhout NV</t>
  </si>
  <si>
    <t>0475751869</t>
  </si>
  <si>
    <t>+3214420201</t>
  </si>
  <si>
    <t>ann.vandeginste@haacht.com</t>
  </si>
  <si>
    <t>Vandeginste</t>
  </si>
  <si>
    <t>Brouwerij Haacht</t>
  </si>
  <si>
    <t>+32 486 15 61 25</t>
  </si>
  <si>
    <t>+3216601501</t>
  </si>
  <si>
    <t>Sesvanderhave</t>
  </si>
  <si>
    <t>+32496588212</t>
  </si>
  <si>
    <t>3216808212or+3216827948</t>
  </si>
  <si>
    <t>ann.vercammen@continental-corporation.com</t>
  </si>
  <si>
    <t>CONTINENTAL Automotive BENELUX</t>
  </si>
  <si>
    <t>+32 4 240 95 11</t>
  </si>
  <si>
    <t>ann.verhoeven@eurochem.be</t>
  </si>
  <si>
    <t>Verhoeven</t>
  </si>
  <si>
    <t>EuroChem Antwerp</t>
  </si>
  <si>
    <t>0496 59 23 59</t>
  </si>
  <si>
    <t>Corporate HR Manager</t>
  </si>
  <si>
    <t>+32 3 210 55 00</t>
  </si>
  <si>
    <t>ann_vansumere@cfe.be</t>
  </si>
  <si>
    <t>Ronald</t>
  </si>
  <si>
    <t>Breyne</t>
  </si>
  <si>
    <t>Compagnie d'Entreprises CFE</t>
  </si>
  <si>
    <t>+3226611211</t>
  </si>
  <si>
    <t>annds@gosselingroup.eu</t>
  </si>
  <si>
    <t>De Schutter</t>
  </si>
  <si>
    <t>Gosselin Group nv</t>
  </si>
  <si>
    <t>0496567046</t>
  </si>
  <si>
    <t>03 360 55 30</t>
  </si>
  <si>
    <t>anne.goovaerts@vaillant-group.com</t>
  </si>
  <si>
    <t>Goovaerts</t>
  </si>
  <si>
    <t>Vaillant</t>
  </si>
  <si>
    <t>+32 0478 86 90 60</t>
  </si>
  <si>
    <t>HR Director a.i</t>
  </si>
  <si>
    <t>anne.vanderschueren@fluxys.com</t>
  </si>
  <si>
    <t>Vander Schueren</t>
  </si>
  <si>
    <t>Fluxys Belgium</t>
  </si>
  <si>
    <t>+32479659219</t>
  </si>
  <si>
    <t>+3222827423</t>
  </si>
  <si>
    <t>anne.vinh@scabel.eu</t>
  </si>
  <si>
    <t>Vinh</t>
  </si>
  <si>
    <t>Scabel</t>
  </si>
  <si>
    <t>+32486509170</t>
  </si>
  <si>
    <t>anneleen.abbeel@hm.com</t>
  </si>
  <si>
    <t>Abbeel</t>
  </si>
  <si>
    <t>+32 472 95 43 22</t>
  </si>
  <si>
    <t>Country HR Manager Belgium &amp; Luxembourg</t>
  </si>
  <si>
    <t>+3222746111</t>
  </si>
  <si>
    <t>anneleen.klaps@facil.be</t>
  </si>
  <si>
    <t>Klaps</t>
  </si>
  <si>
    <t>annelies.berlaen@signpost.eu</t>
  </si>
  <si>
    <t>Berlaen</t>
  </si>
  <si>
    <t>Signpost België</t>
  </si>
  <si>
    <t>+3292770876</t>
  </si>
  <si>
    <t>Heraeus Electro-Nite International</t>
  </si>
  <si>
    <t>0474 25 48 46</t>
  </si>
  <si>
    <t>+32 11 600 386</t>
  </si>
  <si>
    <t>annik.vanlooy@iko.eu</t>
  </si>
  <si>
    <t>Van Looy</t>
  </si>
  <si>
    <t>IKO</t>
  </si>
  <si>
    <t>0494 835 117</t>
  </si>
  <si>
    <t>+32 (3) 242 02 48</t>
  </si>
  <si>
    <t>annrube@dfds.com</t>
  </si>
  <si>
    <t>+32 477 98 43 43</t>
  </si>
  <si>
    <t>+32 9 255 94 94</t>
  </si>
  <si>
    <t>ant.kcornil@cma-cgm.com</t>
  </si>
  <si>
    <t>Katrijn</t>
  </si>
  <si>
    <t>Cornil</t>
  </si>
  <si>
    <t>CMA CGM Belgium nv</t>
  </si>
  <si>
    <t>+32 3 202 39 11</t>
  </si>
  <si>
    <t>anuschka_luykx@bose.com</t>
  </si>
  <si>
    <t>Anuschka</t>
  </si>
  <si>
    <t>Luyckx</t>
  </si>
  <si>
    <t>Bose BV</t>
  </si>
  <si>
    <t>M: +32 496 55 77 73</t>
  </si>
  <si>
    <t>+32 12 39 08 00</t>
  </si>
  <si>
    <t>aplbc@lotusbakeries.com</t>
  </si>
  <si>
    <t>Evy</t>
  </si>
  <si>
    <t>Van den Brande</t>
  </si>
  <si>
    <t>HR Manager Corporate</t>
  </si>
  <si>
    <t>+32 9 376 26 11</t>
  </si>
  <si>
    <t>astrid.declercq@glpg.com</t>
  </si>
  <si>
    <t>De Clercq</t>
  </si>
  <si>
    <t>Galapagos NV</t>
  </si>
  <si>
    <t>+32 499 46 75 03</t>
  </si>
  <si>
    <t>audrey.vanimpe@spie.com</t>
  </si>
  <si>
    <t>Audrey</t>
  </si>
  <si>
    <t>Vanimpe</t>
  </si>
  <si>
    <t>+32 474 04 98 13</t>
  </si>
  <si>
    <t>+3225238336</t>
  </si>
  <si>
    <t>auralie_blauwbloeme@barry-callebaut.com</t>
  </si>
  <si>
    <t>Auralie</t>
  </si>
  <si>
    <t>Blauwbloeme</t>
  </si>
  <si>
    <t>Barry Callebaut Belgium NV</t>
  </si>
  <si>
    <t>+32 495 41 53 76</t>
  </si>
  <si>
    <t>HR Director Belgium &amp; The Netherlands</t>
  </si>
  <si>
    <t>+3253730211</t>
  </si>
  <si>
    <t>b.goyvaerts@konings.be</t>
  </si>
  <si>
    <t>Goyvaerts</t>
  </si>
  <si>
    <t>Konings</t>
  </si>
  <si>
    <t>+32 478 71 63 29</t>
  </si>
  <si>
    <t>+3211819222</t>
  </si>
  <si>
    <t>bart.beerten@sligrofoodgroup.be</t>
  </si>
  <si>
    <t>Beerten</t>
  </si>
  <si>
    <t>Sligro-ISPC Belgium BXL</t>
  </si>
  <si>
    <t>Directeur HR</t>
  </si>
  <si>
    <t>+3216589999</t>
  </si>
  <si>
    <t>bart.buyst@aleris.com</t>
  </si>
  <si>
    <t>Buyst</t>
  </si>
  <si>
    <t>+32 475 52 03 01</t>
  </si>
  <si>
    <t>+32 15 30 20 95</t>
  </si>
  <si>
    <t>bart.geldhof@fedrusinternational.com</t>
  </si>
  <si>
    <t>Geldhof</t>
  </si>
  <si>
    <t>Fedrus International NV</t>
  </si>
  <si>
    <t>+32 478 65 92 00</t>
  </si>
  <si>
    <t>Director HR</t>
  </si>
  <si>
    <t>+32 3 890 65 90</t>
  </si>
  <si>
    <t>bart.lambrechts@carglass.be</t>
  </si>
  <si>
    <t>Carglass NV</t>
  </si>
  <si>
    <t>+32 475 26 70 13</t>
  </si>
  <si>
    <t>HR Director Carglass Belux</t>
  </si>
  <si>
    <t>+32 11 30 15 10</t>
  </si>
  <si>
    <t>bart.remmerie@dpgmedia.be</t>
  </si>
  <si>
    <t>Remmerie</t>
  </si>
  <si>
    <t>DPG Media</t>
  </si>
  <si>
    <t>+32 477 78 88 76</t>
  </si>
  <si>
    <t>HR Directeur</t>
  </si>
  <si>
    <t>+3222553211</t>
  </si>
  <si>
    <t>bart.vandenbroeck@ineos.com</t>
  </si>
  <si>
    <t>Van Den Broeck</t>
  </si>
  <si>
    <t>Ineos Aromatics Belgium NV</t>
  </si>
  <si>
    <t>+32 497 43 87 22</t>
  </si>
  <si>
    <t>+32 14 86 42 11</t>
  </si>
  <si>
    <t>bart.vandervelden@dhl.com</t>
  </si>
  <si>
    <t>Van Der Velden</t>
  </si>
  <si>
    <t>DHL Supply Chain (Belgium)</t>
  </si>
  <si>
    <t>+32 15 29 91 11</t>
  </si>
  <si>
    <t>bart.verelst@mediahuis.be</t>
  </si>
  <si>
    <t>Ver Elst</t>
  </si>
  <si>
    <t>Mediahuis NV</t>
  </si>
  <si>
    <t>+32 474 86 02 66</t>
  </si>
  <si>
    <t>HR Manager Compensation &amp; Benefits</t>
  </si>
  <si>
    <t>+3232100210</t>
  </si>
  <si>
    <t>bart.verhoeven@kaneka.be</t>
  </si>
  <si>
    <t>Kaneka Belgium NV</t>
  </si>
  <si>
    <t>+32 14 25 78 00</t>
  </si>
  <si>
    <t>bart.wauters@safrangroup.com</t>
  </si>
  <si>
    <t>Wauters</t>
  </si>
  <si>
    <t>Safran Aircraft Engine Services Brussels</t>
  </si>
  <si>
    <t>+3227904500</t>
  </si>
  <si>
    <t>bdmeyer@its.jnj.com</t>
  </si>
  <si>
    <t>Britta</t>
  </si>
  <si>
    <t>De Meyer</t>
  </si>
  <si>
    <t>Johnson &amp; Johnson</t>
  </si>
  <si>
    <t>Head of HR BeNe</t>
  </si>
  <si>
    <t>+32 14 60 21 11</t>
  </si>
  <si>
    <t>beatrijs.ramaekers@dexis.be</t>
  </si>
  <si>
    <t>Beatrijs</t>
  </si>
  <si>
    <t>Ramaekers</t>
  </si>
  <si>
    <t>Imes</t>
  </si>
  <si>
    <t>+32474693235</t>
  </si>
  <si>
    <t>+32 11 28 82 22</t>
  </si>
  <si>
    <t>bert.laurier@bmw.be</t>
  </si>
  <si>
    <t>Laurier</t>
  </si>
  <si>
    <t>BMW Group Belux</t>
  </si>
  <si>
    <t>+32 474 99 23 63</t>
  </si>
  <si>
    <t>+32 3 890 97 11</t>
  </si>
  <si>
    <t>bert.van.muylder@dhl.com</t>
  </si>
  <si>
    <t>Van Muylder</t>
  </si>
  <si>
    <t>+32 475 62 38 99</t>
  </si>
  <si>
    <t>+32 2 255 11 40</t>
  </si>
  <si>
    <t>bert.vangrinderbeek@septentrio.com</t>
  </si>
  <si>
    <t>Van Grinderbeek</t>
  </si>
  <si>
    <t>Septentrio</t>
  </si>
  <si>
    <t>+3216300800</t>
  </si>
  <si>
    <t>betty.gielis@electrolux.be</t>
  </si>
  <si>
    <t>Betty</t>
  </si>
  <si>
    <t>Gielis</t>
  </si>
  <si>
    <t>Electrolux Belgium</t>
  </si>
  <si>
    <t>+32472189922</t>
  </si>
  <si>
    <t>HR Manager/HR Business Partner</t>
  </si>
  <si>
    <t>+3227162704</t>
  </si>
  <si>
    <t>bram.vanbambost@nipro-group.com</t>
  </si>
  <si>
    <t>Bram</t>
  </si>
  <si>
    <t>Van Bambost</t>
  </si>
  <si>
    <t>Nipro Medical Europe</t>
  </si>
  <si>
    <t>+3215263500</t>
  </si>
  <si>
    <t>carina.broux@graco.com</t>
  </si>
  <si>
    <t>Carina</t>
  </si>
  <si>
    <t>Graco</t>
  </si>
  <si>
    <t>+32 497 46 00 25</t>
  </si>
  <si>
    <t>+32 89 770 702</t>
  </si>
  <si>
    <t>carine.frederix@atlascopco.com</t>
  </si>
  <si>
    <t>Frederix</t>
  </si>
  <si>
    <t>Atlas Copco Power Tools Distribution</t>
  </si>
  <si>
    <t>+32 473 20 76 55</t>
  </si>
  <si>
    <t>+32 89 51 04 01</t>
  </si>
  <si>
    <t>carine.lomba@delpharm.be</t>
  </si>
  <si>
    <t>Lomba</t>
  </si>
  <si>
    <t>Delpharm Drogenbos NV</t>
  </si>
  <si>
    <t>+32 2 334 95 74</t>
  </si>
  <si>
    <t>carol.custers@martens.be</t>
  </si>
  <si>
    <t>Carol</t>
  </si>
  <si>
    <t>Custers</t>
  </si>
  <si>
    <t>Bockhold BV</t>
  </si>
  <si>
    <t>+32477764047</t>
  </si>
  <si>
    <t>+32 89 480 480</t>
  </si>
  <si>
    <t>caroline.dobbelaere@lawter.com</t>
  </si>
  <si>
    <t>Dobbelaere</t>
  </si>
  <si>
    <t>Lawter Europe BV</t>
  </si>
  <si>
    <t>+32 477 77 77 00</t>
  </si>
  <si>
    <t>HR Manager EMEA</t>
  </si>
  <si>
    <t>+32 3 570 94 21</t>
  </si>
  <si>
    <t>caroline.hulpiau@vanhoecke.be</t>
  </si>
  <si>
    <t>Hulpiau</t>
  </si>
  <si>
    <t>Van Hoecke</t>
  </si>
  <si>
    <t>+3237601900</t>
  </si>
  <si>
    <t>caroline.vanelderen@bd.com</t>
  </si>
  <si>
    <t>Vanelderen</t>
  </si>
  <si>
    <t>Bard Benelux</t>
  </si>
  <si>
    <t>+32 474 851 821</t>
  </si>
  <si>
    <t>Head of HR Benelux &amp; EDC</t>
  </si>
  <si>
    <t>+32 14 28 69 50</t>
  </si>
  <si>
    <t>catherine.ameloot@golazo.com</t>
  </si>
  <si>
    <t>Ameloot</t>
  </si>
  <si>
    <t>Golazo Sports</t>
  </si>
  <si>
    <t>+32 477 69 04 30</t>
  </si>
  <si>
    <t>HR management</t>
  </si>
  <si>
    <t>+32 11 45 99 00</t>
  </si>
  <si>
    <t>ccl@tectumgroup.be</t>
  </si>
  <si>
    <t>Clits</t>
  </si>
  <si>
    <t>Tectum Group</t>
  </si>
  <si>
    <t>+32 470 95 11 42</t>
  </si>
  <si>
    <t>+32 89 62 95 60</t>
  </si>
  <si>
    <t>cdumon@argenx.com</t>
  </si>
  <si>
    <t>Clarence</t>
  </si>
  <si>
    <t>Dumon</t>
  </si>
  <si>
    <t>Argenx</t>
  </si>
  <si>
    <t>+3293103400</t>
  </si>
  <si>
    <t>chantal.kemland@specialfruit.be</t>
  </si>
  <si>
    <t>Chantal</t>
  </si>
  <si>
    <t>Kemland</t>
  </si>
  <si>
    <t>Special Fruit</t>
  </si>
  <si>
    <t>+32 477 75 09 05</t>
  </si>
  <si>
    <t>+32 3 3 17 12 39</t>
  </si>
  <si>
    <t>chantal.vanaken@gijbels.be</t>
  </si>
  <si>
    <t>Vanaken</t>
  </si>
  <si>
    <t>Mathieu Gijbels NV</t>
  </si>
  <si>
    <t>+32 8 981 91 00</t>
  </si>
  <si>
    <t>charlien.wouters@inovet.eu</t>
  </si>
  <si>
    <t>Charlien</t>
  </si>
  <si>
    <t>V.M.D. NV</t>
  </si>
  <si>
    <t>014/67.20.51</t>
  </si>
  <si>
    <t>chris.beenders@imec.be</t>
  </si>
  <si>
    <t>Beenders</t>
  </si>
  <si>
    <t>Imec</t>
  </si>
  <si>
    <t>HR Director Talent Acquisition &amp; Total Rewards</t>
  </si>
  <si>
    <t>+3216281211</t>
  </si>
  <si>
    <t>christel.degreef@lyfra.be</t>
  </si>
  <si>
    <t>Christel</t>
  </si>
  <si>
    <t>Lyfra NV</t>
  </si>
  <si>
    <t>+32 486 85 10 23</t>
  </si>
  <si>
    <t>+32 3 355 31 10</t>
  </si>
  <si>
    <t>christel.vanbortel@spacewell.com</t>
  </si>
  <si>
    <t>Van Bortel</t>
  </si>
  <si>
    <t>Spacewell</t>
  </si>
  <si>
    <t>+32 478 42 87 46</t>
  </si>
  <si>
    <t>+32 (0)3 829 04 95</t>
  </si>
  <si>
    <t>christelle.lempereur@leonidas.com</t>
  </si>
  <si>
    <t>Lempereur</t>
  </si>
  <si>
    <t>+32 492 74 29 96</t>
  </si>
  <si>
    <t>+3225221957</t>
  </si>
  <si>
    <t>christiane.buffier@zoetis.com</t>
  </si>
  <si>
    <t>Christiane</t>
  </si>
  <si>
    <t>Buffier</t>
  </si>
  <si>
    <t>ZOETIS BELGIUM</t>
  </si>
  <si>
    <t>HR Lead, France &amp; Benelux Cluster</t>
  </si>
  <si>
    <t>+33607139134</t>
  </si>
  <si>
    <t>cindy.gorissen@vanroey.be</t>
  </si>
  <si>
    <t>Cindy</t>
  </si>
  <si>
    <t>Gorissen</t>
  </si>
  <si>
    <t>Vanroey.be</t>
  </si>
  <si>
    <t>+32 473 52 38 74</t>
  </si>
  <si>
    <t>claire.loyens@houbennv.be</t>
  </si>
  <si>
    <t>Claire</t>
  </si>
  <si>
    <t>Loyens</t>
  </si>
  <si>
    <t>Houben NV</t>
  </si>
  <si>
    <t>+32 488 04 46 15</t>
  </si>
  <si>
    <t>+32 11 26 96 00</t>
  </si>
  <si>
    <t>claire.tomasina@elia.be</t>
  </si>
  <si>
    <t>Tomasina</t>
  </si>
  <si>
    <t>Elia Group</t>
  </si>
  <si>
    <t>+32473637008</t>
  </si>
  <si>
    <t>+3225467011</t>
  </si>
  <si>
    <t>clourdaux@omp.com</t>
  </si>
  <si>
    <t>Catheline</t>
  </si>
  <si>
    <t>Lourdaux</t>
  </si>
  <si>
    <t>OM Partners nv</t>
  </si>
  <si>
    <t>+32 477 66 70 55</t>
  </si>
  <si>
    <t>+32 3 650 22 11</t>
  </si>
  <si>
    <t>cmarcell@amgen.com</t>
  </si>
  <si>
    <t>Marcelle</t>
  </si>
  <si>
    <t>Amgen NV</t>
  </si>
  <si>
    <t>+32485353653</t>
  </si>
  <si>
    <t>HR Lead Belgium</t>
  </si>
  <si>
    <t>+3227752711</t>
  </si>
  <si>
    <t>cop.jurgen@deme-group.com</t>
  </si>
  <si>
    <t>Jurgen</t>
  </si>
  <si>
    <t>Cop</t>
  </si>
  <si>
    <t>DEME Dredging nv</t>
  </si>
  <si>
    <t>HR manager payroll crew</t>
  </si>
  <si>
    <t>cornelia.anderson@solvay.com</t>
  </si>
  <si>
    <t>Cornelia</t>
  </si>
  <si>
    <t>Anderson</t>
  </si>
  <si>
    <t>Solvay Pharmaceuticals SA</t>
  </si>
  <si>
    <t>+32 2 264 36 27</t>
  </si>
  <si>
    <t>danny.nijs@kaneka.be</t>
  </si>
  <si>
    <t>daphne.cornelis@zuidnatie.be</t>
  </si>
  <si>
    <t>Daphne</t>
  </si>
  <si>
    <t>Zuidnatie NV</t>
  </si>
  <si>
    <t>0476908034</t>
  </si>
  <si>
    <t>+32 3 205 97 00</t>
  </si>
  <si>
    <t>daphne.roussis@ravago.com</t>
  </si>
  <si>
    <t>Roussis</t>
  </si>
  <si>
    <t>Ravago Coordination Center</t>
  </si>
  <si>
    <t>HR verantwoordelijke</t>
  </si>
  <si>
    <t>+32 14 70 17 61</t>
  </si>
  <si>
    <t>david.houze-cambier@abbott.com</t>
  </si>
  <si>
    <t>Houzé-Cambier</t>
  </si>
  <si>
    <t>Abbot Vascular International</t>
  </si>
  <si>
    <t>+32 (0) 478 94 14 85</t>
  </si>
  <si>
    <t>HR Director EMEA - Structural Heart Division</t>
  </si>
  <si>
    <t>+3227141411</t>
  </si>
  <si>
    <t>david.muylaert@volvocars.com</t>
  </si>
  <si>
    <t>Volvo Car Belgium</t>
  </si>
  <si>
    <t>+3292502111</t>
  </si>
  <si>
    <t>dchristiaens@jnj.com</t>
  </si>
  <si>
    <t>Dominique</t>
  </si>
  <si>
    <t>Christiaens</t>
  </si>
  <si>
    <t>+32 473 71 05 12</t>
  </si>
  <si>
    <t>HR leader EMEA enterprise functions</t>
  </si>
  <si>
    <t>deknop.katia@hls.be</t>
  </si>
  <si>
    <t>Katia</t>
  </si>
  <si>
    <t>Deknop</t>
  </si>
  <si>
    <t>Horeca Logistic Service</t>
  </si>
  <si>
    <t>+32 474 96 97 92</t>
  </si>
  <si>
    <t>+3225835025</t>
  </si>
  <si>
    <t>delmote.h@pg.com</t>
  </si>
  <si>
    <t>Hilde</t>
  </si>
  <si>
    <t>Delmote</t>
  </si>
  <si>
    <t>Procter &amp; Gamble Health Belgium</t>
  </si>
  <si>
    <t>+32485072297</t>
  </si>
  <si>
    <t>HR Director, Global Compensation Process and Innovation Leader</t>
  </si>
  <si>
    <t>+3224562111</t>
  </si>
  <si>
    <t>dhaenens.karine@deme-group.com</t>
  </si>
  <si>
    <t>Dhaenens</t>
  </si>
  <si>
    <t>+32 499 85 82 96</t>
  </si>
  <si>
    <t>HR Manager Offshore</t>
  </si>
  <si>
    <t>didier.ghysen@proximus.com</t>
  </si>
  <si>
    <t>Didier</t>
  </si>
  <si>
    <t>Ghysen</t>
  </si>
  <si>
    <t>Proximus</t>
  </si>
  <si>
    <t>+32475898921</t>
  </si>
  <si>
    <t>+3222028781</t>
  </si>
  <si>
    <t>dimitri.bataillie@aldi.be</t>
  </si>
  <si>
    <t>Dimitri</t>
  </si>
  <si>
    <t>Bataillie</t>
  </si>
  <si>
    <t>Aldi Belgium</t>
  </si>
  <si>
    <t>+32 5 338 59 29</t>
  </si>
  <si>
    <t>dimitri.morel@zoetis.com</t>
  </si>
  <si>
    <t>Morel</t>
  </si>
  <si>
    <t>+3227213100</t>
  </si>
  <si>
    <t>dimitri.pevenage@totalenergies.com</t>
  </si>
  <si>
    <t>Pevenage</t>
  </si>
  <si>
    <t>Total</t>
  </si>
  <si>
    <t>+32 475 75 04 49</t>
  </si>
  <si>
    <t>+3222889111</t>
  </si>
  <si>
    <t>dimitri.vandelsen@be.rhenus.com</t>
  </si>
  <si>
    <t>Van Delsen</t>
  </si>
  <si>
    <t>0478/69.01.38.</t>
  </si>
  <si>
    <t>+32 3 224 56 00</t>
  </si>
  <si>
    <t>dirk.vanpeer@agfa.com</t>
  </si>
  <si>
    <t>Van Peer</t>
  </si>
  <si>
    <t>Agfa NV</t>
  </si>
  <si>
    <t>dlenoir@delhaize.be</t>
  </si>
  <si>
    <t>Dominiek</t>
  </si>
  <si>
    <t>Lenoir</t>
  </si>
  <si>
    <t>Delhaize Le Lion/De Leeuw</t>
  </si>
  <si>
    <t>+32 497 75 88 47</t>
  </si>
  <si>
    <t>HR Manager HQ - Finance, HR &amp; CA, IT &amp; Legal</t>
  </si>
  <si>
    <t>+3224122111</t>
  </si>
  <si>
    <t>dominique.de.maesschalck@fashionsociety.be</t>
  </si>
  <si>
    <t>De Maesschalck</t>
  </si>
  <si>
    <t>ZEB</t>
  </si>
  <si>
    <t>+32485465891</t>
  </si>
  <si>
    <t>+3224611453</t>
  </si>
  <si>
    <t>dubus_delfine@lilly.com</t>
  </si>
  <si>
    <t>Delfine</t>
  </si>
  <si>
    <t>Dubus</t>
  </si>
  <si>
    <t>Eli Lilly Benelux</t>
  </si>
  <si>
    <t>+32 476 75 90 00</t>
  </si>
  <si>
    <t>+3225488623</t>
  </si>
  <si>
    <t>e.ernots@trixxo.be</t>
  </si>
  <si>
    <t>Emmy</t>
  </si>
  <si>
    <t>Ernots</t>
  </si>
  <si>
    <t>Trixxo JOBS</t>
  </si>
  <si>
    <t>+32475961723</t>
  </si>
  <si>
    <t>078 15 07 50</t>
  </si>
  <si>
    <t>e.janssens@manuport-logistics.be</t>
  </si>
  <si>
    <t>Evert</t>
  </si>
  <si>
    <t>Manuport Logistics</t>
  </si>
  <si>
    <t>+32 498 28 53 75</t>
  </si>
  <si>
    <t>03 204 95 00</t>
  </si>
  <si>
    <t>e.lootens@alides.be</t>
  </si>
  <si>
    <t>Lootens</t>
  </si>
  <si>
    <t>Alides Real Estate Investment and Management</t>
  </si>
  <si>
    <t>+3292400110</t>
  </si>
  <si>
    <t>eef.malu@sdworx.com</t>
  </si>
  <si>
    <t>Eef</t>
  </si>
  <si>
    <t>Malu</t>
  </si>
  <si>
    <t>SD WORX People Solutions NV</t>
  </si>
  <si>
    <t>+32 3 220 21 11</t>
  </si>
  <si>
    <t>eiman.elhmoud@audi.de</t>
  </si>
  <si>
    <t>Eiman</t>
  </si>
  <si>
    <t>El Hmoud</t>
  </si>
  <si>
    <t>Audi Brussels S.A.:N.V.</t>
  </si>
  <si>
    <t>+32 495 59 21 88</t>
  </si>
  <si>
    <t>+3223482111</t>
  </si>
  <si>
    <t>elena.secuianu@msc.com</t>
  </si>
  <si>
    <t>Elena</t>
  </si>
  <si>
    <t>Secuianu</t>
  </si>
  <si>
    <t>MSC NV</t>
  </si>
  <si>
    <t>+32 497 16 83 24</t>
  </si>
  <si>
    <t>eline.segers@euronav.com</t>
  </si>
  <si>
    <t>Segers</t>
  </si>
  <si>
    <t>Euronav</t>
  </si>
  <si>
    <t>+32 3 247 44 11</t>
  </si>
  <si>
    <t>eline.vergauwe@azelis.com</t>
  </si>
  <si>
    <t>Vergauwe</t>
  </si>
  <si>
    <t>Azelis Corporate Services NV</t>
  </si>
  <si>
    <t>+32 494 81 81 08</t>
  </si>
  <si>
    <t>+32 3 613 01 20</t>
  </si>
  <si>
    <t>elisabeth.craenen@alcomotive.com</t>
  </si>
  <si>
    <t>Elisabeth</t>
  </si>
  <si>
    <t>Craenen</t>
  </si>
  <si>
    <t>Astara Western Europe NV</t>
  </si>
  <si>
    <t>+32 496 58 83 82</t>
  </si>
  <si>
    <t>+32 (0)3 450 03 29</t>
  </si>
  <si>
    <t>elke.defosse@aertssen.be</t>
  </si>
  <si>
    <t>Defossé</t>
  </si>
  <si>
    <t>Aertssen Group</t>
  </si>
  <si>
    <t>+3232523540</t>
  </si>
  <si>
    <t>elke.pringels@bnl.yusen-logistics.com</t>
  </si>
  <si>
    <t>Pringels</t>
  </si>
  <si>
    <t>Yusen Logistics (Benelux) B.V.</t>
  </si>
  <si>
    <t>HR Director Benelux &amp; Nordics</t>
  </si>
  <si>
    <t>+3235706911</t>
  </si>
  <si>
    <t>elke.vandewalle@beliving.be</t>
  </si>
  <si>
    <t>Van de Walle</t>
  </si>
  <si>
    <t>Beliving</t>
  </si>
  <si>
    <t>+32 (0)9 395 15 29</t>
  </si>
  <si>
    <t>elke_dekort@thegbfoods.com</t>
  </si>
  <si>
    <t>Dekort</t>
  </si>
  <si>
    <t>GB Foods Belgium NV</t>
  </si>
  <si>
    <t>+32 473 37 73 66</t>
  </si>
  <si>
    <t>HR Manager plant Puurs</t>
  </si>
  <si>
    <t>+32 3 890 87 11</t>
  </si>
  <si>
    <t>ella.dewaele@dssmith.com</t>
  </si>
  <si>
    <t>Ella</t>
  </si>
  <si>
    <t>Dewaele</t>
  </si>
  <si>
    <t>Ds Smith Packaging Belgium</t>
  </si>
  <si>
    <t>HR Coordinator (arbeiders)</t>
  </si>
  <si>
    <t>+32 9 255 13 13</t>
  </si>
  <si>
    <t>ellen.devuyst@graphius.com</t>
  </si>
  <si>
    <t>De Vuyst</t>
  </si>
  <si>
    <t>Graphius Group</t>
  </si>
  <si>
    <t>+32 9 251 05 75</t>
  </si>
  <si>
    <t>ellen.soete@group-indigo.com</t>
  </si>
  <si>
    <t>Soete</t>
  </si>
  <si>
    <t>Indigo Park Belgium</t>
  </si>
  <si>
    <t>+32 55 60 55 28</t>
  </si>
  <si>
    <t>ellen.tuyteleers@renotec.be</t>
  </si>
  <si>
    <t>Tuyteleers</t>
  </si>
  <si>
    <t>Renotec NV</t>
  </si>
  <si>
    <t>+32 470 98 17 27</t>
  </si>
  <si>
    <t>HR Manager Recruiting</t>
  </si>
  <si>
    <t>+32 14 14 07 13</t>
  </si>
  <si>
    <t>ellen.walravens@somatisystems.be</t>
  </si>
  <si>
    <t>Walravens</t>
  </si>
  <si>
    <t>Somati Systems</t>
  </si>
  <si>
    <t>+3253833232</t>
  </si>
  <si>
    <t>elly.debruyn@qbd.eu</t>
  </si>
  <si>
    <t>Elly</t>
  </si>
  <si>
    <t>QbD Growth</t>
  </si>
  <si>
    <t>+32 486 34 65 11</t>
  </si>
  <si>
    <t>+32 3 844 45 01</t>
  </si>
  <si>
    <t>els.dierckx@zf.com</t>
  </si>
  <si>
    <t>Dierckx</t>
  </si>
  <si>
    <t>0472025579</t>
  </si>
  <si>
    <t>HRD</t>
  </si>
  <si>
    <t>els.mabilde@bd.com</t>
  </si>
  <si>
    <t>Mabilde</t>
  </si>
  <si>
    <t>HR Manager EDC Temse &amp; Olen</t>
  </si>
  <si>
    <t>els.vandenbussche@vandenbusschebouw.be</t>
  </si>
  <si>
    <t>Thv Vandenbussche-Qubus</t>
  </si>
  <si>
    <t>+3293718283</t>
  </si>
  <si>
    <t>els@torfs.be</t>
  </si>
  <si>
    <t>Van Keymeulen</t>
  </si>
  <si>
    <t>Torfs Import Service</t>
  </si>
  <si>
    <t>+32 475 28 94 86</t>
  </si>
  <si>
    <t>+3237809868</t>
  </si>
  <si>
    <t>els_mabilde@europe.bd.com</t>
  </si>
  <si>
    <t>Becton Dickinson Benelux</t>
  </si>
  <si>
    <t>32 473 550 842</t>
  </si>
  <si>
    <t>HR manager EDC Temse &amp; Olen -European HRBP Supply chain</t>
  </si>
  <si>
    <t>32 53 720 497</t>
  </si>
  <si>
    <t>emily.maes@cookware-co.com</t>
  </si>
  <si>
    <t>Emily</t>
  </si>
  <si>
    <t>Maes</t>
  </si>
  <si>
    <t>The Cookware Company</t>
  </si>
  <si>
    <t>+3292417650</t>
  </si>
  <si>
    <t>eric.verbaenen@saint-gobain.com</t>
  </si>
  <si>
    <t>Verbaenen</t>
  </si>
  <si>
    <t>Saint-Gobain Construction Products Belgium nv</t>
  </si>
  <si>
    <t>+32 496 50 03 86</t>
  </si>
  <si>
    <t>erika.mees@mayerline.be</t>
  </si>
  <si>
    <t>Erika</t>
  </si>
  <si>
    <t>Mees</t>
  </si>
  <si>
    <t>+32496168191</t>
  </si>
  <si>
    <t>Manager HR en Strategic Projects</t>
  </si>
  <si>
    <t>+3225420020</t>
  </si>
  <si>
    <t>erwin.martens@nitto.com</t>
  </si>
  <si>
    <t>+32 478 782 872</t>
  </si>
  <si>
    <t>+32 89 36 04 30</t>
  </si>
  <si>
    <t>erwin.mdp@hbantwerp.com</t>
  </si>
  <si>
    <t>Metdepenninghen</t>
  </si>
  <si>
    <t>HB Trading BV</t>
  </si>
  <si>
    <t>+32(0)495 366 528</t>
  </si>
  <si>
    <t>0495366528</t>
  </si>
  <si>
    <t>eski.engels@sipwell.com</t>
  </si>
  <si>
    <t>Eski</t>
  </si>
  <si>
    <t>Engels</t>
  </si>
  <si>
    <t>Sip-Well</t>
  </si>
  <si>
    <t>+3278052053</t>
  </si>
  <si>
    <t>etyteca@interparking.com</t>
  </si>
  <si>
    <t>Emmanuel</t>
  </si>
  <si>
    <t>Tyteca</t>
  </si>
  <si>
    <t>Interparking</t>
  </si>
  <si>
    <t>+3225495811</t>
  </si>
  <si>
    <t>eva.michielsen@impact.be</t>
  </si>
  <si>
    <t>Michielsen</t>
  </si>
  <si>
    <t>Impact NV</t>
  </si>
  <si>
    <t>+32 477 87 63 33</t>
  </si>
  <si>
    <t>011 21 30 40</t>
  </si>
  <si>
    <t>Thomas</t>
  </si>
  <si>
    <t>Brico Belgium</t>
  </si>
  <si>
    <t>+32475959928</t>
  </si>
  <si>
    <t>+3224679222</t>
  </si>
  <si>
    <t>evelien.ulenaers@facil.be</t>
  </si>
  <si>
    <t>Ulenaers</t>
  </si>
  <si>
    <t>+32 (0)89 41 04 38</t>
  </si>
  <si>
    <t>evelien.vanderstappen@komatsu.eu</t>
  </si>
  <si>
    <t>Vanderstappen</t>
  </si>
  <si>
    <t>Komatsu Europe International NV</t>
  </si>
  <si>
    <t>HR Talent Coordinator</t>
  </si>
  <si>
    <t>+3222552762</t>
  </si>
  <si>
    <t>eveline.dewaele@verla.be</t>
  </si>
  <si>
    <t>Quartes</t>
  </si>
  <si>
    <t>+3293813200</t>
  </si>
  <si>
    <t>eveline.van.bever@dssmith.com</t>
  </si>
  <si>
    <t>Van Bever</t>
  </si>
  <si>
    <t>HR Coordinator (bedienden)</t>
  </si>
  <si>
    <t>+32 9 255 13 74</t>
  </si>
  <si>
    <t>eveline.willems@strabag.com</t>
  </si>
  <si>
    <t>Willems</t>
  </si>
  <si>
    <t>Strabag Belgium BRVZ</t>
  </si>
  <si>
    <t>+32 3 540 45 00</t>
  </si>
  <si>
    <t>evy.vandenbrande@lotusbakeries.com</t>
  </si>
  <si>
    <t>f.vandamme@algistbrug.be</t>
  </si>
  <si>
    <t>Van Damme</t>
  </si>
  <si>
    <t>Algist Bruggeman</t>
  </si>
  <si>
    <t>+32 9 257 08 08</t>
  </si>
  <si>
    <t>fabienne.vanwynsberghe@goed.be</t>
  </si>
  <si>
    <t>Fabienne</t>
  </si>
  <si>
    <t>Vanwynsberghe</t>
  </si>
  <si>
    <t>0491869515</t>
  </si>
  <si>
    <t>HR Manager a.i.</t>
  </si>
  <si>
    <t>femke.goorden@vanhool.com</t>
  </si>
  <si>
    <t>Femke</t>
  </si>
  <si>
    <t>Goorden</t>
  </si>
  <si>
    <t>Van Hool NV</t>
  </si>
  <si>
    <t>+32 473 46 92 99</t>
  </si>
  <si>
    <t>HR Manager bedienden</t>
  </si>
  <si>
    <t>+3234202020</t>
  </si>
  <si>
    <t>filip.peeters@nike.com</t>
  </si>
  <si>
    <t>NIKE Customer Service Center</t>
  </si>
  <si>
    <t>+32 13 61 63 80</t>
  </si>
  <si>
    <t>filiz.benoel@antargaz.com</t>
  </si>
  <si>
    <t>Filiz</t>
  </si>
  <si>
    <t>Benoel</t>
  </si>
  <si>
    <t>Antargaz Belgium</t>
  </si>
  <si>
    <t>+32477464712</t>
  </si>
  <si>
    <t>+3222460037</t>
  </si>
  <si>
    <t>fmorbois@delhaize.be</t>
  </si>
  <si>
    <t>Françoise</t>
  </si>
  <si>
    <t>Morbois</t>
  </si>
  <si>
    <t>HR Director Retail</t>
  </si>
  <si>
    <t>fran.debacker@62miles.be</t>
  </si>
  <si>
    <t>Fran</t>
  </si>
  <si>
    <t>De Backer</t>
  </si>
  <si>
    <t>Onlyhumans</t>
  </si>
  <si>
    <t>+32473587732</t>
  </si>
  <si>
    <t>francoise.goris@vdfin.be</t>
  </si>
  <si>
    <t>Volkswagen d'Ieteren Finance</t>
  </si>
  <si>
    <t>+32473551612</t>
  </si>
  <si>
    <t>+3227568711</t>
  </si>
  <si>
    <t>frank.hoebers@stobartautomotive.com</t>
  </si>
  <si>
    <t>Hoebers</t>
  </si>
  <si>
    <t>Stobart</t>
  </si>
  <si>
    <t>+32 89 30 09 50</t>
  </si>
  <si>
    <t>frank.vorsselmans@greenyardfresh.be</t>
  </si>
  <si>
    <t>Greenyard Fresh Belgium NV</t>
  </si>
  <si>
    <t>HR Director Fresh</t>
  </si>
  <si>
    <t>frederic.grommen@be.abb.com</t>
  </si>
  <si>
    <t>Frederic</t>
  </si>
  <si>
    <t>Grommen</t>
  </si>
  <si>
    <t>ABB of Asea Brown Boveri</t>
  </si>
  <si>
    <t>+32 497 57 65 65</t>
  </si>
  <si>
    <t>HR Country Manager Belgium</t>
  </si>
  <si>
    <t>+3227186311</t>
  </si>
  <si>
    <t>frederic.rutsaert@nitto.com</t>
  </si>
  <si>
    <t>RUTSAERT</t>
  </si>
  <si>
    <t>+32 479 91 57 12</t>
  </si>
  <si>
    <t>HR director EMEA</t>
  </si>
  <si>
    <t>+3289360111</t>
  </si>
  <si>
    <t>frederik.ampe@sea-invest.com</t>
  </si>
  <si>
    <t>Frederik</t>
  </si>
  <si>
    <t>Ampe</t>
  </si>
  <si>
    <t>Sea-Invest</t>
  </si>
  <si>
    <t>+32 478 65 05 29</t>
  </si>
  <si>
    <t>+32 9 255 02 78</t>
  </si>
  <si>
    <t>frederik.heylen@nyrstar.com</t>
  </si>
  <si>
    <t>Nyrstar NV</t>
  </si>
  <si>
    <t>+32 14 44 95 00</t>
  </si>
  <si>
    <t>frederik_opsomer@omnichem.be</t>
  </si>
  <si>
    <t>Opsomer</t>
  </si>
  <si>
    <t>Ajinomoto Omnichem</t>
  </si>
  <si>
    <t>+32 9 365 33 58</t>
  </si>
  <si>
    <t>g.cali@hansanders.be</t>
  </si>
  <si>
    <t>Cali</t>
  </si>
  <si>
    <t>Hans Anders Opticiens België Bvba</t>
  </si>
  <si>
    <t>0485969630</t>
  </si>
  <si>
    <t>+32 (0)11 24 76 90</t>
  </si>
  <si>
    <t>g.geukens@plukon.be</t>
  </si>
  <si>
    <t>Gert</t>
  </si>
  <si>
    <t>Geukens</t>
  </si>
  <si>
    <t>Plukon Maasmechelen</t>
  </si>
  <si>
    <t>+32 89 77 95 00</t>
  </si>
  <si>
    <t>gaelle.de.caluwe@cookware-co.com</t>
  </si>
  <si>
    <t>Gaelle</t>
  </si>
  <si>
    <t>De Caluwé</t>
  </si>
  <si>
    <t>Alken-Maes NV</t>
  </si>
  <si>
    <t>+32 497 47 67 77</t>
  </si>
  <si>
    <t>HR manager supply chain</t>
  </si>
  <si>
    <t>gatienne.dubois@pernod-ricard.com</t>
  </si>
  <si>
    <t>Gatienne</t>
  </si>
  <si>
    <t>Dubois</t>
  </si>
  <si>
    <t>Pernod Ricard Belgium</t>
  </si>
  <si>
    <t>+32 499 99 95 34</t>
  </si>
  <si>
    <t>+3226636262</t>
  </si>
  <si>
    <t>geert.ducastel@exxonmobil.com</t>
  </si>
  <si>
    <t>Geert</t>
  </si>
  <si>
    <t>Ducastel</t>
  </si>
  <si>
    <t>Exxonmobil Petroleum &amp; Chemical</t>
  </si>
  <si>
    <t>+32 475 55 21 44</t>
  </si>
  <si>
    <t>HR Manager Zwijndrecht &amp; Meerhout</t>
  </si>
  <si>
    <t>+3222393111</t>
  </si>
  <si>
    <t>geert.melendez-calderon@hubo.be</t>
  </si>
  <si>
    <t>Melendez Calderon</t>
  </si>
  <si>
    <t>Hubo België nv</t>
  </si>
  <si>
    <t>+32 3 541 74 29</t>
  </si>
  <si>
    <t>geert.verduyckt@vanhool.be</t>
  </si>
  <si>
    <t>Verduyckt</t>
  </si>
  <si>
    <t>+32 495 59 21 87</t>
  </si>
  <si>
    <t>HR Manager Arbeiders &amp; Sociale Relaties</t>
  </si>
  <si>
    <t>+32 34 20 20 20</t>
  </si>
  <si>
    <t>geraldine.borrenbergen@atlascopco.com</t>
  </si>
  <si>
    <t>Géraldine</t>
  </si>
  <si>
    <t>Borrenbergen</t>
  </si>
  <si>
    <t>+32 3 870 21 11</t>
  </si>
  <si>
    <t>gerd.horsten@peetersgovers.be</t>
  </si>
  <si>
    <t>Horsten</t>
  </si>
  <si>
    <t>Peeters-Govers NV</t>
  </si>
  <si>
    <t>+32 14 55 84 40</t>
  </si>
  <si>
    <t>gerda.herbots@hedinautomotive.be</t>
  </si>
  <si>
    <t>Gerda</t>
  </si>
  <si>
    <t>Herbots</t>
  </si>
  <si>
    <t>Hedin Automotive Aalst NV</t>
  </si>
  <si>
    <t>+32 478 23 02 37</t>
  </si>
  <si>
    <t>+32 53 85 95 95</t>
  </si>
  <si>
    <t>gerry.vanhoonacker@houbennv.be</t>
  </si>
  <si>
    <t>Gerry</t>
  </si>
  <si>
    <t>Vanhoonacker</t>
  </si>
  <si>
    <t>0475535005</t>
  </si>
  <si>
    <t>gert.spruyt@miraclon.com</t>
  </si>
  <si>
    <t>Spruyt</t>
  </si>
  <si>
    <t>Miraclon Belgium</t>
  </si>
  <si>
    <t>giel.haeldermans@iplglobal.com</t>
  </si>
  <si>
    <t>Loomans Group</t>
  </si>
  <si>
    <t>+32 11 55 30 29</t>
  </si>
  <si>
    <t>gilberte.van.de.voorde@boortmalt.com</t>
  </si>
  <si>
    <t>Gilberte</t>
  </si>
  <si>
    <t>Van De Voorde</t>
  </si>
  <si>
    <t>Boortmalt</t>
  </si>
  <si>
    <t>+32 3 545 04 11</t>
  </si>
  <si>
    <t>gilka.hennecart@nikon.com</t>
  </si>
  <si>
    <t>Gilka</t>
  </si>
  <si>
    <t>Hennecart</t>
  </si>
  <si>
    <t>+32484230493</t>
  </si>
  <si>
    <t>+3292501211</t>
  </si>
  <si>
    <t>gjoyeux@sumibe.eu</t>
  </si>
  <si>
    <t>Greet</t>
  </si>
  <si>
    <t>Joyeux</t>
  </si>
  <si>
    <t>Sumitomo Bakelite Europe NV</t>
  </si>
  <si>
    <t>+32 89 32 03 00</t>
  </si>
  <si>
    <t>gkozlowski@jaga.be</t>
  </si>
  <si>
    <t>Kozlowski</t>
  </si>
  <si>
    <t>Jaga NV</t>
  </si>
  <si>
    <t>+32 488 05 64 40</t>
  </si>
  <si>
    <t>+32 11 29 41 54</t>
  </si>
  <si>
    <t>goedele.panis@ebama.com</t>
  </si>
  <si>
    <t>Panis</t>
  </si>
  <si>
    <t>Ebema</t>
  </si>
  <si>
    <t>+32473362446</t>
  </si>
  <si>
    <t>+3289610011</t>
  </si>
  <si>
    <t>goedroen.osaer@grouppeeters.com</t>
  </si>
  <si>
    <t>Goedroen</t>
  </si>
  <si>
    <t>Osaer</t>
  </si>
  <si>
    <t>Gentals NV</t>
  </si>
  <si>
    <t>+32 478 88 86 94</t>
  </si>
  <si>
    <t>+32 1 428 33 00</t>
  </si>
  <si>
    <t>graziella.cali@hansanders.be</t>
  </si>
  <si>
    <t>+32 (0)485 969 630</t>
  </si>
  <si>
    <t>greet.aerts@bayer.com</t>
  </si>
  <si>
    <t>Aerts</t>
  </si>
  <si>
    <t>Covestro NV</t>
  </si>
  <si>
    <t>+32 3 540 33 12</t>
  </si>
  <si>
    <t>greet.dedecker@qualiphar.com</t>
  </si>
  <si>
    <t>De Decker</t>
  </si>
  <si>
    <t>Qualiphar NV</t>
  </si>
  <si>
    <t>+3238891721</t>
  </si>
  <si>
    <t>greetje.amerijckx@iodigital.com</t>
  </si>
  <si>
    <t>Greetje</t>
  </si>
  <si>
    <t>Amerijckx</t>
  </si>
  <si>
    <t>iO Benelux NV</t>
  </si>
  <si>
    <t>+32495878389</t>
  </si>
  <si>
    <t>014 28 29 20</t>
  </si>
  <si>
    <t>gunter.sannen@smulders.com</t>
  </si>
  <si>
    <t>Gunter</t>
  </si>
  <si>
    <t>Sannen</t>
  </si>
  <si>
    <t>Iemants Staalconstructies NV</t>
  </si>
  <si>
    <t>+32 473 93 28 70</t>
  </si>
  <si>
    <t>Director Finance &amp; HR</t>
  </si>
  <si>
    <t>gunther.vandevelde@dmpss.com</t>
  </si>
  <si>
    <t>Gunther</t>
  </si>
  <si>
    <t>Vice President HR</t>
  </si>
  <si>
    <t>guy.bontinck@arcelormittal.com</t>
  </si>
  <si>
    <t>Guy</t>
  </si>
  <si>
    <t>Bontinck</t>
  </si>
  <si>
    <t>Arcelormittal Belgium</t>
  </si>
  <si>
    <t>+32 9 347 36 00</t>
  </si>
  <si>
    <t>gwenaelle.leclair@rossel.be</t>
  </si>
  <si>
    <t>Gwenaëlle</t>
  </si>
  <si>
    <t>Leclair</t>
  </si>
  <si>
    <t>Rossel &amp; Cie</t>
  </si>
  <si>
    <t>+32472185039</t>
  </si>
  <si>
    <t>+3222255555</t>
  </si>
  <si>
    <t>gwendolyn.huyghe@gdfsuez.com</t>
  </si>
  <si>
    <t>Gwendolyn</t>
  </si>
  <si>
    <t>Huyghe</t>
  </si>
  <si>
    <t>Electrabel Sa</t>
  </si>
  <si>
    <t>+32478652655</t>
  </si>
  <si>
    <t>Head of HR Marketing&amp;Sales Belux &amp; Headquarters</t>
  </si>
  <si>
    <t>+3225186441</t>
  </si>
  <si>
    <t>hadewijch.vande.putte@febelco.be</t>
  </si>
  <si>
    <t>Hadewijch</t>
  </si>
  <si>
    <t>Vande Putte</t>
  </si>
  <si>
    <t>Febelco Group</t>
  </si>
  <si>
    <t>HR-directeur</t>
  </si>
  <si>
    <t>halime.aldur@bridgestone.eu</t>
  </si>
  <si>
    <t>Halime</t>
  </si>
  <si>
    <t>Aldur</t>
  </si>
  <si>
    <t>Bridgestone Europe</t>
  </si>
  <si>
    <t>HR Manager HQ &amp; BNL Leader</t>
  </si>
  <si>
    <t>+3227146700</t>
  </si>
  <si>
    <t>hannah.dreesen@qbdgroup.com</t>
  </si>
  <si>
    <t>Dreesen</t>
  </si>
  <si>
    <t>+32 499 32 30 37</t>
  </si>
  <si>
    <t>hanne.depotter@euroports.com</t>
  </si>
  <si>
    <t>Depotter</t>
  </si>
  <si>
    <t>Euroports Belgium</t>
  </si>
  <si>
    <t>HR Teamlead</t>
  </si>
  <si>
    <t>+3232316745</t>
  </si>
  <si>
    <t>hanne.nijs@cegeka.be</t>
  </si>
  <si>
    <t>Manager HR Business Partners</t>
  </si>
  <si>
    <t>hannelore.putteman@ab-inbev.com</t>
  </si>
  <si>
    <t>Hannelore</t>
  </si>
  <si>
    <t>Putteman</t>
  </si>
  <si>
    <t>AB InBev Belgium</t>
  </si>
  <si>
    <t>+3216276111</t>
  </si>
  <si>
    <t>hans.mielants@airliquide.com</t>
  </si>
  <si>
    <t>Mielants</t>
  </si>
  <si>
    <t>Air Liquide Industries Belgium</t>
  </si>
  <si>
    <t>hdekoninck@nuskin.com</t>
  </si>
  <si>
    <t>Hilke</t>
  </si>
  <si>
    <t>De Koninck</t>
  </si>
  <si>
    <t>Nu Skin Belgium</t>
  </si>
  <si>
    <t>+3227227000</t>
  </si>
  <si>
    <t>hdesmet@galvapower.com</t>
  </si>
  <si>
    <t>Galva Power Group</t>
  </si>
  <si>
    <t>0475890593</t>
  </si>
  <si>
    <t>+32 11 51 02 10</t>
  </si>
  <si>
    <t>heidi.stieglitz@scania.com</t>
  </si>
  <si>
    <t>Stieglitz</t>
  </si>
  <si>
    <t>Scania Parts Logistics Unit 2250</t>
  </si>
  <si>
    <t>0477900766</t>
  </si>
  <si>
    <t>+32 (0) 89 850 111</t>
  </si>
  <si>
    <t>heidi.vanherweghe@lotusbakeries.com</t>
  </si>
  <si>
    <t>Van Herweghe</t>
  </si>
  <si>
    <t>+3293762611</t>
  </si>
  <si>
    <t>heidi_wellens@cargill.com</t>
  </si>
  <si>
    <t>Wellens</t>
  </si>
  <si>
    <t>Cargill Europe BVBA</t>
  </si>
  <si>
    <t>+32 476 81 36 61</t>
  </si>
  <si>
    <t>+32 (15) 400 411</t>
  </si>
  <si>
    <t>helen.richardson@renewi.com</t>
  </si>
  <si>
    <t>Helen</t>
  </si>
  <si>
    <t>Richardson</t>
  </si>
  <si>
    <t>herman.poelmans@bionerga.be</t>
  </si>
  <si>
    <t>Poelmans</t>
  </si>
  <si>
    <t>Bionerga NV</t>
  </si>
  <si>
    <t>+32 11 52 08 10</t>
  </si>
  <si>
    <t>herman.vanballart@korian.be</t>
  </si>
  <si>
    <t>Korian België NV</t>
  </si>
  <si>
    <t>+32 476 94 65 62</t>
  </si>
  <si>
    <t>+32 3 443 76 50</t>
  </si>
  <si>
    <t>herman.verwimp@gijbels.be</t>
  </si>
  <si>
    <t>Verwimp</t>
  </si>
  <si>
    <t>0495 57 56 40</t>
  </si>
  <si>
    <t>heynssens.a@debree.be</t>
  </si>
  <si>
    <t>Heynssens</t>
  </si>
  <si>
    <t>Thv De Bree Solutions NV - Santerra NV</t>
  </si>
  <si>
    <t>+32 50 72 87 30</t>
  </si>
  <si>
    <t>hilde.goethuys@europ-assistance.be</t>
  </si>
  <si>
    <t>Goethuys</t>
  </si>
  <si>
    <t>Europ Assistance, succursale belge</t>
  </si>
  <si>
    <t>HR director europe</t>
  </si>
  <si>
    <t>+3225337760</t>
  </si>
  <si>
    <t>hilde.janssens@comfortenergygroup.com</t>
  </si>
  <si>
    <t>Hasco Invest &amp; Aanverwante Vennootschappen</t>
  </si>
  <si>
    <t>+32473731196</t>
  </si>
  <si>
    <t>CHRO Comfort Energy</t>
  </si>
  <si>
    <t>011 28 78 88</t>
  </si>
  <si>
    <t>hilde.kersten@vanroey.pro</t>
  </si>
  <si>
    <t>Kersten</t>
  </si>
  <si>
    <t>Groep Van Roey NV</t>
  </si>
  <si>
    <t>+32495369927</t>
  </si>
  <si>
    <t>+32 3 340 17 11</t>
  </si>
  <si>
    <t>hilde.lampaert@mips.be</t>
  </si>
  <si>
    <t>Lampaert</t>
  </si>
  <si>
    <t>Medical Information Professional Systems</t>
  </si>
  <si>
    <t>hr.bbel@bosal.com</t>
  </si>
  <si>
    <t>Dommershausen</t>
  </si>
  <si>
    <t>Bosal Emission Control Systems NV</t>
  </si>
  <si>
    <t>+32 13 53 08 11</t>
  </si>
  <si>
    <t>hr.leasingsolutions@bnpparibas.com</t>
  </si>
  <si>
    <t>HR</t>
  </si>
  <si>
    <t>Leasing Solutions</t>
  </si>
  <si>
    <t>BNP Paribas Lease Group</t>
  </si>
  <si>
    <t>+3225060342</t>
  </si>
  <si>
    <t>hrbelgium@prg.com</t>
  </si>
  <si>
    <t>Hordijk</t>
  </si>
  <si>
    <t>Production Resource Group</t>
  </si>
  <si>
    <t>+32477321593</t>
  </si>
  <si>
    <t>+3216608861</t>
  </si>
  <si>
    <t>hugo.debie@dpworld.be</t>
  </si>
  <si>
    <t>Hugo</t>
  </si>
  <si>
    <t>De Bie</t>
  </si>
  <si>
    <t>DP World Antwerp NV</t>
  </si>
  <si>
    <t>+32 475 55 08 59</t>
  </si>
  <si>
    <t>+32 3 730 33 16</t>
  </si>
  <si>
    <t>i.waghemans@aurubis.com</t>
  </si>
  <si>
    <t>Waghemans</t>
  </si>
  <si>
    <t>Aurubis Beerse</t>
  </si>
  <si>
    <t>0483439898</t>
  </si>
  <si>
    <t>+32 14 60 95 11</t>
  </si>
  <si>
    <t>idesmedt@soprema.be</t>
  </si>
  <si>
    <t>Yvette</t>
  </si>
  <si>
    <t>De Smedt</t>
  </si>
  <si>
    <t>Soprema</t>
  </si>
  <si>
    <t>+32 1 423 07 07</t>
  </si>
  <si>
    <t>idierck1@its.jnj.com</t>
  </si>
  <si>
    <t>+32 477 59 17 06</t>
  </si>
  <si>
    <t>+32 14 60 75 67</t>
  </si>
  <si>
    <t>ilse.claes@democo.be</t>
  </si>
  <si>
    <t>Ilse</t>
  </si>
  <si>
    <t>Democo Group nv</t>
  </si>
  <si>
    <t>0484 48 36 57</t>
  </si>
  <si>
    <t>+32 11 22 45 26</t>
  </si>
  <si>
    <t>ilse.pepe@lambrechts.eu</t>
  </si>
  <si>
    <t>Pepe</t>
  </si>
  <si>
    <t>Lambrechts Services</t>
  </si>
  <si>
    <t>+32 473 83 32 80</t>
  </si>
  <si>
    <t>+32 89 62 03 20</t>
  </si>
  <si>
    <t>ina.raeymaekers@volvocars.com</t>
  </si>
  <si>
    <t>Ina</t>
  </si>
  <si>
    <t>Raeymaekers</t>
  </si>
  <si>
    <t>Volvo Car Brussel</t>
  </si>
  <si>
    <t>+32475384604</t>
  </si>
  <si>
    <t>+324825111</t>
  </si>
  <si>
    <t>ine_peetermans@barry-callebaut.com</t>
  </si>
  <si>
    <t>Ine</t>
  </si>
  <si>
    <t>Peetermans</t>
  </si>
  <si>
    <t>HR Director EEMEA &amp; HR Business Partner FM &amp; GCA</t>
  </si>
  <si>
    <t>+32 53 73 02 11</t>
  </si>
  <si>
    <t>inesdemaere@philipmorrisinternational.com</t>
  </si>
  <si>
    <t>Ines</t>
  </si>
  <si>
    <t>De Maere</t>
  </si>
  <si>
    <t>PHILIP MORRIS BELGIUM NV</t>
  </si>
  <si>
    <t>+32 474 50 28 86</t>
  </si>
  <si>
    <t>+32 3 287 12 11</t>
  </si>
  <si>
    <t>Cummins Distribution France</t>
  </si>
  <si>
    <t>+32 470 65 61 78</t>
  </si>
  <si>
    <t>+32 15 47 91 14</t>
  </si>
  <si>
    <t>inge.corne@vandemoortele.com</t>
  </si>
  <si>
    <t>Corne</t>
  </si>
  <si>
    <t>Vandemoortele NV</t>
  </si>
  <si>
    <t>HR Director Belgium / HR Director Bakery Products Europe</t>
  </si>
  <si>
    <t>+32 9 242 45 11</t>
  </si>
  <si>
    <t>inge.lanslots@solidus.com</t>
  </si>
  <si>
    <t>Lanslots</t>
  </si>
  <si>
    <t>Solidus Solutions Belgium</t>
  </si>
  <si>
    <t>+32 476 95 41 79</t>
  </si>
  <si>
    <t>+32 3 340 23 70</t>
  </si>
  <si>
    <t>inge.nackom@pro-duo.com</t>
  </si>
  <si>
    <t>Nackom</t>
  </si>
  <si>
    <t>Pro-Duo</t>
  </si>
  <si>
    <t>+32 9 216 30 41</t>
  </si>
  <si>
    <t>inge.pirard@aleris.com</t>
  </si>
  <si>
    <t>Pirard</t>
  </si>
  <si>
    <t>+32 479 26 98 65</t>
  </si>
  <si>
    <t>015302082</t>
  </si>
  <si>
    <t>inge.schoorens@hildinganders.com</t>
  </si>
  <si>
    <t>Schoorens</t>
  </si>
  <si>
    <t>Hilding Anders Belgium</t>
  </si>
  <si>
    <t>+3293898911</t>
  </si>
  <si>
    <t>inge.vandriessche@arcadis.com</t>
  </si>
  <si>
    <t>Van Driessche</t>
  </si>
  <si>
    <t>Arcadis Belgium</t>
  </si>
  <si>
    <t>0488497503</t>
  </si>
  <si>
    <t>+32 3 360 83 00</t>
  </si>
  <si>
    <t>ingrid.blauwens@krefel.be</t>
  </si>
  <si>
    <t>Blauwens</t>
  </si>
  <si>
    <t>KrÃ«fel</t>
  </si>
  <si>
    <t>+32491623507</t>
  </si>
  <si>
    <t>+3222550000</t>
  </si>
  <si>
    <t>ingrid.declercq@deliverect.com</t>
  </si>
  <si>
    <t>Deliverect</t>
  </si>
  <si>
    <t>+32 9 277 45 77</t>
  </si>
  <si>
    <t>ingrid.verbruggen@arcadis.com</t>
  </si>
  <si>
    <t>Verbruggen</t>
  </si>
  <si>
    <t>+32479929598</t>
  </si>
  <si>
    <t>inne.vanhasselt@etherna.be</t>
  </si>
  <si>
    <t>Inne</t>
  </si>
  <si>
    <t>Van Hasselt</t>
  </si>
  <si>
    <t>Etherna Immunotherapies</t>
  </si>
  <si>
    <t>+32 499 19 27 09</t>
  </si>
  <si>
    <t>+32 3 369 17 40</t>
  </si>
  <si>
    <t>iris.vantilborgh@agfa.com</t>
  </si>
  <si>
    <t>Iris</t>
  </si>
  <si>
    <t>Van Tilborgh</t>
  </si>
  <si>
    <t>isabel.clabots@marlux.com</t>
  </si>
  <si>
    <t>Isabel</t>
  </si>
  <si>
    <t>Clabots</t>
  </si>
  <si>
    <t>Marlux nv</t>
  </si>
  <si>
    <t>+32 477 95 15 07</t>
  </si>
  <si>
    <t>+32 13 67 91 00</t>
  </si>
  <si>
    <t>isabelle.schuerbeke@azelis.com</t>
  </si>
  <si>
    <t>Schuerbeke</t>
  </si>
  <si>
    <t>+ 32 (0) 472 89 38 52</t>
  </si>
  <si>
    <t>ivan.vancauwenberghe@thermofisher.com</t>
  </si>
  <si>
    <t>Ivan</t>
  </si>
  <si>
    <t>Van Cauwenberghe</t>
  </si>
  <si>
    <t>Thermofisher Scientific</t>
  </si>
  <si>
    <t>+32 14 57 52 11</t>
  </si>
  <si>
    <t>ivdh@bmt.lu</t>
  </si>
  <si>
    <t>Van Der Henst</t>
  </si>
  <si>
    <t>BMT Aerospace International</t>
  </si>
  <si>
    <t>+32 497 58 20 52</t>
  </si>
  <si>
    <t>+32 50 59 02 07</t>
  </si>
  <si>
    <t>iveline.lemahieu@lotusbakeries.com</t>
  </si>
  <si>
    <t>Iveline</t>
  </si>
  <si>
    <t>Lemahieu</t>
  </si>
  <si>
    <t>+32 474 65 55 65</t>
  </si>
  <si>
    <t>HR Manager Plant</t>
  </si>
  <si>
    <t>iwona.suskaspagnoli@atlascopco.com</t>
  </si>
  <si>
    <t>Iwona</t>
  </si>
  <si>
    <t>Suska-Spagnoli</t>
  </si>
  <si>
    <t>j.verhelst@cardoen.be</t>
  </si>
  <si>
    <t>Jorn</t>
  </si>
  <si>
    <t>Verhelst</t>
  </si>
  <si>
    <t>Cardoen</t>
  </si>
  <si>
    <t>+32 3 203 66 49</t>
  </si>
  <si>
    <t>j.verhestraeten@aurubis.com</t>
  </si>
  <si>
    <t>Verhestraeten</t>
  </si>
  <si>
    <t>Aurubis Olen NV</t>
  </si>
  <si>
    <t>+32 499 60 63 24</t>
  </si>
  <si>
    <t>+32 14 24 34 25</t>
  </si>
  <si>
    <t>jan.baesen@squaregroup.be</t>
  </si>
  <si>
    <t>Baesen</t>
  </si>
  <si>
    <t>Square Group</t>
  </si>
  <si>
    <t>+32 491 15 97 02</t>
  </si>
  <si>
    <t>HR Coordinator</t>
  </si>
  <si>
    <t>+32 9 393 43 40</t>
  </si>
  <si>
    <t>jan.intven@benrgroep.be</t>
  </si>
  <si>
    <t>In 't Ven</t>
  </si>
  <si>
    <t>B&amp;R nv</t>
  </si>
  <si>
    <t>0472 02 25 07</t>
  </si>
  <si>
    <t>+32 14 68 90 60</t>
  </si>
  <si>
    <t>jan.kerremans@stork.com</t>
  </si>
  <si>
    <t>Kerremans</t>
  </si>
  <si>
    <t>Stork Technical Services Belgium NV</t>
  </si>
  <si>
    <t>+32 472 92 01 79</t>
  </si>
  <si>
    <t>+32 3 540 15 11</t>
  </si>
  <si>
    <t>jan.ooms@brusselsairlines.com</t>
  </si>
  <si>
    <t>Ooms</t>
  </si>
  <si>
    <t>NV Brussels Airlines</t>
  </si>
  <si>
    <t>+32 496 59 92 96</t>
  </si>
  <si>
    <t>Owner - HR Director</t>
  </si>
  <si>
    <t>jan.pauwels@nike.com</t>
  </si>
  <si>
    <t>0486547507</t>
  </si>
  <si>
    <t>HR Director Distribution</t>
  </si>
  <si>
    <t>+32 13 61 64 53</t>
  </si>
  <si>
    <t>jan.smeyers@konings.be</t>
  </si>
  <si>
    <t>HR Manager Zonhoven</t>
  </si>
  <si>
    <t>(0)11 819 222</t>
  </si>
  <si>
    <t>jan.van.rapenbusch@bmw.be</t>
  </si>
  <si>
    <t>jan.vangeenberghe@imec.be</t>
  </si>
  <si>
    <t>+32 478 60 26 78</t>
  </si>
  <si>
    <t>jasper.dewever@rft.eu</t>
  </si>
  <si>
    <t>Jasper</t>
  </si>
  <si>
    <t>Rf TECHNOLOGIES</t>
  </si>
  <si>
    <t>+32 499 23 62 38</t>
  </si>
  <si>
    <t>+3293623171</t>
  </si>
  <si>
    <t>jasper.vandenbossche@eneco.com</t>
  </si>
  <si>
    <t>Vanden Bossche</t>
  </si>
  <si>
    <t>Eneco Solar Belgium</t>
  </si>
  <si>
    <t>+3293828121</t>
  </si>
  <si>
    <t>jdelbar@idirect.net</t>
  </si>
  <si>
    <t>Jean Francois</t>
  </si>
  <si>
    <t>Delbar</t>
  </si>
  <si>
    <t>St Engineering Idirect (Europe) Cy</t>
  </si>
  <si>
    <t>+3237806500</t>
  </si>
  <si>
    <t>jdepotter@sumibe.eu</t>
  </si>
  <si>
    <t>Jeroen</t>
  </si>
  <si>
    <t>De Potter</t>
  </si>
  <si>
    <t>Sumitomo Bakelite Europe (Ghent) NV</t>
  </si>
  <si>
    <t>0475400008</t>
  </si>
  <si>
    <t>+32 9 295 01 25</t>
  </si>
  <si>
    <t>jdi@greenyardprepared.com</t>
  </si>
  <si>
    <t>Greenyard Prepared BE NV</t>
  </si>
  <si>
    <t>+32 473 93 21 23</t>
  </si>
  <si>
    <t>+32 89 47 38 00</t>
  </si>
  <si>
    <t>jeanpaul.corin@duomed.com</t>
  </si>
  <si>
    <t>Jean-Paul</t>
  </si>
  <si>
    <t>Corin</t>
  </si>
  <si>
    <t>Duomed Belgium NV</t>
  </si>
  <si>
    <t>+3238701111</t>
  </si>
  <si>
    <t>jef.volders@cartamundi.com</t>
  </si>
  <si>
    <t>Volders</t>
  </si>
  <si>
    <t>VP HR Europe</t>
  </si>
  <si>
    <t>jelle.francis@iodigital.com</t>
  </si>
  <si>
    <t>Jelle</t>
  </si>
  <si>
    <t>Francis</t>
  </si>
  <si>
    <t>HR Lead Brussel</t>
  </si>
  <si>
    <t>jens.de.wael@bilfinger.com</t>
  </si>
  <si>
    <t>Jens</t>
  </si>
  <si>
    <t>De Wael</t>
  </si>
  <si>
    <t>Bilfinger ROB Montagebedrijf</t>
  </si>
  <si>
    <t>+32 4 78 82 01 68</t>
  </si>
  <si>
    <t>+32 3 575 14 14</t>
  </si>
  <si>
    <t>jill.vanderkelen@ansell.com</t>
  </si>
  <si>
    <t>Jill</t>
  </si>
  <si>
    <t>Vander Kelen</t>
  </si>
  <si>
    <t>Ansell Healthcare Europe</t>
  </si>
  <si>
    <t>+32 494 77 44 76</t>
  </si>
  <si>
    <t>+3225287400</t>
  </si>
  <si>
    <t>jkorsten@vangenechten.com</t>
  </si>
  <si>
    <t>Korsten</t>
  </si>
  <si>
    <t>Van Genechten</t>
  </si>
  <si>
    <t>+32 496 582 678</t>
  </si>
  <si>
    <t>+32 14 40 36 11</t>
  </si>
  <si>
    <t>jobs@biotalys.com</t>
  </si>
  <si>
    <t>Sophie</t>
  </si>
  <si>
    <t>Snijders</t>
  </si>
  <si>
    <t>Biotalys</t>
  </si>
  <si>
    <t>jochen.gaertner@victaulic.com</t>
  </si>
  <si>
    <t>Jochen</t>
  </si>
  <si>
    <t>Gaertner</t>
  </si>
  <si>
    <t>Victaulic Europe</t>
  </si>
  <si>
    <t>+3293811500</t>
  </si>
  <si>
    <t>johanna.houben@avantorsciences.com</t>
  </si>
  <si>
    <t>Johanna</t>
  </si>
  <si>
    <t>Houben</t>
  </si>
  <si>
    <t>VWR, Part of Avantor</t>
  </si>
  <si>
    <t>0491 15 05 22</t>
  </si>
  <si>
    <t>Country HR Manager Belgium</t>
  </si>
  <si>
    <t>+3216385011</t>
  </si>
  <si>
    <t>joke.dezutter@aldi.be</t>
  </si>
  <si>
    <t>De Zutter</t>
  </si>
  <si>
    <t>HR Director Employee Lifecycle</t>
  </si>
  <si>
    <t>+32 53 80 59 29</t>
  </si>
  <si>
    <t>josiane.verlaet@lubrizol-be.com</t>
  </si>
  <si>
    <t>Lubrizol Europe Coordination Center</t>
  </si>
  <si>
    <t>+32477347242</t>
  </si>
  <si>
    <t>+3226781023</t>
  </si>
  <si>
    <t>judith.droge@chrobinson.com</t>
  </si>
  <si>
    <t>Judith</t>
  </si>
  <si>
    <t>Dröge</t>
  </si>
  <si>
    <t>CH Robinson</t>
  </si>
  <si>
    <t>julie.claeys@artesgroup.be</t>
  </si>
  <si>
    <t>Artes Group</t>
  </si>
  <si>
    <t>+32 (0)472/75.85.99</t>
  </si>
  <si>
    <t>+3237440744</t>
  </si>
  <si>
    <t>julie.fobe@acerta.be</t>
  </si>
  <si>
    <t>Fobe</t>
  </si>
  <si>
    <t>Acerta</t>
  </si>
  <si>
    <t>+32 470 21 42 92</t>
  </si>
  <si>
    <t>Chief HR officer</t>
  </si>
  <si>
    <t>+3278051061</t>
  </si>
  <si>
    <t>julie.janssens@thermofisher.com</t>
  </si>
  <si>
    <t>+32 (0)492 74 05 98</t>
  </si>
  <si>
    <t>julien.nez@engie.com</t>
  </si>
  <si>
    <t>Julien</t>
  </si>
  <si>
    <t>Nez</t>
  </si>
  <si>
    <t>+3278353333</t>
  </si>
  <si>
    <t>jurgen.stevens@brutex.com</t>
  </si>
  <si>
    <t>Stevens</t>
  </si>
  <si>
    <t>Bru Textiles</t>
  </si>
  <si>
    <t>HR Director A.I.</t>
  </si>
  <si>
    <t>+32 3 451 8065</t>
  </si>
  <si>
    <t>jvc@staxs.eu</t>
  </si>
  <si>
    <t>Joost</t>
  </si>
  <si>
    <t>Van Campen</t>
  </si>
  <si>
    <t>Staxs Belgium</t>
  </si>
  <si>
    <t>+31 (0)6 407 489 56</t>
  </si>
  <si>
    <t>+31 (0)513 677 076</t>
  </si>
  <si>
    <t>k.broeckx@boluda.eu</t>
  </si>
  <si>
    <t>Broeckx</t>
  </si>
  <si>
    <t>Boluda Towage Belgium</t>
  </si>
  <si>
    <t>+32 479 40 25 18</t>
  </si>
  <si>
    <t>+3235451120</t>
  </si>
  <si>
    <t>k.tack@agrifirm.com</t>
  </si>
  <si>
    <t>Tack</t>
  </si>
  <si>
    <t>Nuscience Belgium</t>
  </si>
  <si>
    <t>+3292802900</t>
  </si>
  <si>
    <t>karen.imans@dematic.com</t>
  </si>
  <si>
    <t>Imans</t>
  </si>
  <si>
    <t>karen.imans@dhl.com</t>
  </si>
  <si>
    <t>+32 475 95 20 89</t>
  </si>
  <si>
    <t>karin.ce@vanmoer.com</t>
  </si>
  <si>
    <t>Karin</t>
  </si>
  <si>
    <t>Van Moer Group BVBA</t>
  </si>
  <si>
    <t>0494 56 18 99</t>
  </si>
  <si>
    <t>03 254 09 09</t>
  </si>
  <si>
    <t>karin.vanroy@arvesta.eu</t>
  </si>
  <si>
    <t>Van Roy</t>
  </si>
  <si>
    <t>Arvesta</t>
  </si>
  <si>
    <t>+32491155501</t>
  </si>
  <si>
    <t>+3216242626</t>
  </si>
  <si>
    <t>karolien.baptist@bionerga.be</t>
  </si>
  <si>
    <t>Karolien</t>
  </si>
  <si>
    <t>Baptist</t>
  </si>
  <si>
    <t>katelijne.vos@miko.be</t>
  </si>
  <si>
    <t>Katelijne</t>
  </si>
  <si>
    <t>Vos</t>
  </si>
  <si>
    <t>Miko NV</t>
  </si>
  <si>
    <t>+32 14 46 27 70</t>
  </si>
  <si>
    <t>kathleen.dupont@reynaers.com</t>
  </si>
  <si>
    <t>Dupont</t>
  </si>
  <si>
    <t>Reynaers Aluminium nv</t>
  </si>
  <si>
    <t>kathy.schaderon@sibelga.be</t>
  </si>
  <si>
    <t>Schaderon</t>
  </si>
  <si>
    <t>Sibelga</t>
  </si>
  <si>
    <t>0477 85 45 60</t>
  </si>
  <si>
    <t>+3222744066</t>
  </si>
  <si>
    <t>katia.buvens@autorepairgroup.be</t>
  </si>
  <si>
    <t>Buvens</t>
  </si>
  <si>
    <t>AutoRepairGroup.be</t>
  </si>
  <si>
    <t>+3222475345</t>
  </si>
  <si>
    <t>katia.gyselinck@eneco.com</t>
  </si>
  <si>
    <t>Gyselinck</t>
  </si>
  <si>
    <t>Head of HR &amp; FA</t>
  </si>
  <si>
    <t>+32 15 40 41 40</t>
  </si>
  <si>
    <t>katleen.decoster@vulpia.be</t>
  </si>
  <si>
    <t>Vulpia nv</t>
  </si>
  <si>
    <t>+32 486 47 37 77</t>
  </si>
  <si>
    <t>Director HR, Strategy and Change</t>
  </si>
  <si>
    <t>+32 3 680 29 90</t>
  </si>
  <si>
    <t>katleen.jaspers@korian.be</t>
  </si>
  <si>
    <t>Jaspers</t>
  </si>
  <si>
    <t>+32 3 443 76 66</t>
  </si>
  <si>
    <t>katleen.mees@duomed.com</t>
  </si>
  <si>
    <t>+32 486 28 02 45</t>
  </si>
  <si>
    <t>+3238701129</t>
  </si>
  <si>
    <t>katrien.ally@meatandmore.be</t>
  </si>
  <si>
    <t>Ally</t>
  </si>
  <si>
    <t>Meat &amp; More</t>
  </si>
  <si>
    <t>+3292167310</t>
  </si>
  <si>
    <t>katrien.de.seranno@campine.be</t>
  </si>
  <si>
    <t>De Seranno</t>
  </si>
  <si>
    <t>Campine NV</t>
  </si>
  <si>
    <t>+32 14 60 15 11</t>
  </si>
  <si>
    <t>katrien.tordeur@agilitasgroup.be</t>
  </si>
  <si>
    <t>Tordeur</t>
  </si>
  <si>
    <t>Agilitas</t>
  </si>
  <si>
    <t>+3215800100</t>
  </si>
  <si>
    <t>katrien.van.den.eeckhout@organon.com</t>
  </si>
  <si>
    <t>Van den Eeckhout</t>
  </si>
  <si>
    <t>Schering-Plough Labo NV, Organon</t>
  </si>
  <si>
    <t>+32 474 66 16 82</t>
  </si>
  <si>
    <t>+3215258711</t>
  </si>
  <si>
    <t>katriendevos@farmfrites.com</t>
  </si>
  <si>
    <t>Farm Frites Belgium NV</t>
  </si>
  <si>
    <t>+32 477 98 09 19</t>
  </si>
  <si>
    <t>HR manager ai</t>
  </si>
  <si>
    <t>katrijn.cornil@flintgrp.com</t>
  </si>
  <si>
    <t>Xeikon Manufacturing</t>
  </si>
  <si>
    <t>+32 478 55 37 39</t>
  </si>
  <si>
    <t>+32 3 443 14 13</t>
  </si>
  <si>
    <t>kim.debondt@eg.be</t>
  </si>
  <si>
    <t>De Bondt</t>
  </si>
  <si>
    <t>EG</t>
  </si>
  <si>
    <t>0472 80 25 93</t>
  </si>
  <si>
    <t>+3224797878</t>
  </si>
  <si>
    <t>kim.vandenbroeck@wurth.be</t>
  </si>
  <si>
    <t>Wurth Belux nv</t>
  </si>
  <si>
    <t>0489548700</t>
  </si>
  <si>
    <t>+32 14 44 55 66</t>
  </si>
  <si>
    <t>kirsten.renders@smurfitkappa.be</t>
  </si>
  <si>
    <t>Kirsten</t>
  </si>
  <si>
    <t>Renders</t>
  </si>
  <si>
    <t>SMURFIT KAPPA TURNHOUT</t>
  </si>
  <si>
    <t>+32 14 40 57 41</t>
  </si>
  <si>
    <t>+32 1440 5700</t>
  </si>
  <si>
    <t>koen.vandeveire@be.zetes.com</t>
  </si>
  <si>
    <t>Koen</t>
  </si>
  <si>
    <t>Vandeveire</t>
  </si>
  <si>
    <t>Zetes</t>
  </si>
  <si>
    <t>+3227283711</t>
  </si>
  <si>
    <t>koen.van-raemdonck@basf.com</t>
  </si>
  <si>
    <t>Van Raemdonck</t>
  </si>
  <si>
    <t>+32 3 561-2007</t>
  </si>
  <si>
    <t>koen.weltjens@alro.be</t>
  </si>
  <si>
    <t>Weltjens</t>
  </si>
  <si>
    <t>Alro NV</t>
  </si>
  <si>
    <t>+32 89 79 01 00</t>
  </si>
  <si>
    <t>koen_secru@cargill.com</t>
  </si>
  <si>
    <t>Sercu</t>
  </si>
  <si>
    <t>+32 15 400 411</t>
  </si>
  <si>
    <t>kris.forier@vynova-group.com</t>
  </si>
  <si>
    <t>Forier</t>
  </si>
  <si>
    <t>Vynova</t>
  </si>
  <si>
    <t>+32 472 72 28 35</t>
  </si>
  <si>
    <t>+32 13 61 23 00</t>
  </si>
  <si>
    <t>kris.monnens@kuehne-nagel.com</t>
  </si>
  <si>
    <t>Monnens</t>
  </si>
  <si>
    <t>Kuehne + Nagel NV</t>
  </si>
  <si>
    <t>+32 3 220 63 88</t>
  </si>
  <si>
    <t>HR Manager Payroll</t>
  </si>
  <si>
    <t>kristof.donne@eddiestobart.eu</t>
  </si>
  <si>
    <t>Donné</t>
  </si>
  <si>
    <t>+32 496 52 64 73</t>
  </si>
  <si>
    <t>kristof.leonardo@daftrucks.com</t>
  </si>
  <si>
    <t>Leonardo</t>
  </si>
  <si>
    <t>DAF TRUCKS VLAANDEREN NV</t>
  </si>
  <si>
    <t>+32 476 79 00 32</t>
  </si>
  <si>
    <t>+32 14 56 84 04</t>
  </si>
  <si>
    <t>Distrilog</t>
  </si>
  <si>
    <t>+32 473 99 62 39</t>
  </si>
  <si>
    <t>+3238971990</t>
  </si>
  <si>
    <t>kvervloe@its.jnj.com</t>
  </si>
  <si>
    <t>Vervloet</t>
  </si>
  <si>
    <t>HR Leader R&amp;D</t>
  </si>
  <si>
    <t>+32 14 60 54 99</t>
  </si>
  <si>
    <t>l.decrom@aurubis.com</t>
  </si>
  <si>
    <t>+32 479 90 28 65</t>
  </si>
  <si>
    <t>+32 14 24 31 11</t>
  </si>
  <si>
    <t>l.kerfs@schreder.com</t>
  </si>
  <si>
    <t>Kerfs</t>
  </si>
  <si>
    <t>+32479854196</t>
  </si>
  <si>
    <t>+3223+322040</t>
  </si>
  <si>
    <t>lars.hernalsteen@gc.dental</t>
  </si>
  <si>
    <t>Lars</t>
  </si>
  <si>
    <t>Hernalsteen</t>
  </si>
  <si>
    <t>GC Europe</t>
  </si>
  <si>
    <t>+32 476 76 99 42</t>
  </si>
  <si>
    <t>HR Manager bij GC Europe</t>
  </si>
  <si>
    <t>+32 16 74 18 24</t>
  </si>
  <si>
    <t>laura.janse@sibelco.com</t>
  </si>
  <si>
    <t>Laura</t>
  </si>
  <si>
    <t>Janse</t>
  </si>
  <si>
    <t>SCR - Sibelco</t>
  </si>
  <si>
    <t>+3232236611</t>
  </si>
  <si>
    <t>laure.naeyaert@floreac.com</t>
  </si>
  <si>
    <t>Laure</t>
  </si>
  <si>
    <t>Naeyaert</t>
  </si>
  <si>
    <t>Floré group</t>
  </si>
  <si>
    <t>0497 05 17 59</t>
  </si>
  <si>
    <t>09 353 53 53</t>
  </si>
  <si>
    <t>laure.vandermeersch@milcobel.com</t>
  </si>
  <si>
    <t>Vandermeersch</t>
  </si>
  <si>
    <t>Milcobel CVBA</t>
  </si>
  <si>
    <t>0470528143</t>
  </si>
  <si>
    <t>HR Talent Manager</t>
  </si>
  <si>
    <t>+32 3 730 18 00</t>
  </si>
  <si>
    <t>lauren.jacquemyn@stanleyblackanddecker.com</t>
  </si>
  <si>
    <t>Lauren</t>
  </si>
  <si>
    <t>Jacquemyn</t>
  </si>
  <si>
    <t>Stanley Black &amp; Decker Logistics</t>
  </si>
  <si>
    <t>laurence.dumoulin@lactalis.be</t>
  </si>
  <si>
    <t>Dumoulin</t>
  </si>
  <si>
    <t>Lactalis Belgique</t>
  </si>
  <si>
    <t>+32 2 213 78 17</t>
  </si>
  <si>
    <t>laurette.vandenplas@worldline.com</t>
  </si>
  <si>
    <t>Laurette</t>
  </si>
  <si>
    <t>Vandenplas</t>
  </si>
  <si>
    <t>Worldline</t>
  </si>
  <si>
    <t>+32 479 96 10 48</t>
  </si>
  <si>
    <t>Head of HR Support Services</t>
  </si>
  <si>
    <t>+3227276111</t>
  </si>
  <si>
    <t>ldiels@jnj.com</t>
  </si>
  <si>
    <t>Linda</t>
  </si>
  <si>
    <t>Diels</t>
  </si>
  <si>
    <t>leen.claes@gheys.com</t>
  </si>
  <si>
    <t>Leen</t>
  </si>
  <si>
    <t>Gheys Beheer nv</t>
  </si>
  <si>
    <t>0474/753444</t>
  </si>
  <si>
    <t>+32 11 89 12 93</t>
  </si>
  <si>
    <t>leen.raes@awe.be</t>
  </si>
  <si>
    <t>Raes</t>
  </si>
  <si>
    <t>Associated Weavers Europe</t>
  </si>
  <si>
    <t>+32 478 57 94 87</t>
  </si>
  <si>
    <t>+32 55 23 02 11</t>
  </si>
  <si>
    <t>let@melexis.com</t>
  </si>
  <si>
    <t>Tittillion</t>
  </si>
  <si>
    <t>+32 474 042179</t>
  </si>
  <si>
    <t>+3257226131</t>
  </si>
  <si>
    <t>lien.byloo@nike.com</t>
  </si>
  <si>
    <t>Byloo</t>
  </si>
  <si>
    <t>liesanne.marannes@agfa.com</t>
  </si>
  <si>
    <t>Liesanne</t>
  </si>
  <si>
    <t>Marannes</t>
  </si>
  <si>
    <t>liesbeth.bogaert@katoennatie.com</t>
  </si>
  <si>
    <t>Bogaert</t>
  </si>
  <si>
    <t>Katoennatie</t>
  </si>
  <si>
    <t>liesbeth.donckers@nyrstar.com</t>
  </si>
  <si>
    <t>Donckers</t>
  </si>
  <si>
    <t>014449655</t>
  </si>
  <si>
    <t>HR talent coördinator</t>
  </si>
  <si>
    <t>liesbeth.willemsen@milcobel.com</t>
  </si>
  <si>
    <t>Willemsen</t>
  </si>
  <si>
    <t>32 (0)486 33 83 31</t>
  </si>
  <si>
    <t>lieslinskens@philipmorrisinternational.com</t>
  </si>
  <si>
    <t>Linskens</t>
  </si>
  <si>
    <t>+32 479 28 96 29</t>
  </si>
  <si>
    <t>lieve.bussels@contraload.com</t>
  </si>
  <si>
    <t>Bussels</t>
  </si>
  <si>
    <t>Tosca</t>
  </si>
  <si>
    <t>+32 3 205 90 20</t>
  </si>
  <si>
    <t>lieve.herssens@boortmalt.com</t>
  </si>
  <si>
    <t>Herssens</t>
  </si>
  <si>
    <t>+32 470 99 74 81</t>
  </si>
  <si>
    <t>HR manager BE NL Spain</t>
  </si>
  <si>
    <t>Eriks Belgium NV</t>
  </si>
  <si>
    <t>+32 478262618</t>
  </si>
  <si>
    <t>+32 3 829 26 11</t>
  </si>
  <si>
    <t>Stora Enso Langerbrugge</t>
  </si>
  <si>
    <t>+3292577211</t>
  </si>
  <si>
    <t>linda.vandevelde@lvmh-pc.com</t>
  </si>
  <si>
    <t>Vandevelde</t>
  </si>
  <si>
    <t>LVMH Belgium</t>
  </si>
  <si>
    <t>+32 476 80 35 04</t>
  </si>
  <si>
    <t>HR Director Ad Interim</t>
  </si>
  <si>
    <t>+3226473995</t>
  </si>
  <si>
    <t>lisa.pectoor@rogerscorporation.com</t>
  </si>
  <si>
    <t>Pectoor</t>
  </si>
  <si>
    <t>Rogers</t>
  </si>
  <si>
    <t>+32 474 34 84 46</t>
  </si>
  <si>
    <t>+32 9 235 33 16</t>
  </si>
  <si>
    <t>lisa.vandevoorde@aldi.be</t>
  </si>
  <si>
    <t>Vandevoorde</t>
  </si>
  <si>
    <t>+32 499 61 92 67</t>
  </si>
  <si>
    <t>HR Manager Projects &amp; Organizational Structure</t>
  </si>
  <si>
    <t>Alpro</t>
  </si>
  <si>
    <t>HR Manager Wevelgem</t>
  </si>
  <si>
    <t>+3292602211</t>
  </si>
  <si>
    <t>lisbeth.decneut@imec.be</t>
  </si>
  <si>
    <t>Lisbeth</t>
  </si>
  <si>
    <t>Decneut</t>
  </si>
  <si>
    <t>+32 474 74 94 53</t>
  </si>
  <si>
    <t>lode.gryson@be.atlascopco.com</t>
  </si>
  <si>
    <t>Lode</t>
  </si>
  <si>
    <t>Gryson</t>
  </si>
  <si>
    <t>+32 3 870 29 31</t>
  </si>
  <si>
    <t>lore.vervloet@beltaste.be</t>
  </si>
  <si>
    <t>Lore</t>
  </si>
  <si>
    <t>Beltaste Hamont NV</t>
  </si>
  <si>
    <t>32 494 72 69 19</t>
  </si>
  <si>
    <t>+32 11 44 04 60</t>
  </si>
  <si>
    <t>lorenzo_harangozo@carrefour.com</t>
  </si>
  <si>
    <t>Lorenzo</t>
  </si>
  <si>
    <t>Harangozo</t>
  </si>
  <si>
    <t>Fimaser</t>
  </si>
  <si>
    <t>+32 476 75 33 60</t>
  </si>
  <si>
    <t>02 729 40 58</t>
  </si>
  <si>
    <t>lorraine.mertens@gdfsuez.com</t>
  </si>
  <si>
    <t>Lorraine</t>
  </si>
  <si>
    <t>+32474122324</t>
  </si>
  <si>
    <t>Head of HR Business Area Global Nuclear</t>
  </si>
  <si>
    <t>+3227738043</t>
  </si>
  <si>
    <t>lorraine.mertens@gfdsuez.com</t>
  </si>
  <si>
    <t>Tractebel Engineering</t>
  </si>
  <si>
    <t>+3225107111</t>
  </si>
  <si>
    <t>louise.cail@etexgroup.com</t>
  </si>
  <si>
    <t>Louise</t>
  </si>
  <si>
    <t>Cail</t>
  </si>
  <si>
    <t>Etex Group Headquarters</t>
  </si>
  <si>
    <t>+44 7712 869934</t>
  </si>
  <si>
    <t>+3227781211</t>
  </si>
  <si>
    <t>luc.stuer@axi.be</t>
  </si>
  <si>
    <t>Stuer</t>
  </si>
  <si>
    <t>AXI Belgium</t>
  </si>
  <si>
    <t>+32 495 54 21 79</t>
  </si>
  <si>
    <t>HR Recruitment Manager and Senior Training Consultant</t>
  </si>
  <si>
    <t>+32 (3) 860 40 35</t>
  </si>
  <si>
    <t>lucrece.reybroeck@euroports.com</t>
  </si>
  <si>
    <t>Lucrèce</t>
  </si>
  <si>
    <t>Reybroeck</t>
  </si>
  <si>
    <t>+32 477453383</t>
  </si>
  <si>
    <t>ludivine-va@willynaessens.be</t>
  </si>
  <si>
    <t>Ludivine</t>
  </si>
  <si>
    <t>Van Assche</t>
  </si>
  <si>
    <t>Willy Naessens Group</t>
  </si>
  <si>
    <t>+32 56 69 41 11</t>
  </si>
  <si>
    <t>lutgarde.oosterlinck@esko.com</t>
  </si>
  <si>
    <t>Lutgarde</t>
  </si>
  <si>
    <t>OOSTERLINCK</t>
  </si>
  <si>
    <t>Esko</t>
  </si>
  <si>
    <t>+32 9 216 90 09</t>
  </si>
  <si>
    <t>lvercauteren@kenvue.com</t>
  </si>
  <si>
    <t>Vercauteren</t>
  </si>
  <si>
    <t>Kenvue</t>
  </si>
  <si>
    <t>HR Director, Central Europe</t>
  </si>
  <si>
    <t>m.defeyter@inveaquaculture.com</t>
  </si>
  <si>
    <t>De Feyter</t>
  </si>
  <si>
    <t>Inve Technologies NV</t>
  </si>
  <si>
    <t>+32 496 58 30 79</t>
  </si>
  <si>
    <t>+32 5 240 98 16</t>
  </si>
  <si>
    <t>maarten.wastiau@dieteren.be</t>
  </si>
  <si>
    <t>Maarten</t>
  </si>
  <si>
    <t>Wastiau</t>
  </si>
  <si>
    <t>D'Ieteren Automotive</t>
  </si>
  <si>
    <t>+32 472 87 50 90</t>
  </si>
  <si>
    <t>HR Recruitment Manager</t>
  </si>
  <si>
    <t>+32 2 536 52 46</t>
  </si>
  <si>
    <t>machiel.decock@artexis.com</t>
  </si>
  <si>
    <t>Machiël</t>
  </si>
  <si>
    <t>De Cock</t>
  </si>
  <si>
    <t>Easyfairs Belgium</t>
  </si>
  <si>
    <t>+32 477 30 30 85</t>
  </si>
  <si>
    <t>+32 9 241 93 10</t>
  </si>
  <si>
    <t>magda.de-bonte@siemens.com</t>
  </si>
  <si>
    <t>Magda</t>
  </si>
  <si>
    <t>De Bonte</t>
  </si>
  <si>
    <t>Siemens NV</t>
  </si>
  <si>
    <t>+3225362367</t>
  </si>
  <si>
    <t>manu.larose@alken-maes.com</t>
  </si>
  <si>
    <t>Manu</t>
  </si>
  <si>
    <t>Larose</t>
  </si>
  <si>
    <t>+32 47638 77 08</t>
  </si>
  <si>
    <t>+32 3 561-2394</t>
  </si>
  <si>
    <t>marc.defeyter@inveaquaculture.com</t>
  </si>
  <si>
    <t>+3252409595</t>
  </si>
  <si>
    <t>margot.thys@lanxess.com</t>
  </si>
  <si>
    <t>Margot</t>
  </si>
  <si>
    <t>Thys</t>
  </si>
  <si>
    <t>+32 473 33 64 10</t>
  </si>
  <si>
    <t>+32 3 212 74 16</t>
  </si>
  <si>
    <t>marian_erauw@thegbfoods.com</t>
  </si>
  <si>
    <t>Marian</t>
  </si>
  <si>
    <t>Erauw</t>
  </si>
  <si>
    <t>+32 497 97 39 91</t>
  </si>
  <si>
    <t>marianne.geertsen@pauwels-sauces.com</t>
  </si>
  <si>
    <t>Marianne</t>
  </si>
  <si>
    <t>Geertsen</t>
  </si>
  <si>
    <t>Pauwels NV</t>
  </si>
  <si>
    <t>+32 (0)3 475 04 75</t>
  </si>
  <si>
    <t>marie-claire.tans@graco.com</t>
  </si>
  <si>
    <t>Marie-Claire</t>
  </si>
  <si>
    <t>Tans</t>
  </si>
  <si>
    <t>HR Supervisor</t>
  </si>
  <si>
    <t>+32 89 77 07 00</t>
  </si>
  <si>
    <t>marieken.menten@parkwind.eu</t>
  </si>
  <si>
    <t>Marieken</t>
  </si>
  <si>
    <t>Menten</t>
  </si>
  <si>
    <t>Parkwind</t>
  </si>
  <si>
    <t>+32477423744</t>
  </si>
  <si>
    <t>+3216240790</t>
  </si>
  <si>
    <t>mariesophie.denis@fostplus.be</t>
  </si>
  <si>
    <t>Marie-Sophie</t>
  </si>
  <si>
    <t>Denis</t>
  </si>
  <si>
    <t>Fost Plus</t>
  </si>
  <si>
    <t>0499/ 59.11.34</t>
  </si>
  <si>
    <t>+32 2 775 03 50</t>
  </si>
  <si>
    <t>marijke.lein@vib.be</t>
  </si>
  <si>
    <t>Lein</t>
  </si>
  <si>
    <t>Vlaams Instituut voor Biotechnologie - Flanders Institute for Biotechnology</t>
  </si>
  <si>
    <t>+3292446611</t>
  </si>
  <si>
    <t>marijke.vanoverfelt@electrabel.com</t>
  </si>
  <si>
    <t>Van Overfelt</t>
  </si>
  <si>
    <t>+32475821395</t>
  </si>
  <si>
    <t>marike.nederveen@intrum.com</t>
  </si>
  <si>
    <t>Marike</t>
  </si>
  <si>
    <t>Nederveen</t>
  </si>
  <si>
    <t>Intrum</t>
  </si>
  <si>
    <t>HR director BeNeLux</t>
  </si>
  <si>
    <t>+32 9 218 90 94</t>
  </si>
  <si>
    <t>marjan.horemans@korian.be</t>
  </si>
  <si>
    <t>Marjan</t>
  </si>
  <si>
    <t>Horemans</t>
  </si>
  <si>
    <t>32(0)478 90 11 39</t>
  </si>
  <si>
    <t>+3234437666</t>
  </si>
  <si>
    <t>marjan.vreven@nipro-europe.com</t>
  </si>
  <si>
    <t>Vreven</t>
  </si>
  <si>
    <t>+32 2 714 89 16</t>
  </si>
  <si>
    <t>marjolein.debremme@tereos.com</t>
  </si>
  <si>
    <t>Marjolein</t>
  </si>
  <si>
    <t>De Bremme</t>
  </si>
  <si>
    <t>+32 478 883 483</t>
  </si>
  <si>
    <t>+32 53 73 33 43</t>
  </si>
  <si>
    <t>marleen.ransbotyn@crh-sc.be</t>
  </si>
  <si>
    <t>Ransbotyn</t>
  </si>
  <si>
    <t>CRH Structural Concrete nv</t>
  </si>
  <si>
    <t>+32 475 64 53 53</t>
  </si>
  <si>
    <t>+32 3 490 05 27</t>
  </si>
  <si>
    <t>marleen.vannijverseel@kemin.com</t>
  </si>
  <si>
    <t>Van Nijverseel</t>
  </si>
  <si>
    <t>Kemin Europe</t>
  </si>
  <si>
    <t>Vice president HR EMENA</t>
  </si>
  <si>
    <t>+32 14 28 62 00</t>
  </si>
  <si>
    <t>marlies.santermans@deliva.be</t>
  </si>
  <si>
    <t>Marlies</t>
  </si>
  <si>
    <t>Santermans</t>
  </si>
  <si>
    <t>Deliva NV</t>
  </si>
  <si>
    <t>+32 495 69 27 52</t>
  </si>
  <si>
    <t>+32 89 62 93 00</t>
  </si>
  <si>
    <t>martine.daemen@glowi.be</t>
  </si>
  <si>
    <t>Daemen</t>
  </si>
  <si>
    <t>Stellar NV</t>
  </si>
  <si>
    <t>011287981</t>
  </si>
  <si>
    <t>011/93.30.60</t>
  </si>
  <si>
    <t>martine.helssen@geodis.com</t>
  </si>
  <si>
    <t>Helssen</t>
  </si>
  <si>
    <t>Geodis Wilson Belgium</t>
  </si>
  <si>
    <t>+32 3 328 12 11</t>
  </si>
  <si>
    <t>martine.vandezande@mediahuis.be</t>
  </si>
  <si>
    <t>Vandezande</t>
  </si>
  <si>
    <t>mattias.walraet@securitas.be</t>
  </si>
  <si>
    <t>Mattias</t>
  </si>
  <si>
    <t>Securitas</t>
  </si>
  <si>
    <t>+32494842104</t>
  </si>
  <si>
    <t>+3222635555</t>
  </si>
  <si>
    <t>maurice.cartigny@sibelco.com</t>
  </si>
  <si>
    <t>Maurice</t>
  </si>
  <si>
    <t>Cartigny</t>
  </si>
  <si>
    <t>+31653153877</t>
  </si>
  <si>
    <t>HR Director West-Europe</t>
  </si>
  <si>
    <t>+31433663626</t>
  </si>
  <si>
    <t>mdeceuninck@hig-shi.com</t>
  </si>
  <si>
    <t>Deceuninck</t>
  </si>
  <si>
    <t>Hansen Industrial</t>
  </si>
  <si>
    <t>+32 3 450 12 11</t>
  </si>
  <si>
    <t>mgeeraerts@argenx.com</t>
  </si>
  <si>
    <t>Marthe</t>
  </si>
  <si>
    <t>Geeraerts</t>
  </si>
  <si>
    <t>HR Lead EMEA</t>
  </si>
  <si>
    <t>mgeerts@its.jnj.com</t>
  </si>
  <si>
    <t>Marina</t>
  </si>
  <si>
    <t>Geerts</t>
  </si>
  <si>
    <t>+32 15 29 31 00</t>
  </si>
  <si>
    <t>michel.geerts@vcst.com</t>
  </si>
  <si>
    <t>Michel</t>
  </si>
  <si>
    <t>VCST INDUSTRIAL PRODUCTS BVBA</t>
  </si>
  <si>
    <t>+32 11 67 02 11</t>
  </si>
  <si>
    <t>Rajapack Benelux nv</t>
  </si>
  <si>
    <t>0477614188</t>
  </si>
  <si>
    <t>012 26 02 61</t>
  </si>
  <si>
    <t>michelle.milzink@aluk.be</t>
  </si>
  <si>
    <t>Milzink</t>
  </si>
  <si>
    <t>AluK Belgium</t>
  </si>
  <si>
    <t>0468 27 31 68</t>
  </si>
  <si>
    <t>+3252484848</t>
  </si>
  <si>
    <t>Henri Essers en Zonen Internationaal Transport</t>
  </si>
  <si>
    <t>+32 477 84 24 84</t>
  </si>
  <si>
    <t>monique.carpaij@kongsbergsystems.com</t>
  </si>
  <si>
    <t>Monique</t>
  </si>
  <si>
    <t>Carpay</t>
  </si>
  <si>
    <t>Kongsberg Precision Cutting Systems Belgium BV</t>
  </si>
  <si>
    <t>+32 (0)493 26 80 67</t>
  </si>
  <si>
    <t>muriel.van.antwerpen@be.issworld.com</t>
  </si>
  <si>
    <t>Muriel</t>
  </si>
  <si>
    <t>Van Antwerpen</t>
  </si>
  <si>
    <t>ISS Facility Services NV</t>
  </si>
  <si>
    <t>+32 476 49 67 19</t>
  </si>
  <si>
    <t>Chief HR Officer - Head of People and Culture BeLux</t>
  </si>
  <si>
    <t>+32 2 633 27 05</t>
  </si>
  <si>
    <t>mvanthielen@delhaize.be</t>
  </si>
  <si>
    <t>Van Thielen</t>
  </si>
  <si>
    <t>+32 496 27 07 81</t>
  </si>
  <si>
    <t>VP HR Operations</t>
  </si>
  <si>
    <t>myra.latuheru@indaver.nl</t>
  </si>
  <si>
    <t>Myra</t>
  </si>
  <si>
    <t>Latuheru-Eversdijk</t>
  </si>
  <si>
    <t>Indaver NV</t>
  </si>
  <si>
    <t>+31 628 90 63 96</t>
  </si>
  <si>
    <t>myriam.blaton@lamifil.be</t>
  </si>
  <si>
    <t>Blaton</t>
  </si>
  <si>
    <t>Lamifil nv</t>
  </si>
  <si>
    <t>+32 478 33 24 18</t>
  </si>
  <si>
    <t>+32 (3) 870 06 11</t>
  </si>
  <si>
    <t>nadia.chihi@iodigital.com</t>
  </si>
  <si>
    <t>Nadia</t>
  </si>
  <si>
    <t>Chihi</t>
  </si>
  <si>
    <t>HR Lead Antwerpen</t>
  </si>
  <si>
    <t>nadine.claes@dosschegroup.com</t>
  </si>
  <si>
    <t>Dossche Mills</t>
  </si>
  <si>
    <t>+32 475 64 00 47</t>
  </si>
  <si>
    <t>HR Director België/Nederland</t>
  </si>
  <si>
    <t>+32 9 381 69 20</t>
  </si>
  <si>
    <t>nadine.samson@vandenborre.be</t>
  </si>
  <si>
    <t>Samson</t>
  </si>
  <si>
    <t>+3224680000</t>
  </si>
  <si>
    <t>nadine.verhaegen@vanmossel.be</t>
  </si>
  <si>
    <t>Verhaegen</t>
  </si>
  <si>
    <t>Van Mossel Automotive Groep 4 NV</t>
  </si>
  <si>
    <t>+32 479 10 36 87</t>
  </si>
  <si>
    <t>+32 3 544 29 00</t>
  </si>
  <si>
    <t>nadja.meerten@greenyardprepared.com</t>
  </si>
  <si>
    <t>Nadja</t>
  </si>
  <si>
    <t>Meerten</t>
  </si>
  <si>
    <t>nasreen.vandenberghe@oz.be</t>
  </si>
  <si>
    <t>Nasreen</t>
  </si>
  <si>
    <t>Vandenberghe</t>
  </si>
  <si>
    <t>Dentius Service Center</t>
  </si>
  <si>
    <t>+32 494 29 97 09</t>
  </si>
  <si>
    <t>+32 78 15 30 90</t>
  </si>
  <si>
    <t>nastassia.vanhove@katoennatie.com</t>
  </si>
  <si>
    <t>Natassia</t>
  </si>
  <si>
    <t>Van Hove</t>
  </si>
  <si>
    <t>natacha.duchemin@buyway.be</t>
  </si>
  <si>
    <t>Natacha</t>
  </si>
  <si>
    <t>Duchemin</t>
  </si>
  <si>
    <t>Buy Way Personal Finance SA</t>
  </si>
  <si>
    <t>natasja.delafosse@dssmith.com</t>
  </si>
  <si>
    <t>Natasja</t>
  </si>
  <si>
    <t>De La Fosse</t>
  </si>
  <si>
    <t>+3292551313</t>
  </si>
  <si>
    <t>nathalie.derue@bsci.com</t>
  </si>
  <si>
    <t>Derue</t>
  </si>
  <si>
    <t>Boston Scientific Benelux</t>
  </si>
  <si>
    <t>+32 2 416 70 11</t>
  </si>
  <si>
    <t>nathalie.gielen@dhl.com</t>
  </si>
  <si>
    <t>+32 473 64 17 15</t>
  </si>
  <si>
    <t>Manager HR Projects / C&amp;B BE</t>
  </si>
  <si>
    <t>+3215299111</t>
  </si>
  <si>
    <t>nathalie.oomen@viabuild.be</t>
  </si>
  <si>
    <t>Oomen</t>
  </si>
  <si>
    <t>Viabuild</t>
  </si>
  <si>
    <t>+32 491 16 78 19</t>
  </si>
  <si>
    <t>+32 1 561 63 03</t>
  </si>
  <si>
    <t>nathalie.v@vanmoer.com</t>
  </si>
  <si>
    <t>Vancamp</t>
  </si>
  <si>
    <t>nathalie.vercammen@mediahuis.be</t>
  </si>
  <si>
    <t>0476 600 030</t>
  </si>
  <si>
    <t>HR Manager sourcing &amp; development</t>
  </si>
  <si>
    <t>+32 3 210 02 10</t>
  </si>
  <si>
    <t>nathalie_vion@merck.com</t>
  </si>
  <si>
    <t>Vion</t>
  </si>
  <si>
    <t>MSD Belgium</t>
  </si>
  <si>
    <t>HRD BeLux</t>
  </si>
  <si>
    <t>+3227766211</t>
  </si>
  <si>
    <t>nele.eeckhout@volvo.com</t>
  </si>
  <si>
    <t>Eeckhout</t>
  </si>
  <si>
    <t>Volvo Group Belgium</t>
  </si>
  <si>
    <t>Director HR &amp; Safety</t>
  </si>
  <si>
    <t>+3292504211</t>
  </si>
  <si>
    <t>nico.decock@st-group.com</t>
  </si>
  <si>
    <t>Nico</t>
  </si>
  <si>
    <t>Decock</t>
  </si>
  <si>
    <t>Scandinavian Tobacco Group Belux nv</t>
  </si>
  <si>
    <t>Head of HR Shared Services Europe</t>
  </si>
  <si>
    <t>013 25 13 00</t>
  </si>
  <si>
    <t>nietcorrectalain.debruyn@lkqbelgium.be</t>
  </si>
  <si>
    <t>+32 475 91 20 74</t>
  </si>
  <si>
    <t>+3222540970</t>
  </si>
  <si>
    <t>nijskens.rob@recticel.com</t>
  </si>
  <si>
    <t>Rob</t>
  </si>
  <si>
    <t>Nijskens</t>
  </si>
  <si>
    <t>Recticel International Services</t>
  </si>
  <si>
    <t>31618781756</t>
  </si>
  <si>
    <t>+3227751811</t>
  </si>
  <si>
    <t>okke.deprettere@jumbo.com</t>
  </si>
  <si>
    <t>Okke</t>
  </si>
  <si>
    <t>Deprettere</t>
  </si>
  <si>
    <t>+32 498 76 25 75</t>
  </si>
  <si>
    <t>080011895</t>
  </si>
  <si>
    <t>oliver_kim@goodyear.com</t>
  </si>
  <si>
    <t>Oliver</t>
  </si>
  <si>
    <t>Goodyear Dunlop Tires Operations</t>
  </si>
  <si>
    <t>+32499694922</t>
  </si>
  <si>
    <t>HR Manager Supply Chain EMEA</t>
  </si>
  <si>
    <t>+3227131922</t>
  </si>
  <si>
    <t>olivier.carlier@be.toyota-industries.eu</t>
  </si>
  <si>
    <t>Toyota Material Handling Belgium</t>
  </si>
  <si>
    <t>+3238207600</t>
  </si>
  <si>
    <t>olvanbe@q8.com</t>
  </si>
  <si>
    <t>Olaf</t>
  </si>
  <si>
    <t>van Beyma</t>
  </si>
  <si>
    <t>Kuwait Petroleum Belgium N.V.</t>
  </si>
  <si>
    <t>+31703152630</t>
  </si>
  <si>
    <t>+32 3 241 33 00</t>
  </si>
  <si>
    <t>p.ghijselinck@llbg.com</t>
  </si>
  <si>
    <t>Ghijselinck</t>
  </si>
  <si>
    <t>La Lorraine Ninove NV</t>
  </si>
  <si>
    <t>+3254326785</t>
  </si>
  <si>
    <t>p.hannaert@culligan.be</t>
  </si>
  <si>
    <t>Hannaert</t>
  </si>
  <si>
    <t>Culligan</t>
  </si>
  <si>
    <t>+32 2 331 27 62</t>
  </si>
  <si>
    <t>patricia.vermeersch@x2o.be</t>
  </si>
  <si>
    <t>Vermeersch</t>
  </si>
  <si>
    <t>X²O Sanitary Group NV</t>
  </si>
  <si>
    <t>+3236581532</t>
  </si>
  <si>
    <t>patrick.debock@eiffage.com</t>
  </si>
  <si>
    <t>De Bock</t>
  </si>
  <si>
    <t>Herbosch-Kiere</t>
  </si>
  <si>
    <t>+3235750282</t>
  </si>
  <si>
    <t>patrick.vandenbosch@stg-group.be</t>
  </si>
  <si>
    <t>Van den Bosch</t>
  </si>
  <si>
    <t>STG Group</t>
  </si>
  <si>
    <t>0472/50 84 03</t>
  </si>
  <si>
    <t>014/24.40.20</t>
  </si>
  <si>
    <t>paula.everaerd@nusciencegroup.com</t>
  </si>
  <si>
    <t>Paula</t>
  </si>
  <si>
    <t>Everaerd</t>
  </si>
  <si>
    <t>HR Lead personeel</t>
  </si>
  <si>
    <t>pauline.thierens@brico.be</t>
  </si>
  <si>
    <t>Pauline</t>
  </si>
  <si>
    <t>Thierens</t>
  </si>
  <si>
    <t>+3225365711</t>
  </si>
  <si>
    <t>pbarlea@buckman.com</t>
  </si>
  <si>
    <t>Patrycja</t>
  </si>
  <si>
    <t>Barlea</t>
  </si>
  <si>
    <t>Buckman Laboratories</t>
  </si>
  <si>
    <t>+32 9 257 92 11</t>
  </si>
  <si>
    <t>peggy.everaert@cummins.com</t>
  </si>
  <si>
    <t>Peggy</t>
  </si>
  <si>
    <t>Everaert</t>
  </si>
  <si>
    <t>+32 3 456 30 00</t>
  </si>
  <si>
    <t>peggy.laenen@steelforce.net</t>
  </si>
  <si>
    <t>Laenen</t>
  </si>
  <si>
    <t>Steelforce NV</t>
  </si>
  <si>
    <t>+32 496 80 00 14</t>
  </si>
  <si>
    <t>+32 3 224 10 78</t>
  </si>
  <si>
    <t>peggy.vanpeer@nippongases.com</t>
  </si>
  <si>
    <t>Nippon Gases Belgium</t>
  </si>
  <si>
    <t>0473 95 96 36</t>
  </si>
  <si>
    <t>HRD Benelux &amp; France</t>
  </si>
  <si>
    <t>+3236418450</t>
  </si>
  <si>
    <t>peter.balcaen@oleon.com</t>
  </si>
  <si>
    <t>Balcaen</t>
  </si>
  <si>
    <t>Oleon</t>
  </si>
  <si>
    <t>+32 9 341 10 11</t>
  </si>
  <si>
    <t>peter.broeckhoven@casashops.be</t>
  </si>
  <si>
    <t>Broeckhoven</t>
  </si>
  <si>
    <t>Casa International nv</t>
  </si>
  <si>
    <t>+32 494 57 56 65</t>
  </si>
  <si>
    <t>+32 14 742 000</t>
  </si>
  <si>
    <t>peter.catry@rodekruis.be</t>
  </si>
  <si>
    <t>Catry</t>
  </si>
  <si>
    <t>Rode Kruis-Vlaanderen</t>
  </si>
  <si>
    <t>+32 15 44 33 22</t>
  </si>
  <si>
    <t>philip.piron@jandenul.com</t>
  </si>
  <si>
    <t>+3253731511</t>
  </si>
  <si>
    <t>philippe.spooren@altrea.be</t>
  </si>
  <si>
    <t>Spooren</t>
  </si>
  <si>
    <t>Altrea Logistics</t>
  </si>
  <si>
    <t>+32 11 64 15 20</t>
  </si>
  <si>
    <t>pia.vanderstraeten@desco.be</t>
  </si>
  <si>
    <t>Pia</t>
  </si>
  <si>
    <t>Vanderstraeten</t>
  </si>
  <si>
    <t>Desco NV</t>
  </si>
  <si>
    <t>+32 3 326 33 33</t>
  </si>
  <si>
    <t>pieter.de_bock@lidl.be</t>
  </si>
  <si>
    <t>Lidl Belgium &amp; Luxemburg</t>
  </si>
  <si>
    <t>0499650330</t>
  </si>
  <si>
    <t>+3292437400</t>
  </si>
  <si>
    <t>pieter.dhaese@katoennatie.com</t>
  </si>
  <si>
    <t>Dhaese</t>
  </si>
  <si>
    <t>+32 9 255 93 23</t>
  </si>
  <si>
    <t>HR manager BU CGI</t>
  </si>
  <si>
    <t>proost.bart@deme-group.com</t>
  </si>
  <si>
    <t>proost</t>
  </si>
  <si>
    <t>HR manager payroll staff</t>
  </si>
  <si>
    <t>pvb@melexis.com</t>
  </si>
  <si>
    <t>Verboven</t>
  </si>
  <si>
    <t>HR Management &amp; Global Mobility</t>
  </si>
  <si>
    <t>+3213670780</t>
  </si>
  <si>
    <t>r.verlaak@vandersanden.com</t>
  </si>
  <si>
    <t>Verlaak</t>
  </si>
  <si>
    <t>Vandersanden Steenfabrieken nv</t>
  </si>
  <si>
    <t>0474694402</t>
  </si>
  <si>
    <t>renard-ext@aldautomotive.com</t>
  </si>
  <si>
    <t>Matthias</t>
  </si>
  <si>
    <t>Renard</t>
  </si>
  <si>
    <t>Axus</t>
  </si>
  <si>
    <t>+3227064141</t>
  </si>
  <si>
    <t>renee_lefevre@europe.bd.com</t>
  </si>
  <si>
    <t>Renee</t>
  </si>
  <si>
    <t>Lefevre</t>
  </si>
  <si>
    <t>Becton, Dickinson B.V.</t>
  </si>
  <si>
    <t>+32.470 963 294</t>
  </si>
  <si>
    <t>+32 53 720 618</t>
  </si>
  <si>
    <t>reyna.konings@eddiestobart.eu</t>
  </si>
  <si>
    <t>Reyna</t>
  </si>
  <si>
    <t>+32(0)490426636</t>
  </si>
  <si>
    <t>rita.van.poeyer@arseus-medical.be</t>
  </si>
  <si>
    <t>Rita</t>
  </si>
  <si>
    <t>Van Poeyer</t>
  </si>
  <si>
    <t>Arseus Medical</t>
  </si>
  <si>
    <t>+32 3 830 73 00</t>
  </si>
  <si>
    <t>robrecht.thiry@vynova-group.com</t>
  </si>
  <si>
    <t>Robrecht</t>
  </si>
  <si>
    <t>Thiry</t>
  </si>
  <si>
    <t>roel.majoor@renewi.com</t>
  </si>
  <si>
    <t>Majoor</t>
  </si>
  <si>
    <t>+31 6 20214186</t>
  </si>
  <si>
    <t>rolf.vandenboer@vanzon.be</t>
  </si>
  <si>
    <t>Rolf</t>
  </si>
  <si>
    <t>Vandenboer</t>
  </si>
  <si>
    <t>Van Zon horeca</t>
  </si>
  <si>
    <t>011 44 07 49</t>
  </si>
  <si>
    <t>romain.lescoeur@bms.com</t>
  </si>
  <si>
    <t>Romain</t>
  </si>
  <si>
    <t>Lescoeur</t>
  </si>
  <si>
    <t>Bristol - Myers Squibb International Corporation</t>
  </si>
  <si>
    <t>+3223527611</t>
  </si>
  <si>
    <t>roselien.declercq@ipcom.be</t>
  </si>
  <si>
    <t>Roselien</t>
  </si>
  <si>
    <t>Ipcom</t>
  </si>
  <si>
    <t>+32 474 78 32 91</t>
  </si>
  <si>
    <t>+32 9 210 57 13</t>
  </si>
  <si>
    <t>ruth.lenaerts@arte-international.com</t>
  </si>
  <si>
    <t>Ruth</t>
  </si>
  <si>
    <t>Lenaerts</t>
  </si>
  <si>
    <t>Murco NV</t>
  </si>
  <si>
    <t>+32 11 81 93 00</t>
  </si>
  <si>
    <t>rvanderhoydonc@seris-group.be</t>
  </si>
  <si>
    <t>Robert</t>
  </si>
  <si>
    <t>Vanderhoydonc</t>
  </si>
  <si>
    <t>Seris Security nv</t>
  </si>
  <si>
    <t>+32496540634</t>
  </si>
  <si>
    <t>+3227056265</t>
  </si>
  <si>
    <t>s.de.coster@napoleongames.be</t>
  </si>
  <si>
    <t>Sara</t>
  </si>
  <si>
    <t>Napoleon Games</t>
  </si>
  <si>
    <t>Head of HR BP</t>
  </si>
  <si>
    <t>+3253850700</t>
  </si>
  <si>
    <t>sabine.corluy@psa-antwerp.be</t>
  </si>
  <si>
    <t>Corluy</t>
  </si>
  <si>
    <t>+32 473 70 79 94</t>
  </si>
  <si>
    <t>HR manager L&amp;D and Staff communication</t>
  </si>
  <si>
    <t>+3232606111</t>
  </si>
  <si>
    <t>sabine.demits@katoennatie.com</t>
  </si>
  <si>
    <t>De Mits</t>
  </si>
  <si>
    <t>+32 473 33 08 48</t>
  </si>
  <si>
    <t>sabrina.mameche@linklaters.com</t>
  </si>
  <si>
    <t>Sabrina</t>
  </si>
  <si>
    <t>Mameche</t>
  </si>
  <si>
    <t>Linklaters LLP</t>
  </si>
  <si>
    <t>+32495914767</t>
  </si>
  <si>
    <t>+3225019411</t>
  </si>
  <si>
    <t>sabrina.wouters@pnvpanels.be</t>
  </si>
  <si>
    <t>P&amp;V panels</t>
  </si>
  <si>
    <t>0497474315</t>
  </si>
  <si>
    <t>+32 13 61 11 00</t>
  </si>
  <si>
    <t>sam.quackelbeen@vandenbusschebouw.be</t>
  </si>
  <si>
    <t>Sam</t>
  </si>
  <si>
    <t>Quackelbeen</t>
  </si>
  <si>
    <t>+3293257575</t>
  </si>
  <si>
    <t>samir.daouk@punchpowertrain.com</t>
  </si>
  <si>
    <t>Samir</t>
  </si>
  <si>
    <t>Daouk</t>
  </si>
  <si>
    <t>PUNCH POWERTRAIN NV</t>
  </si>
  <si>
    <t>0471/61 58 81</t>
  </si>
  <si>
    <t>HR Leader PSA e-transmissions</t>
  </si>
  <si>
    <t>sandra.poelman@3e.eu</t>
  </si>
  <si>
    <t>Poelman</t>
  </si>
  <si>
    <t>3e</t>
  </si>
  <si>
    <t>+32498905025</t>
  </si>
  <si>
    <t>+3222175868</t>
  </si>
  <si>
    <t>sandra.vanoevelen@amcor.com</t>
  </si>
  <si>
    <t>Van Oevelen</t>
  </si>
  <si>
    <t>Amcor Flexibles Transpac</t>
  </si>
  <si>
    <t>+3292408211</t>
  </si>
  <si>
    <t>sandrina.thijs@facil.be</t>
  </si>
  <si>
    <t>Sandrina</t>
  </si>
  <si>
    <t>Thijs</t>
  </si>
  <si>
    <t>HR Coördinator Europe</t>
  </si>
  <si>
    <t>+32 (0)89 41 04 80</t>
  </si>
  <si>
    <t>sarah.pauwels@group-indigo.com</t>
  </si>
  <si>
    <t>+3255605528</t>
  </si>
  <si>
    <t>sarah.vanpeteghem@hoogstraten.eu</t>
  </si>
  <si>
    <t>Van Peteghem</t>
  </si>
  <si>
    <t>Coöperatie Hoogstraten</t>
  </si>
  <si>
    <t>+32 (0)3 340.02.11</t>
  </si>
  <si>
    <t>sbjvb@smetgroup.be</t>
  </si>
  <si>
    <t>Van Baelen</t>
  </si>
  <si>
    <t>SMET-BORING NV</t>
  </si>
  <si>
    <t>+32 14 38 96 96</t>
  </si>
  <si>
    <t>scollier@driv.com</t>
  </si>
  <si>
    <t>Collier</t>
  </si>
  <si>
    <t>Tenneco Automotive Europe</t>
  </si>
  <si>
    <t>+32 11 70 31 11</t>
  </si>
  <si>
    <t>sdschepper@primagaz.be</t>
  </si>
  <si>
    <t>PrimaGaz Group</t>
  </si>
  <si>
    <t>HR Manager HQ</t>
  </si>
  <si>
    <t>sela.jawad@huvepharma.com</t>
  </si>
  <si>
    <t>Sela</t>
  </si>
  <si>
    <t>Jawad</t>
  </si>
  <si>
    <t>Huvepharma</t>
  </si>
  <si>
    <t>+32 3 288 18 49</t>
  </si>
  <si>
    <t>shana.castro@facil.be</t>
  </si>
  <si>
    <t>Shana</t>
  </si>
  <si>
    <t>Castro</t>
  </si>
  <si>
    <t>HR Coördinator (International)</t>
  </si>
  <si>
    <t>(0)89 41 04 59</t>
  </si>
  <si>
    <t>sheens@its.jnj.com</t>
  </si>
  <si>
    <t>Heens</t>
  </si>
  <si>
    <t>HR Director Global Research &amp; Development</t>
  </si>
  <si>
    <t>+32 14 60 32 98</t>
  </si>
  <si>
    <t>siebren.deschutter@whatscooking.group</t>
  </si>
  <si>
    <t>Siebren</t>
  </si>
  <si>
    <t>What's cooking</t>
  </si>
  <si>
    <t>HR Manager Belgium &amp; HQ</t>
  </si>
  <si>
    <t>+32 9 370 12 11</t>
  </si>
  <si>
    <t>sigrid.jacobs@driv.com</t>
  </si>
  <si>
    <t>Sigrid</t>
  </si>
  <si>
    <t>Jacobs</t>
  </si>
  <si>
    <t>Federal-Mogul Corporation</t>
  </si>
  <si>
    <t>+32 497 14 97 23</t>
  </si>
  <si>
    <t>+32 3 450 83 17</t>
  </si>
  <si>
    <t>silvia.zeppieri@asap.be</t>
  </si>
  <si>
    <t>Silvia</t>
  </si>
  <si>
    <t>Zeppieri</t>
  </si>
  <si>
    <t>Asap.be</t>
  </si>
  <si>
    <t>+32 472 78 24 46</t>
  </si>
  <si>
    <t>+32 89 20 14 62</t>
  </si>
  <si>
    <t>simone.van_der_leij@linklaters.com</t>
  </si>
  <si>
    <t>Simone</t>
  </si>
  <si>
    <t>Van der Leij</t>
  </si>
  <si>
    <t>31623851798 or +33624820421</t>
  </si>
  <si>
    <t>Head of HR Europe</t>
  </si>
  <si>
    <t>+3225019126</t>
  </si>
  <si>
    <t>siska.verley@altradballiauw.com</t>
  </si>
  <si>
    <t>Siska</t>
  </si>
  <si>
    <t>Verley</t>
  </si>
  <si>
    <t>Altrad Services NV</t>
  </si>
  <si>
    <t>+32 3 735 03 30</t>
  </si>
  <si>
    <t>sjacobs@impextraco.be</t>
  </si>
  <si>
    <t>Impextraco nv</t>
  </si>
  <si>
    <t>+32 15 22 24 25</t>
  </si>
  <si>
    <t>sofie.bogaert@coolblue.be</t>
  </si>
  <si>
    <t>Coolblue België</t>
  </si>
  <si>
    <t>+32 486 10 31 68</t>
  </si>
  <si>
    <t>HR Lead Organisatie- &amp; Medewerkersontwikkeling Coolblue Bezorgt</t>
  </si>
  <si>
    <t>+32 3 808 27 00</t>
  </si>
  <si>
    <t>sofie.bruynooghe@tvhequipment.com</t>
  </si>
  <si>
    <t>Bruynooghe</t>
  </si>
  <si>
    <t>CC Heftrucks</t>
  </si>
  <si>
    <t>sofie.hooft@campofriofg.com</t>
  </si>
  <si>
    <t>Hooft</t>
  </si>
  <si>
    <t>Imperial Meat Products</t>
  </si>
  <si>
    <t>+32 498 46 25 86</t>
  </si>
  <si>
    <t>+32 9 370 02 11</t>
  </si>
  <si>
    <t>sofie.knockaert@cookware-co.com</t>
  </si>
  <si>
    <t>Knockaert</t>
  </si>
  <si>
    <t>sonja.pianalto@ab-inbev.com</t>
  </si>
  <si>
    <t>Sonja</t>
  </si>
  <si>
    <t>Pianalto</t>
  </si>
  <si>
    <t>HR Director Belgium, Netherlands, France &amp; Luxembourg</t>
  </si>
  <si>
    <t>sonja.wens@vanhout.be</t>
  </si>
  <si>
    <t>Wens</t>
  </si>
  <si>
    <t>Vanhout NV</t>
  </si>
  <si>
    <t>+32 14 25 16 27</t>
  </si>
  <si>
    <t>sophie.collier@sappi.com</t>
  </si>
  <si>
    <t>Sappi Europe</t>
  </si>
  <si>
    <t>+33682765870</t>
  </si>
  <si>
    <t>+3226769700</t>
  </si>
  <si>
    <t>sophie.decroix@esas.eu</t>
  </si>
  <si>
    <t>Decroix</t>
  </si>
  <si>
    <t>+32 471 79 38 33</t>
  </si>
  <si>
    <t>HR Director België</t>
  </si>
  <si>
    <t>sophie.dhaene@cartamundi.com</t>
  </si>
  <si>
    <t>D'haene</t>
  </si>
  <si>
    <t>+32 479 98 48 58</t>
  </si>
  <si>
    <t>HR Director Corporate (global)</t>
  </si>
  <si>
    <t>sophie.vanham@resillion.com</t>
  </si>
  <si>
    <t>Van Ham</t>
  </si>
  <si>
    <t>Resillion</t>
  </si>
  <si>
    <t>011 30 36 00</t>
  </si>
  <si>
    <t>sou@melexis.com</t>
  </si>
  <si>
    <t>Tournel</t>
  </si>
  <si>
    <t>sspruyt@biocartis.com</t>
  </si>
  <si>
    <t>Susy</t>
  </si>
  <si>
    <t>Biocartis</t>
  </si>
  <si>
    <t>+32 474 34 18 16</t>
  </si>
  <si>
    <t>+32 15 63 26 00</t>
  </si>
  <si>
    <t>stefan.broens@gea.com</t>
  </si>
  <si>
    <t>Stefan</t>
  </si>
  <si>
    <t>Broens</t>
  </si>
  <si>
    <t>GEA Pharma Systems</t>
  </si>
  <si>
    <t>+32 3 350 12 11</t>
  </si>
  <si>
    <t>stefan.cruysweegs@katoennatie.com</t>
  </si>
  <si>
    <t>Cruysweegs</t>
  </si>
  <si>
    <t>+32 476 39 40 60</t>
  </si>
  <si>
    <t>HR Team Lead</t>
  </si>
  <si>
    <t>+32 3 570 66 76</t>
  </si>
  <si>
    <t>stefanie.deschepper@henco.be</t>
  </si>
  <si>
    <t>Henco Industries NV</t>
  </si>
  <si>
    <t>+32 472 65 52 55</t>
  </si>
  <si>
    <t>stephane.deschryver@frieslandcampina.com</t>
  </si>
  <si>
    <t>Stéphane</t>
  </si>
  <si>
    <t>De Schryver</t>
  </si>
  <si>
    <t>+3293253333</t>
  </si>
  <si>
    <t>stephanie.hoskens@iodigital.com</t>
  </si>
  <si>
    <t>Hoskens</t>
  </si>
  <si>
    <t>+32494081299</t>
  </si>
  <si>
    <t>HR Lead H-tals</t>
  </si>
  <si>
    <t>stephanie.timmermans@globachem.com</t>
  </si>
  <si>
    <t>Timmermans</t>
  </si>
  <si>
    <t>Globachem</t>
  </si>
  <si>
    <t>+32 499 41 37 79</t>
  </si>
  <si>
    <t>+32 11 78 57 17</t>
  </si>
  <si>
    <t>stephanie.vanaerschot@abbott.com</t>
  </si>
  <si>
    <t>Van Aerschot</t>
  </si>
  <si>
    <t>+32 470 18 84 21</t>
  </si>
  <si>
    <t>HR Director CRM EMEA</t>
  </si>
  <si>
    <t>steven.aernoudt@rentokil-initial.com</t>
  </si>
  <si>
    <t>Aernoudt</t>
  </si>
  <si>
    <t>Rentokil NV</t>
  </si>
  <si>
    <t>HR Director Belux</t>
  </si>
  <si>
    <t>+32 03 450 65 00</t>
  </si>
  <si>
    <t>steven.claes@montea.com</t>
  </si>
  <si>
    <t>Montea Comm V</t>
  </si>
  <si>
    <t>+32 53 82 62 62</t>
  </si>
  <si>
    <t>steven.dehaemers@squaregroup.be</t>
  </si>
  <si>
    <t>Dehaemers</t>
  </si>
  <si>
    <t>+3293707510</t>
  </si>
  <si>
    <t>steven.eloot@aliplast.com</t>
  </si>
  <si>
    <t>Eloot</t>
  </si>
  <si>
    <t>Aliplast</t>
  </si>
  <si>
    <t>+32 9 340 55 55</t>
  </si>
  <si>
    <t>s-thys@lbctt.com</t>
  </si>
  <si>
    <t>LBC Antwerpen nv</t>
  </si>
  <si>
    <t>0477272285</t>
  </si>
  <si>
    <t>+32 3 543 05 31</t>
  </si>
  <si>
    <t>stijn.panneels@abbott.com</t>
  </si>
  <si>
    <t>Panneels</t>
  </si>
  <si>
    <t>+31 6 21715649</t>
  </si>
  <si>
    <t>HR director Vasuclar EMEA</t>
  </si>
  <si>
    <t>+32 2 555 04 80</t>
  </si>
  <si>
    <t>stoffel.bollu@cheops.be</t>
  </si>
  <si>
    <t>Cheops Technology NV</t>
  </si>
  <si>
    <t>+32 496 46 08 74</t>
  </si>
  <si>
    <t>HR Managaer</t>
  </si>
  <si>
    <t>+3238802300</t>
  </si>
  <si>
    <t>sylvie.creupelandt@be.dsv.com</t>
  </si>
  <si>
    <t>Creupelandt</t>
  </si>
  <si>
    <t>DSV Road Holding</t>
  </si>
  <si>
    <t>+32 3 897 25 00</t>
  </si>
  <si>
    <t>sylvie.vandeneynde@brusselsairport.be</t>
  </si>
  <si>
    <t>Van den Eynde</t>
  </si>
  <si>
    <t>Brussels Airport Company</t>
  </si>
  <si>
    <t>+32 497 51 73 13</t>
  </si>
  <si>
    <t>Chief HR &amp; Corporate Affairs Officer</t>
  </si>
  <si>
    <t>+3227537753</t>
  </si>
  <si>
    <t>tania.desmet@ansell.com</t>
  </si>
  <si>
    <t>+32479980634</t>
  </si>
  <si>
    <t>HR Director Brussels Hub, Globale Finance &amp; Global Supply Chain</t>
  </si>
  <si>
    <t>+3225287488</t>
  </si>
  <si>
    <t>tbogaerts@besix.com</t>
  </si>
  <si>
    <t>Besix infra</t>
  </si>
  <si>
    <t>+32 (0)485 966 606</t>
  </si>
  <si>
    <t>+32 (0)3 295 21 31</t>
  </si>
  <si>
    <t>teun.vandemast@kela.health</t>
  </si>
  <si>
    <t>Teun</t>
  </si>
  <si>
    <t>Van de Mast</t>
  </si>
  <si>
    <t>KELA - Kempisch Laboratorium - KELA Laboratoria</t>
  </si>
  <si>
    <t>03 340 04 11</t>
  </si>
  <si>
    <t>tim.lambrechts@daftrucks.com</t>
  </si>
  <si>
    <t>0497577092</t>
  </si>
  <si>
    <t>+32 14 56 85 00</t>
  </si>
  <si>
    <t>tine.lodewykx@vab.be</t>
  </si>
  <si>
    <t>Tine</t>
  </si>
  <si>
    <t>Lodewykx</t>
  </si>
  <si>
    <t>Verantwoordelijke HR services</t>
  </si>
  <si>
    <t>+32 3 253 61 30</t>
  </si>
  <si>
    <t>tiny.coppens@dhl.com</t>
  </si>
  <si>
    <t>Tiny</t>
  </si>
  <si>
    <t>DHL Worldwide Express GmbH</t>
  </si>
  <si>
    <t>+32 499 94 85 49</t>
  </si>
  <si>
    <t>+3227520211</t>
  </si>
  <si>
    <t>tiny.verelst@vdp.com</t>
  </si>
  <si>
    <t>Verelst</t>
  </si>
  <si>
    <t>Vandeputte Safety International nv</t>
  </si>
  <si>
    <t>+32 (3) 460 04 60</t>
  </si>
  <si>
    <t>toctucke@q8.com</t>
  </si>
  <si>
    <t>Stuckens</t>
  </si>
  <si>
    <t>0475498455</t>
  </si>
  <si>
    <t>tom.de.vos@casashops.com</t>
  </si>
  <si>
    <t>+32 478 84 89 50</t>
  </si>
  <si>
    <t>Director HR &amp; Communication</t>
  </si>
  <si>
    <t>tom.deschutter@katoennatie.com</t>
  </si>
  <si>
    <t>+32 495 53 78 63</t>
  </si>
  <si>
    <t>HR manager general cargo &amp; commodities</t>
  </si>
  <si>
    <t>+32 3 570 4405</t>
  </si>
  <si>
    <t>tom.loosvelt@oleon.com</t>
  </si>
  <si>
    <t>+32 499 86 63 71</t>
  </si>
  <si>
    <t>HR Manager Corporate &amp; Sales</t>
  </si>
  <si>
    <t>+32 9 341 11 25</t>
  </si>
  <si>
    <t>tom.welvaert@oleon.com</t>
  </si>
  <si>
    <t>Welvaert</t>
  </si>
  <si>
    <t>+3293411011</t>
  </si>
  <si>
    <t>tvangool@bakkerbelgium.be</t>
  </si>
  <si>
    <t>Van Gool</t>
  </si>
  <si>
    <t>Greenyard - Bakker Belgium</t>
  </si>
  <si>
    <t>+32 499 56 70 54</t>
  </si>
  <si>
    <t>valerie.pandelaere@shurgard.eu</t>
  </si>
  <si>
    <t>Valerie</t>
  </si>
  <si>
    <t>Pandelaere</t>
  </si>
  <si>
    <t>Shurgard Europe</t>
  </si>
  <si>
    <t>+32 486 52 13 98</t>
  </si>
  <si>
    <t>HR Manager European Support Center &amp; Recruitment Coordinator</t>
  </si>
  <si>
    <t>+32 2 229 56 70</t>
  </si>
  <si>
    <t>van.os.wouter@deme-group.com</t>
  </si>
  <si>
    <t>Van Os</t>
  </si>
  <si>
    <t>+32 477 29 47 58</t>
  </si>
  <si>
    <t>HR Manager Staff</t>
  </si>
  <si>
    <t>vbremer@be.estee.com</t>
  </si>
  <si>
    <t>Bremer</t>
  </si>
  <si>
    <t>Estée Lauder BV</t>
  </si>
  <si>
    <t>0470 92 07 64</t>
  </si>
  <si>
    <t>014 39 15 32</t>
  </si>
  <si>
    <t>veerle.vannerum@pauwels-sauces.com</t>
  </si>
  <si>
    <t>Van Nerum</t>
  </si>
  <si>
    <t>veerle.vanpraet@pli-petronas.com</t>
  </si>
  <si>
    <t>Van Praet</t>
  </si>
  <si>
    <t>Petronas</t>
  </si>
  <si>
    <t>+32 474 29 11 56</t>
  </si>
  <si>
    <t>+32 3 560 08 52</t>
  </si>
  <si>
    <t>veerle.versyck@frieslandcampina.com</t>
  </si>
  <si>
    <t>Versyck</t>
  </si>
  <si>
    <t>FrieslandCampina Professional</t>
  </si>
  <si>
    <t>+32 13 31 03 10</t>
  </si>
  <si>
    <t>veronicque.debondt@thermofisher.com</t>
  </si>
  <si>
    <t>Veronicque</t>
  </si>
  <si>
    <t>Debondt</t>
  </si>
  <si>
    <t>+32 476 93 00 90</t>
  </si>
  <si>
    <t>veronique.brasseur@touring.be</t>
  </si>
  <si>
    <t>Brasseur</t>
  </si>
  <si>
    <t>Touring</t>
  </si>
  <si>
    <t>0477 72 50 99</t>
  </si>
  <si>
    <t>+3222332202</t>
  </si>
  <si>
    <t>veronique.bryssinck@katoennatie.com</t>
  </si>
  <si>
    <t>Veronique</t>
  </si>
  <si>
    <t>Bressinck</t>
  </si>
  <si>
    <t>+32 492 13 30 25</t>
  </si>
  <si>
    <t>veronique.raes@alcomotive.com</t>
  </si>
  <si>
    <t>+32 474 70 06 27</t>
  </si>
  <si>
    <t>+32 (0)3 450 02 11</t>
  </si>
  <si>
    <t>veronique.vandeleene@fabricom.be</t>
  </si>
  <si>
    <t>Vandeleene</t>
  </si>
  <si>
    <t>Engie Solutions</t>
  </si>
  <si>
    <t>HR Director Cities &amp; Communities</t>
  </si>
  <si>
    <t>+32 2 719 48 11</t>
  </si>
  <si>
    <t>veronique.vandenbrande@antwerpspace.be</t>
  </si>
  <si>
    <t>Antwerp Space</t>
  </si>
  <si>
    <t>+3238295050</t>
  </si>
  <si>
    <t>veronique.vangeel@hilti.com</t>
  </si>
  <si>
    <t>Van Geel</t>
  </si>
  <si>
    <t>Hilti Belgium</t>
  </si>
  <si>
    <t>+32 499 56 70 73</t>
  </si>
  <si>
    <t>+3224677911</t>
  </si>
  <si>
    <t>veronique.vannuffel@worldline.com</t>
  </si>
  <si>
    <t>Van Nuffel</t>
  </si>
  <si>
    <t>Head of HR Belgium</t>
  </si>
  <si>
    <t>+3227278899</t>
  </si>
  <si>
    <t>veronique.vansteelandt@luminus.be</t>
  </si>
  <si>
    <t>Vansteelandt</t>
  </si>
  <si>
    <t>vicky.gysemans@wolterskluwer.com</t>
  </si>
  <si>
    <t>Vicky</t>
  </si>
  <si>
    <t>Gijsemans</t>
  </si>
  <si>
    <t>Wolters Kluwer Belgium NV</t>
  </si>
  <si>
    <t>+32 477 37 13 90</t>
  </si>
  <si>
    <t>+3215361000</t>
  </si>
  <si>
    <t>vicky.pauwels@anlpackaging.com</t>
  </si>
  <si>
    <t>ANL Packaging</t>
  </si>
  <si>
    <t>+32 498 80 87 75</t>
  </si>
  <si>
    <t>+32 12 74 15 95</t>
  </si>
  <si>
    <t>viviane.nuyttens@samsonite.com</t>
  </si>
  <si>
    <t>Nuyttens</t>
  </si>
  <si>
    <t>+32 477 505 772</t>
  </si>
  <si>
    <t>+32 55 33 32 78</t>
  </si>
  <si>
    <t>w.podevijn@napoleongames.be</t>
  </si>
  <si>
    <t>Podevijn</t>
  </si>
  <si>
    <t>Head of HR Operations</t>
  </si>
  <si>
    <t>walter.leysen@dhl.com</t>
  </si>
  <si>
    <t>Leysen</t>
  </si>
  <si>
    <t>015 29 91 11</t>
  </si>
  <si>
    <t>wendy.nijs@vcst.com</t>
  </si>
  <si>
    <t>+32 485 85 90 57</t>
  </si>
  <si>
    <t>werner.dignef@aedifica.eu</t>
  </si>
  <si>
    <t>Dignef</t>
  </si>
  <si>
    <t>Aedifica</t>
  </si>
  <si>
    <t>+32493278226</t>
  </si>
  <si>
    <t>+3226260770</t>
  </si>
  <si>
    <t>wim.vangansewinkel@nike.com</t>
  </si>
  <si>
    <t>Vangansewinkel</t>
  </si>
  <si>
    <t>wouter.dekoster@colruytgroup.com</t>
  </si>
  <si>
    <t>De Koster</t>
  </si>
  <si>
    <t>Retail Partners Colruyt Group</t>
  </si>
  <si>
    <t>HR-Manager (Freelance)</t>
  </si>
  <si>
    <t>+32 (0)496 25 47 46</t>
  </si>
  <si>
    <t>wouter.jansen@athlon.com</t>
  </si>
  <si>
    <t>Jansen</t>
  </si>
  <si>
    <t>Athlon Car Lease Belgium</t>
  </si>
  <si>
    <t>+32486434376</t>
  </si>
  <si>
    <t>HR Country Manager</t>
  </si>
  <si>
    <t>+3227165611</t>
  </si>
  <si>
    <t>wrosiers@baltimoreaircoil.be</t>
  </si>
  <si>
    <t>Rosiers</t>
  </si>
  <si>
    <t>BALTIMORE AIRCOIL INTERNATIONAL NV</t>
  </si>
  <si>
    <t>+32 478 49 27 83</t>
  </si>
  <si>
    <t>HR Manager Rental Europe</t>
  </si>
  <si>
    <t>+32 15 257 733</t>
  </si>
  <si>
    <t>xxx@gmail.com</t>
  </si>
  <si>
    <t>Bhoyjanauth</t>
  </si>
  <si>
    <t>+32 496 26 67 78</t>
  </si>
  <si>
    <t>+32 476 79 15 11</t>
  </si>
  <si>
    <t>yolanda.stassart@vanderstraeten.be</t>
  </si>
  <si>
    <t>Yolanda</t>
  </si>
  <si>
    <t>Stassart</t>
  </si>
  <si>
    <t>Vanderstraeten NV</t>
  </si>
  <si>
    <t>+32 1 143 14 12</t>
  </si>
  <si>
    <t>+32 476 51 94 77</t>
  </si>
  <si>
    <t>+32 11 67 92 03</t>
  </si>
  <si>
    <t>In Contact list?</t>
  </si>
  <si>
    <t>Column1</t>
  </si>
  <si>
    <t>Email</t>
  </si>
  <si>
    <t>Bedrijf</t>
  </si>
  <si>
    <t>Functie</t>
  </si>
  <si>
    <t>GSM-Nummer</t>
  </si>
  <si>
    <t>Basisnaam</t>
  </si>
  <si>
    <t>In Contacten Hanne</t>
  </si>
  <si>
    <t>In one of both?</t>
  </si>
  <si>
    <t>Company match</t>
  </si>
  <si>
    <t>H &amp; M</t>
  </si>
  <si>
    <t>DHL Freight Belgium</t>
  </si>
  <si>
    <t>DHL Supply Chain Belgium</t>
  </si>
  <si>
    <t>peri</t>
  </si>
  <si>
    <t>biocodexbenelux</t>
  </si>
  <si>
    <t>spie</t>
  </si>
  <si>
    <t>keyence</t>
  </si>
  <si>
    <t>idealstandardinternational</t>
  </si>
  <si>
    <t>schreder</t>
  </si>
  <si>
    <t>luminus</t>
  </si>
  <si>
    <t>popelin</t>
  </si>
  <si>
    <t>circetbenelux</t>
  </si>
  <si>
    <t>agaris</t>
  </si>
  <si>
    <t>rhenussharedservicecenter</t>
  </si>
  <si>
    <t>facilcorporate</t>
  </si>
  <si>
    <t>ebroingredientsf</t>
  </si>
  <si>
    <t>nikonmetrologyeurope</t>
  </si>
  <si>
    <t>pelsis</t>
  </si>
  <si>
    <t>qinetiqspace</t>
  </si>
  <si>
    <t>cartamunditurnhout</t>
  </si>
  <si>
    <t>brouwerijhaacht</t>
  </si>
  <si>
    <t>eurochemantwerp</t>
  </si>
  <si>
    <t>compagnied'entreprisescfe</t>
  </si>
  <si>
    <t>gosselin</t>
  </si>
  <si>
    <t>fluxys</t>
  </si>
  <si>
    <t>scabel</t>
  </si>
  <si>
    <t>h&amp;m</t>
  </si>
  <si>
    <t>signpost</t>
  </si>
  <si>
    <t>iko</t>
  </si>
  <si>
    <t>cmacgm</t>
  </si>
  <si>
    <t>bose</t>
  </si>
  <si>
    <t>barrycallebaut</t>
  </si>
  <si>
    <t>sligroispcbxl</t>
  </si>
  <si>
    <t>fedrusinternational</t>
  </si>
  <si>
    <t>dpgmedia</t>
  </si>
  <si>
    <t>dhlsupplychain</t>
  </si>
  <si>
    <t>safranaircraftengineservicesbrussels</t>
  </si>
  <si>
    <t>johnson&amp;johnson</t>
  </si>
  <si>
    <t>imes</t>
  </si>
  <si>
    <t>bmwbelux</t>
  </si>
  <si>
    <t>dhlfreight</t>
  </si>
  <si>
    <t>septentrio</t>
  </si>
  <si>
    <t>electrolux</t>
  </si>
  <si>
    <t>nipromedicaleurope</t>
  </si>
  <si>
    <t>graco</t>
  </si>
  <si>
    <t>atlascopcopowertoolsdistribution</t>
  </si>
  <si>
    <t>delpharmdrogenbos</t>
  </si>
  <si>
    <t>bockhold</t>
  </si>
  <si>
    <t>lawtereurope</t>
  </si>
  <si>
    <t>bardbenelux</t>
  </si>
  <si>
    <t>golazosports</t>
  </si>
  <si>
    <t>tectum</t>
  </si>
  <si>
    <t>argenx</t>
  </si>
  <si>
    <t>specialfruit</t>
  </si>
  <si>
    <t>mathieugijbels</t>
  </si>
  <si>
    <t>vmd</t>
  </si>
  <si>
    <t>imec</t>
  </si>
  <si>
    <t>lyfra</t>
  </si>
  <si>
    <t>spacewell</t>
  </si>
  <si>
    <t>zoetis</t>
  </si>
  <si>
    <t>vanroeybe</t>
  </si>
  <si>
    <t>houben</t>
  </si>
  <si>
    <t>elia</t>
  </si>
  <si>
    <t>ompartners</t>
  </si>
  <si>
    <t>amgen</t>
  </si>
  <si>
    <t>demedredging</t>
  </si>
  <si>
    <t>solvaypharmaceuticalssa</t>
  </si>
  <si>
    <t>zuidnatie</t>
  </si>
  <si>
    <t>ravagocoordinationcenter</t>
  </si>
  <si>
    <t>abbotvascularinternational</t>
  </si>
  <si>
    <t>horecalogisticservice</t>
  </si>
  <si>
    <t>procter&amp;gamblehealth</t>
  </si>
  <si>
    <t>proximus</t>
  </si>
  <si>
    <t>total</t>
  </si>
  <si>
    <t>agfa</t>
  </si>
  <si>
    <t>delhaizelelion/deleeuw</t>
  </si>
  <si>
    <t>zeb</t>
  </si>
  <si>
    <t>elilillybenelux</t>
  </si>
  <si>
    <t>manuportlogistics</t>
  </si>
  <si>
    <t>alidesrealestateinvestmentandmanagement</t>
  </si>
  <si>
    <t>audibrusselssa:nv</t>
  </si>
  <si>
    <t>msc</t>
  </si>
  <si>
    <t>euronav</t>
  </si>
  <si>
    <t>azeliscorporateservices</t>
  </si>
  <si>
    <t>astarawesterneurope</t>
  </si>
  <si>
    <t>aertssen</t>
  </si>
  <si>
    <t>yusenlogistics(benelux)</t>
  </si>
  <si>
    <t>beliving</t>
  </si>
  <si>
    <t>graphius</t>
  </si>
  <si>
    <t>indigopark</t>
  </si>
  <si>
    <t>somatisystems</t>
  </si>
  <si>
    <t>qbdgrowth</t>
  </si>
  <si>
    <t>thvvandenbusschequbus</t>
  </si>
  <si>
    <t>torfsimportservice</t>
  </si>
  <si>
    <t>bectondickinsonbenelux</t>
  </si>
  <si>
    <t>thecookwarecompany</t>
  </si>
  <si>
    <t>hbtrading</t>
  </si>
  <si>
    <t>sipwell</t>
  </si>
  <si>
    <t>interparking</t>
  </si>
  <si>
    <t>impact</t>
  </si>
  <si>
    <t>quartes</t>
  </si>
  <si>
    <t>strabagbrvz</t>
  </si>
  <si>
    <t>lotusbakeriescorporate</t>
  </si>
  <si>
    <t>algistbruggeman</t>
  </si>
  <si>
    <t>vanhool</t>
  </si>
  <si>
    <t>nikecustomerservicecenter</t>
  </si>
  <si>
    <t>onlyhumans</t>
  </si>
  <si>
    <t>volkswagend'ieterenfinance</t>
  </si>
  <si>
    <t>stobart</t>
  </si>
  <si>
    <t>greenyardfresh</t>
  </si>
  <si>
    <t>abbofaseabrownboveri</t>
  </si>
  <si>
    <t>seainvest</t>
  </si>
  <si>
    <t>hansandersopticiens</t>
  </si>
  <si>
    <t>pernodricard</t>
  </si>
  <si>
    <t>peetersgovers</t>
  </si>
  <si>
    <t>hedinautomotiveaalst</t>
  </si>
  <si>
    <t>miraclon</t>
  </si>
  <si>
    <t>loomans</t>
  </si>
  <si>
    <t>boortmalt</t>
  </si>
  <si>
    <t>sumitomobakeliteeurope</t>
  </si>
  <si>
    <t>jaga</t>
  </si>
  <si>
    <t>ebema</t>
  </si>
  <si>
    <t>gentals</t>
  </si>
  <si>
    <t>qualiphar</t>
  </si>
  <si>
    <t>iobenelux</t>
  </si>
  <si>
    <t>iemantsstaalconstructies</t>
  </si>
  <si>
    <t>arcelormittal</t>
  </si>
  <si>
    <t>rossel&amp;cie</t>
  </si>
  <si>
    <t>electrabelsa</t>
  </si>
  <si>
    <t>bridgestoneeurope</t>
  </si>
  <si>
    <t>euroports</t>
  </si>
  <si>
    <t>abinbev</t>
  </si>
  <si>
    <t>nuskin</t>
  </si>
  <si>
    <t>galvapower</t>
  </si>
  <si>
    <t>scaniapartslogisticsunit2250</t>
  </si>
  <si>
    <t>cargilleurope</t>
  </si>
  <si>
    <t>bionerga</t>
  </si>
  <si>
    <t>korian</t>
  </si>
  <si>
    <t>thvdebreesolutionssanterra</t>
  </si>
  <si>
    <t>europassistance,succursalebelge</t>
  </si>
  <si>
    <t>hascoinvest&amp;aanverwantevennootschappen</t>
  </si>
  <si>
    <t>vanroey</t>
  </si>
  <si>
    <t>medicalinformationprofessionalsystems</t>
  </si>
  <si>
    <t>bosalemissioncontrolsystems</t>
  </si>
  <si>
    <t>bnpparibaslease</t>
  </si>
  <si>
    <t>productionresource</t>
  </si>
  <si>
    <t>dpworldantwerp</t>
  </si>
  <si>
    <t>democo</t>
  </si>
  <si>
    <t>lambrechtsservices</t>
  </si>
  <si>
    <t>volvocarbrussel</t>
  </si>
  <si>
    <t>philipmorris</t>
  </si>
  <si>
    <t>cumminsdistributionfrance</t>
  </si>
  <si>
    <t>solidussolutions</t>
  </si>
  <si>
    <t>produo</t>
  </si>
  <si>
    <t>hildinganders</t>
  </si>
  <si>
    <t>krã«fel</t>
  </si>
  <si>
    <t>deliverect</t>
  </si>
  <si>
    <t>ethernaimmunotherapies</t>
  </si>
  <si>
    <t>marlux</t>
  </si>
  <si>
    <t>thermofisherscientific</t>
  </si>
  <si>
    <t>bmtaerospaceinternational</t>
  </si>
  <si>
    <t>cardoen</t>
  </si>
  <si>
    <t>square</t>
  </si>
  <si>
    <t>b&amp;r</t>
  </si>
  <si>
    <t>storktechnicalservices</t>
  </si>
  <si>
    <t>nvbrusselsairlines</t>
  </si>
  <si>
    <t>rftechnologies</t>
  </si>
  <si>
    <t>enecosolar</t>
  </si>
  <si>
    <t>stengineeringidirect(europe)cy</t>
  </si>
  <si>
    <t>sumitomobakeliteeurope(ghent)</t>
  </si>
  <si>
    <t>greenyardpreparedbe</t>
  </si>
  <si>
    <t>bilfingerrobmontagebedrijf</t>
  </si>
  <si>
    <t>vangenechten</t>
  </si>
  <si>
    <t>biotalys</t>
  </si>
  <si>
    <t>victauliceurope</t>
  </si>
  <si>
    <t>vwr,partofavantor</t>
  </si>
  <si>
    <t>lubrizoleuropecoordinationcenter</t>
  </si>
  <si>
    <t>chrobinson</t>
  </si>
  <si>
    <t>artes</t>
  </si>
  <si>
    <t>acerta</t>
  </si>
  <si>
    <t>staxs</t>
  </si>
  <si>
    <t>boludatowage</t>
  </si>
  <si>
    <t>nuscience</t>
  </si>
  <si>
    <t>dhlsupplychain()</t>
  </si>
  <si>
    <t>vanmoer</t>
  </si>
  <si>
    <t>miko</t>
  </si>
  <si>
    <t>sibelga</t>
  </si>
  <si>
    <t>autorepairbe</t>
  </si>
  <si>
    <t>vulpia</t>
  </si>
  <si>
    <t>meat&amp;more</t>
  </si>
  <si>
    <t>campine</t>
  </si>
  <si>
    <t>scheringploughlabo,organon</t>
  </si>
  <si>
    <t>xeikonmanufacturing</t>
  </si>
  <si>
    <t>eg</t>
  </si>
  <si>
    <t>wurthbelux</t>
  </si>
  <si>
    <t>zetes</t>
  </si>
  <si>
    <t>alro</t>
  </si>
  <si>
    <t>gceurope</t>
  </si>
  <si>
    <t>flore</t>
  </si>
  <si>
    <t>milcobelcvba</t>
  </si>
  <si>
    <t>stanleyblack&amp;deckerlogistics</t>
  </si>
  <si>
    <t>lactalisbelgique</t>
  </si>
  <si>
    <t>worldline</t>
  </si>
  <si>
    <t>gheysbeheer</t>
  </si>
  <si>
    <t>associatedweaverseurope</t>
  </si>
  <si>
    <t>katoennatie</t>
  </si>
  <si>
    <t>tosca</t>
  </si>
  <si>
    <t>lvmh</t>
  </si>
  <si>
    <t>rogers</t>
  </si>
  <si>
    <t>beltastehamont</t>
  </si>
  <si>
    <t>fimaser</t>
  </si>
  <si>
    <t>tractebelengineering</t>
  </si>
  <si>
    <t>etexheadquarters</t>
  </si>
  <si>
    <t>willynaessens</t>
  </si>
  <si>
    <t>esko</t>
  </si>
  <si>
    <t>kenvue</t>
  </si>
  <si>
    <t>invetechnologies</t>
  </si>
  <si>
    <t>d'ieterenautomotive</t>
  </si>
  <si>
    <t>easyfairs</t>
  </si>
  <si>
    <t>pauwels</t>
  </si>
  <si>
    <t>parkwind</t>
  </si>
  <si>
    <t>fostplus</t>
  </si>
  <si>
    <t>intrum</t>
  </si>
  <si>
    <t>crhstructuralconcrete</t>
  </si>
  <si>
    <t>kemineurope</t>
  </si>
  <si>
    <t>deliva</t>
  </si>
  <si>
    <t>stellar</t>
  </si>
  <si>
    <t>geodiswilson</t>
  </si>
  <si>
    <t>securitas</t>
  </si>
  <si>
    <t>hansenindustrial</t>
  </si>
  <si>
    <t>vcstindustrialproducts</t>
  </si>
  <si>
    <t>aluk</t>
  </si>
  <si>
    <t>kongsbergprecisioncuttingsystems</t>
  </si>
  <si>
    <t>issfacilityservices</t>
  </si>
  <si>
    <t>lamifil</t>
  </si>
  <si>
    <t>vanmosselautomotive4</t>
  </si>
  <si>
    <t>dentiusservicecenter</t>
  </si>
  <si>
    <t>buywaypersonalfinancesa</t>
  </si>
  <si>
    <t>bostonscientificbenelux</t>
  </si>
  <si>
    <t>viabuild</t>
  </si>
  <si>
    <t>msd</t>
  </si>
  <si>
    <t>scandinaviantobaccobelux</t>
  </si>
  <si>
    <t>recticelinternationalservices</t>
  </si>
  <si>
    <t>goodyeardunloptiresoperations</t>
  </si>
  <si>
    <t>kuwaitpetroleum</t>
  </si>
  <si>
    <t>culligan</t>
  </si>
  <si>
    <t>x²osanitary</t>
  </si>
  <si>
    <t>herboschkiere</t>
  </si>
  <si>
    <t>stg</t>
  </si>
  <si>
    <t>buckmanlaboratories</t>
  </si>
  <si>
    <t>steelforce</t>
  </si>
  <si>
    <t>nippongases</t>
  </si>
  <si>
    <t>oleon</t>
  </si>
  <si>
    <t>casainternational</t>
  </si>
  <si>
    <t>rodekruisvlaanderen</t>
  </si>
  <si>
    <t>altrealogistics</t>
  </si>
  <si>
    <t>lidl&amp;luxemburg</t>
  </si>
  <si>
    <t>axus</t>
  </si>
  <si>
    <t>becton,dickinson</t>
  </si>
  <si>
    <t>arseusmedical</t>
  </si>
  <si>
    <t>vanzonhoreca</t>
  </si>
  <si>
    <t>bristolmyerssquibbinternationalcorporation</t>
  </si>
  <si>
    <t>ipcom</t>
  </si>
  <si>
    <t>murco</t>
  </si>
  <si>
    <t>serissecurity</t>
  </si>
  <si>
    <t>napoleongames</t>
  </si>
  <si>
    <t>linklatersllp</t>
  </si>
  <si>
    <t>p&amp;vpanels</t>
  </si>
  <si>
    <t>punchpowertrain</t>
  </si>
  <si>
    <t>coöperatiehoogstraten</t>
  </si>
  <si>
    <t>smetboring</t>
  </si>
  <si>
    <t>primagaz</t>
  </si>
  <si>
    <t>huvepharma</t>
  </si>
  <si>
    <t>what'scooking</t>
  </si>
  <si>
    <t>federalmogulcorporation</t>
  </si>
  <si>
    <t>asapbe</t>
  </si>
  <si>
    <t>impextraco</t>
  </si>
  <si>
    <t>coolblue</t>
  </si>
  <si>
    <t>ccheftrucks</t>
  </si>
  <si>
    <t>vanhout</t>
  </si>
  <si>
    <t>sappieurope</t>
  </si>
  <si>
    <t>resillion</t>
  </si>
  <si>
    <t>biocartis</t>
  </si>
  <si>
    <t>geapharmasystems</t>
  </si>
  <si>
    <t>globachem</t>
  </si>
  <si>
    <t>monteacommv</t>
  </si>
  <si>
    <t>aliplast</t>
  </si>
  <si>
    <t>lbcantwerpen</t>
  </si>
  <si>
    <t>dsvroadholding</t>
  </si>
  <si>
    <t>brusselsairportcompany</t>
  </si>
  <si>
    <t>kelakempischlaboratoriumkelalaboratoria</t>
  </si>
  <si>
    <t>dhlworldwideexpressgmbh</t>
  </si>
  <si>
    <t>vandeputtesafetyinternational</t>
  </si>
  <si>
    <t>greenyardbakker</t>
  </si>
  <si>
    <t>shurgardeurope</t>
  </si>
  <si>
    <t>esteelauder</t>
  </si>
  <si>
    <t>petronas</t>
  </si>
  <si>
    <t>frieslandcampinaprofessional</t>
  </si>
  <si>
    <t>engiesolutions</t>
  </si>
  <si>
    <t>antwerpspace</t>
  </si>
  <si>
    <t>hilti</t>
  </si>
  <si>
    <t>anlpackaging</t>
  </si>
  <si>
    <t>aedifica</t>
  </si>
  <si>
    <t>retailpartnerscolruyt</t>
  </si>
  <si>
    <t>vanderstraeten</t>
  </si>
  <si>
    <t>Column2</t>
  </si>
  <si>
    <t>Contact match on email</t>
  </si>
  <si>
    <t>Contact match on name + company</t>
  </si>
  <si>
    <t>basisnaam</t>
  </si>
  <si>
    <t>Source</t>
  </si>
  <si>
    <t>Bizzy</t>
  </si>
  <si>
    <t>powertoolsdistribution</t>
  </si>
  <si>
    <t>arval</t>
  </si>
  <si>
    <t>terumoeurope</t>
  </si>
  <si>
    <t>tessenderlo</t>
  </si>
  <si>
    <t>gbfoods</t>
  </si>
  <si>
    <t>ansellhealthcareeurope</t>
  </si>
  <si>
    <t>ivc</t>
  </si>
  <si>
    <t>kaneka</t>
  </si>
  <si>
    <t>novartispharma</t>
  </si>
  <si>
    <t>iemants</t>
  </si>
  <si>
    <t>ascoindustries</t>
  </si>
  <si>
    <t>airproducts</t>
  </si>
  <si>
    <t>dca</t>
  </si>
  <si>
    <t>signify</t>
  </si>
  <si>
    <t>goedfarma</t>
  </si>
  <si>
    <t>materialise</t>
  </si>
  <si>
    <t>soprasteria</t>
  </si>
  <si>
    <t>baltimoreaircoilinternational</t>
  </si>
  <si>
    <t>arcadis</t>
  </si>
  <si>
    <t>connect</t>
  </si>
  <si>
    <t>soprema</t>
  </si>
  <si>
    <t>soprasteriabenelux</t>
  </si>
  <si>
    <t>jungheinrich</t>
  </si>
  <si>
    <t>studiecentrumvoorkernenergiecentred'etudedel'energienucleaire</t>
  </si>
  <si>
    <t>griffithfoods</t>
  </si>
  <si>
    <t>cegeka</t>
  </si>
  <si>
    <t>touring</t>
  </si>
  <si>
    <t>goedhulpmiddelen</t>
  </si>
  <si>
    <t>jysk</t>
  </si>
  <si>
    <t>sappilanaken</t>
  </si>
  <si>
    <t>axxes</t>
  </si>
  <si>
    <t>swissportcargoservices</t>
  </si>
  <si>
    <t>itineris</t>
  </si>
  <si>
    <t>thebritishschoolofbrussels</t>
  </si>
  <si>
    <t>cegekabusinesssolutionsbelgie</t>
  </si>
  <si>
    <t>mediterraneanshippingcompany</t>
  </si>
  <si>
    <t>introvzw</t>
  </si>
  <si>
    <t>h&amp;mhennes&amp;mauritzlogisticsgbc</t>
  </si>
  <si>
    <t>cargill</t>
  </si>
  <si>
    <t>ontex</t>
  </si>
  <si>
    <t>tui</t>
  </si>
  <si>
    <t>alphacredit</t>
  </si>
  <si>
    <t>ajinomotoomnichem</t>
  </si>
  <si>
    <t>johnson&amp;johnsonmedical</t>
  </si>
  <si>
    <t>woonhavenantwerpen</t>
  </si>
  <si>
    <t>ernstetyoungreviseursd'entreprises</t>
  </si>
  <si>
    <t>ernst&amp;youngconsulting</t>
  </si>
  <si>
    <t>pricewaterhousecoopersreviseursd'entreprises</t>
  </si>
  <si>
    <t>ghenthandlinganddistribution</t>
  </si>
  <si>
    <t>strabag</t>
  </si>
  <si>
    <t>promaticb</t>
  </si>
  <si>
    <t>cevalogistics</t>
  </si>
  <si>
    <t>confiserieleonidas</t>
  </si>
  <si>
    <t>l&amp;lretail</t>
  </si>
  <si>
    <t>vinçotte</t>
  </si>
  <si>
    <t>speos</t>
  </si>
  <si>
    <t>legendbiotech</t>
  </si>
  <si>
    <t>aldiholding</t>
  </si>
  <si>
    <t>datwylerpharmapackaging</t>
  </si>
  <si>
    <t>pricewaterhousecoopersenterpriseadvisory</t>
  </si>
  <si>
    <t>ernst&amp;youngtaxconsultants</t>
  </si>
  <si>
    <t>pricewaterhousecoopersbusinessadvisoryservices</t>
  </si>
  <si>
    <t>tarkett</t>
  </si>
  <si>
    <t>ernst&amp;youngcorebusinessservices</t>
  </si>
  <si>
    <t>atlascopcoairpower</t>
  </si>
  <si>
    <t>unilin</t>
  </si>
  <si>
    <t>daftrucksvlaanderen</t>
  </si>
  <si>
    <t>ikea</t>
  </si>
  <si>
    <t>kuehne+nagel</t>
  </si>
  <si>
    <t>envalior</t>
  </si>
  <si>
    <t>raincarbon</t>
  </si>
  <si>
    <t>accentjobsforpeople</t>
  </si>
  <si>
    <t>snackfoodpocoloco</t>
  </si>
  <si>
    <t>mantruck&amp;bus</t>
  </si>
  <si>
    <t>reynaersaluminium</t>
  </si>
  <si>
    <t>ecseuropeancontainers</t>
  </si>
  <si>
    <t>wienerberger</t>
  </si>
  <si>
    <t>synergie</t>
  </si>
  <si>
    <t>greenyardprepared</t>
  </si>
  <si>
    <t>astrazeneca</t>
  </si>
  <si>
    <t>lecot</t>
  </si>
  <si>
    <t>greenyardfrozen</t>
  </si>
  <si>
    <t>teconnectivity</t>
  </si>
  <si>
    <t>vyncke</t>
  </si>
  <si>
    <t>jsrmicro</t>
  </si>
  <si>
    <t>eskographics</t>
  </si>
  <si>
    <t>generallogisticssystems</t>
  </si>
  <si>
    <t>anglobelgiancorporation</t>
  </si>
  <si>
    <t>vanhoecke</t>
  </si>
  <si>
    <t>accentconstruct</t>
  </si>
  <si>
    <t>atlascopcorentaleurope</t>
  </si>
  <si>
    <t>pauwelsconsulting</t>
  </si>
  <si>
    <t>brightplusoutsourcingsolutions</t>
  </si>
  <si>
    <t>eskosoftware</t>
  </si>
  <si>
    <t>lansweeper</t>
  </si>
  <si>
    <t>azo</t>
  </si>
  <si>
    <t>tuiretail</t>
  </si>
  <si>
    <t>accent</t>
  </si>
  <si>
    <t>cnhindustrial</t>
  </si>
  <si>
    <t>vandemoortele</t>
  </si>
  <si>
    <t>dell</t>
  </si>
  <si>
    <t>terumobcteurope</t>
  </si>
  <si>
    <t>danonerotselaarsp</t>
  </si>
  <si>
    <t>bergeratmonnoyeur</t>
  </si>
  <si>
    <t>sgs</t>
  </si>
  <si>
    <t>pricewaterhousecoopers</t>
  </si>
  <si>
    <t>cpsp</t>
  </si>
  <si>
    <t>euphonybenelux</t>
  </si>
  <si>
    <t>glsdistribution</t>
  </si>
  <si>
    <t>cargillr&amp;dcentreeurope</t>
  </si>
  <si>
    <t>dupontdenemours()</t>
  </si>
  <si>
    <t>tec4jets</t>
  </si>
  <si>
    <t>dhlglobalforwarding()</t>
  </si>
  <si>
    <t>aldi</t>
  </si>
  <si>
    <t>adeccopersonnelservices</t>
  </si>
  <si>
    <t>dhlinternational</t>
  </si>
  <si>
    <t>evaleurope</t>
  </si>
  <si>
    <t>nitto</t>
  </si>
  <si>
    <t>cleaningmasters</t>
  </si>
  <si>
    <t>dhlecommerce()</t>
  </si>
  <si>
    <t>petersime</t>
  </si>
  <si>
    <t>AdresLookup</t>
  </si>
  <si>
    <t>Website Lookup</t>
  </si>
  <si>
    <t>WebsiteLookup</t>
  </si>
  <si>
    <t>Empty.</t>
  </si>
  <si>
    <t>ContactenLookup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</si>
</sst>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191C52"/>
      <name val="Arial"/>
      <family val="2"/>
    </font>
    <font>
      <b/>
      <sz val="10"/>
      <color rgb="FF191C52"/>
      <name val="Arial"/>
      <family val="2"/>
    </font>
    <font>
      <b/>
      <sz val="11"/>
      <color theme="1"/>
      <name val="Calibri"/>
      <family val="2"/>
      <scheme val="minor"/>
    </font>
    <font>
      <b/>
      <sz val="10"/>
      <color rgb="FF191C52"/>
      <name val="Arial"/>
      <family val="2"/>
    </font>
    <font>
      <sz val="8"/>
      <name val="Calibri"/>
      <family val="2"/>
      <scheme val="minor"/>
    </font>
  </fonts>
  <fills count="5">
    <fill>
      <patternFill patternType="none"/>
    </fill>
    <fill>
      <patternFill patternType="gray125"/>
    </fill>
    <fill>
      <patternFill patternType="solid">
        <fgColor rgb="FFFFFFFF"/>
      </patternFill>
    </fill>
    <fill>
      <patternFill patternType="solid">
        <fgColor rgb="FFFFD900"/>
      </patternFill>
    </fill>
    <fill>
      <patternFill patternType="solid">
        <fgColor rgb="FFFFD9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1" fillId="2" borderId="0" xfId="0" applyFont="1" applyFill="1"/>
    <xf numFmtId="0" fontId="2" fillId="3" borderId="0" xfId="0" applyFont="1" applyFill="1"/>
    <xf numFmtId="0" fontId="3" fillId="0" borderId="1" xfId="0" applyFont="1" applyBorder="1"/>
    <xf numFmtId="0" fontId="3" fillId="0" borderId="0" xfId="0" applyFont="1"/>
    <xf numFmtId="0" fontId="4" fillId="4" borderId="0" xfId="0" applyFont="1" applyFill="1"/>
    <xf numFmtId="0" fontId="2" fillId="4" borderId="0" xfId="0" applyFont="1" applyFill="1"/>
  </cellXfs>
  <cellStyles count="1">
    <cellStyle name="Normal" xfId="0" builtinId="0"/>
  </cellStyles>
  <dxfs count="14">
    <dxf>
      <numFmt numFmtId="0" formatCode="General"/>
    </dxf>
    <dxf>
      <numFmt numFmtId="0" formatCode="General"/>
    </dxf>
    <dxf>
      <numFmt numFmtId="0" formatCode="General"/>
    </dxf>
    <dxf>
      <font>
        <b/>
        <i val="0"/>
        <strike val="0"/>
        <condense val="0"/>
        <extend val="0"/>
        <outline val="0"/>
        <shadow val="0"/>
        <u val="none"/>
        <vertAlign val="baseline"/>
        <sz val="10"/>
        <color rgb="FF191C52"/>
        <name val="Arial"/>
        <scheme val="none"/>
      </font>
      <fill>
        <patternFill patternType="solid">
          <fgColor indexed="64"/>
          <bgColor rgb="FFFFD900"/>
        </patternFill>
      </fill>
    </dxf>
    <dxf>
      <font>
        <b/>
        <i val="0"/>
        <strike val="0"/>
        <condense val="0"/>
        <extend val="0"/>
        <outline val="0"/>
        <shadow val="0"/>
        <u val="none"/>
        <vertAlign val="baseline"/>
        <sz val="10"/>
        <color rgb="FF191C52"/>
        <name val="Arial"/>
        <family val="2"/>
        <scheme val="none"/>
      </font>
      <fill>
        <patternFill patternType="solid">
          <fgColor indexed="64"/>
          <bgColor rgb="FFFFD900"/>
        </patternFill>
      </fil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border diagonalUp="0" diagonalDown="0">
        <left/>
        <right/>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DF2D46-8A8D-47B5-8CBC-9F80D12A47D3}" name="Table2" displayName="Table2" ref="A1:AB844" totalsRowShown="0" headerRowDxfId="3">
  <autoFilter ref="A1:AB844" xr:uid="{6FDF2D46-8A8D-47B5-8CBC-9F80D12A47D3}"/>
  <tableColumns count="28">
    <tableColumn id="29" xr3:uid="{511EEEC0-0A4B-4E46-95EA-792E799D958F}" name="Source"/>
    <tableColumn id="1" xr3:uid="{CB35B8BC-F0B8-4EF2-A595-52ED57074112}" name="Naam"/>
    <tableColumn id="25" xr3:uid="{36E67B8D-12AC-4F7D-8770-5F6382923ADC}" name="Basisnaam">
      <calculatedColumnFormula>SUBSTITUTE(SUBSTITUTE(SUBSTITUTE(SUBSTITUTE(SUBSTITUTE(SUBSTITUTE(SUBSTITUTE(SUBSTITUTE(SUBSTITUTE(SUBSTITUTE(SUBSTITUTE(SUBSTITUTE(SUBSTITUTE(LOWER(Table2[[#This Row],[Naam]]),".",""),"-","")," bvba",""),"belgië",""),"belgium","")," nv","")," bv",""),"group",""),"groep","")," ", ""),"é","e"),"è","e"),"à","a")</calculatedColumnFormula>
    </tableColumn>
    <tableColumn id="2" xr3:uid="{69ED9720-3310-443D-BE56-3AF4336C8EF9}" name="Bedrijfsnummer"/>
    <tableColumn id="3" xr3:uid="{D2C3C303-7270-48A3-A413-B1368DE86ADE}" name="BTW-nummer"/>
    <tableColumn id="4" xr3:uid="{080D22DA-DDA8-4691-AC6C-964176BCB545}" name="E-mail"/>
    <tableColumn id="5" xr3:uid="{BE5DA326-019E-4829-876C-8ECC40195361}" name="E-mail geverifieerd"/>
    <tableColumn id="6" xr3:uid="{817270E1-BB41-4024-A138-29EFACD6F0FB}" name="Telefoonnummer"/>
    <tableColumn id="7" xr3:uid="{8C71C741-D8DD-4E4C-A8C1-11CF21A22D7B}" name="Telefoon geverifieerd"/>
    <tableColumn id="8" xr3:uid="{1439278E-3C1A-4F99-B5C4-B27861EAD2CE}" name="Website"/>
    <tableColumn id="31" xr3:uid="{07907007-ABC5-42A3-870C-824D6A213D8D}" name="WebsiteLookup" dataDxfId="0">
      <calculatedColumnFormula>IFERROR(LEFT(SUBSTITUTE(SUBSTITUTE(Table2[[#This Row],[Website]],"www.",""),"https://",""), FIND(".", SUBSTITUTE(SUBSTITUTE(Table2[[#This Row],[Website]],"www.",""),"https://","")) - 1),"")</calculatedColumnFormula>
    </tableColumn>
    <tableColumn id="9" xr3:uid="{89197F18-DA22-4208-8F64-0AFAB743011F}" name="Beschrijving"/>
    <tableColumn id="10" xr3:uid="{F01E2FFA-A8B8-452D-8060-678359332898}" name="Stad"/>
    <tableColumn id="11" xr3:uid="{64F6378F-48FB-450A-A79A-710097B4E27E}" name="Postcode"/>
    <tableColumn id="12" xr3:uid="{7506D108-FA80-403B-912E-6568486A5C93}" name="Amount of vacancies"/>
    <tableColumn id="13" xr3:uid="{89AB0033-0851-4CB1-BE61-5D6C81F8984F}" name="Bedienden"/>
    <tableColumn id="14" xr3:uid="{76D9D59F-6C9F-41F0-817B-9A941F0C80AA}" name="Adres"/>
    <tableColumn id="30" xr3:uid="{1A45BEF1-96C4-4826-8F65-3C307D1E0C8E}" name="AdresLookup" dataDxfId="2">
      <calculatedColumnFormula>LOWER(Table2[[#This Row],[Straat]]&amp;Table2[[#This Row],[Huisnummer]]&amp;Table2[[#This Row],[Postcode]])</calculatedColumnFormula>
    </tableColumn>
    <tableColumn id="15" xr3:uid="{015AB015-439B-4F21-953B-45A5A3869D1B}" name="Land"/>
    <tableColumn id="16" xr3:uid="{9CF0D313-75C6-4E16-BCCC-44384F594116}" name="Provincie"/>
    <tableColumn id="17" xr3:uid="{AE3ADE9B-AEA2-48D6-BAE8-9B823745AC9B}" name="Straat"/>
    <tableColumn id="18" xr3:uid="{C90FDEA9-EDE8-4FAA-A2C3-0B9B349F4E94}" name="Huisnummer"/>
    <tableColumn id="19" xr3:uid="{D6F6D06F-0D2B-494E-9B6E-B1563B6C4CF9}" name="Activiteiten"/>
    <tableColumn id="20" xr3:uid="{52CCABD2-3EC2-4F52-8F68-E09C679AEEED}" name="Geschat aantal werknemers"/>
    <tableColumn id="21" xr3:uid="{3BB90E99-6E2A-4BE1-A3A4-1D4BE15F65F1}" name="Geschatte omzet"/>
    <tableColumn id="24" xr3:uid="{D954AF29-A8C9-423E-AA96-60B6780A6569}" name="In Contact list?">
      <calculatedColumnFormula>_xlfn.XLOOKUP(Table2[[#This Row],[Bedrijfsnummer]],Contacten!$O$2:$O$921,Contacten!$H$2:$H$921,"Not Found",0)</calculatedColumnFormula>
    </tableColumn>
    <tableColumn id="26" xr3:uid="{E85F7405-57B9-457C-B846-F778B837C7FA}" name="In Contacten Hanne">
      <calculatedColumnFormula>_xlfn.XLOOKUP(Table2[[#This Row],[Basisnaam]],Table3[Basisnaam],Table3[Functie],"",0)</calculatedColumnFormula>
    </tableColumn>
    <tableColumn id="27" xr3:uid="{EEAF3A24-2696-4897-B882-EB591C55F060}" name="In one of both?">
      <calculatedColumnFormula>IF(OR(Table2[[#This Row],[In Contact list?]]&lt;&gt;"Not Found",Table2[[#This Row],[In Contacten Hanne]]&lt;&gt;""),"Yes","No")</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08A7D6-D069-446F-B4C7-1AEDE2693001}" name="Table1" displayName="Table1" ref="A1:U860" totalsRowShown="0" headerRowDxfId="4">
  <autoFilter ref="A1:U860" xr:uid="{BB08A7D6-D069-446F-B4C7-1AEDE2693001}"/>
  <sortState xmlns:xlrd2="http://schemas.microsoft.com/office/spreadsheetml/2017/richdata2" ref="A2:U860">
    <sortCondition ref="A1:A860"/>
  </sortState>
  <tableColumns count="21">
    <tableColumn id="22" xr3:uid="{861F1022-899B-4BB7-A3C6-9BCD8C8EA7B7}" name="Source"/>
    <tableColumn id="1" xr3:uid="{7672EE80-E66D-4419-A6A0-A8748F174DBF}" name="Voornaam"/>
    <tableColumn id="2" xr3:uid="{EFED8B9E-8C70-4BAA-BC08-6EBAB136EEF6}" name="Achternaam"/>
    <tableColumn id="3" xr3:uid="{32DD6300-F3F6-4D3B-9211-0F6F13DDE848}" name="E-mail"/>
    <tableColumn id="4" xr3:uid="{B62B2310-0D74-45B9-A9FD-9FE4029A7284}" name="E-mail geverifieerd"/>
    <tableColumn id="5" xr3:uid="{E618FBD5-B362-4C6D-A8F0-FB137695558E}" name="LinkedIn"/>
    <tableColumn id="6" xr3:uid="{75E39388-86BA-4971-AE81-8F47B176FD18}" name="Officiële functies"/>
    <tableColumn id="7" xr3:uid="{DA5963D5-2B5A-4227-AF26-2513C63950B0}" name="Teamrol"/>
    <tableColumn id="8" xr3:uid="{DB30252A-6355-4651-99DB-BBEC1748CD18}" name="Senioriteitsniveau"/>
    <tableColumn id="9" xr3:uid="{29022804-C1A7-46C7-A2C3-0384A1BA61CC}" name="Departement"/>
    <tableColumn id="10" xr3:uid="{8C452E3D-F06A-404D-9360-937BB3926A74}" name="Naam"/>
    <tableColumn id="11" xr3:uid="{AA446AC8-675F-4F8C-89C5-25197CB9F717}" name="basisnaam">
      <calculatedColumnFormula>SUBSTITUTE(SUBSTITUTE(SUBSTITUTE(SUBSTITUTE(SUBSTITUTE(SUBSTITUTE(SUBSTITUTE(SUBSTITUTE(SUBSTITUTE(SUBSTITUTE(SUBSTITUTE(SUBSTITUTE(SUBSTITUTE(LOWER(K2),".",""),"-","")," bvba",""),"belgië",""),"belgium","")," nv","")," bv",""),"group",""),"groep","")," ", ""),"é","e"),"è","e"),"à","a")</calculatedColumnFormula>
    </tableColumn>
    <tableColumn id="12" xr3:uid="{0994B7B6-F2D7-430E-93C9-53572B2FD2CB}" name="ContactenLookup">
      <calculatedColumnFormula>LOWER(B2&amp;N2&amp;K2)</calculatedColumnFormula>
    </tableColumn>
    <tableColumn id="13" xr3:uid="{281D4BB1-5096-4AB5-9155-1918A2DC3271}" name="Activiteiten"/>
    <tableColumn id="14" xr3:uid="{780E9C0D-1DFA-4912-BC87-18AE7ED10EC6}" name="Bedrijfsnummer"/>
    <tableColumn id="15" xr3:uid="{5C245B09-E7FB-496C-8975-A26CF29CE325}" name="BTW-nummer"/>
    <tableColumn id="16" xr3:uid="{F5B547F0-624B-40FF-A673-A2FE88C64C19}" name="Website"/>
    <tableColumn id="23" xr3:uid="{B3315C45-0B4A-4D0D-9687-ABD11EB0A3DE}" name="Website Lookup" dataDxfId="1">
      <calculatedColumnFormula>IFERROR(LEFT(SUBSTITUTE(SUBSTITUTE(Table1[[#This Row],[Website]],"www.",""),"https://",""), FIND(".", SUBSTITUTE(SUBSTITUTE(Table1[[#This Row],[Website]],"www.",""),"https://","")) - 1),"")</calculatedColumnFormula>
    </tableColumn>
    <tableColumn id="18" xr3:uid="{B2D64271-E6DE-494D-9B9E-279C81745A6A}" name="Telefoonnummer"/>
    <tableColumn id="19" xr3:uid="{66C6FBC6-5B19-44F5-80C1-68853F1A0765}" name="Telefoon geverifieerd"/>
    <tableColumn id="20" xr3:uid="{CD5DD52C-59A7-460A-A73C-29BA978526C6}" name="Bizzy 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B961B8-5A85-4E8D-9F59-2EE5840F34E6}" name="Table3" displayName="Table3" ref="A1:M542" totalsRowShown="0">
  <autoFilter ref="A1:M542" xr:uid="{80B961B8-5A85-4E8D-9F59-2EE5840F34E6}"/>
  <tableColumns count="13">
    <tableColumn id="1" xr3:uid="{4CEC8CD6-9E13-4817-ADE6-C9080B832F26}" name="Email" dataDxfId="13"/>
    <tableColumn id="2" xr3:uid="{2CB326B8-64A6-43AC-9A1E-9893626A827E}" name="Voornaam" dataDxfId="12"/>
    <tableColumn id="3" xr3:uid="{43CD2800-F497-4882-9B49-4B17339405F6}" name="Achternaam"/>
    <tableColumn id="4" xr3:uid="{B1AE8659-63B6-440E-A127-B8B9473B5486}" name="Bedrijf" dataDxfId="11"/>
    <tableColumn id="9" xr3:uid="{B88C046C-CDBD-4F4E-8662-355445830786}" name="Basisnaam" dataDxfId="10">
      <calculatedColumnFormula>SUBSTITUTE(SUBSTITUTE(SUBSTITUTE(SUBSTITUTE(SUBSTITUTE(SUBSTITUTE(SUBSTITUTE(SUBSTITUTE(SUBSTITUTE(SUBSTITUTE(SUBSTITUTE(SUBSTITUTE(SUBSTITUTE(LOWER(Table3[[#This Row],[Bedrijf]]),".",""),"-","")," bvba",""),"belgië",""),"belgium","")," nv","")," bv",""),"group",""),"groep","")," ", ""),"é","e"),"è","e"),"à","a")</calculatedColumnFormula>
    </tableColumn>
    <tableColumn id="5" xr3:uid="{DD06D701-ADEE-4D38-B964-4BDB5A9204A8}" name="Telefoonnummer"/>
    <tableColumn id="6" xr3:uid="{9CC9CD22-73E4-4749-AAFF-A94091B4D037}" name="Column1" dataDxfId="9"/>
    <tableColumn id="7" xr3:uid="{B88C3264-2D3D-4ECC-A8D1-0F5A753D4A90}" name="Functie"/>
    <tableColumn id="8" xr3:uid="{D6E59D1E-2191-4D04-B3ED-6A6FA975755B}" name="GSM-Nummer"/>
    <tableColumn id="10" xr3:uid="{8CEAEA9E-B6E3-4FBD-86B6-C883DB010A4F}" name="Company match" dataDxfId="8">
      <calculatedColumnFormula>_xlfn.XLOOKUP(Table3[[#This Row],[Basisnaam]],Table2[Basisnaam],Table2[Naam],"",0)</calculatedColumnFormula>
    </tableColumn>
    <tableColumn id="11" xr3:uid="{1EBEBD11-FDDA-4FA5-84E4-E050A5264544}" name="Contact match on email" dataDxfId="7">
      <calculatedColumnFormula>_xlfn.XLOOKUP(Table3[[#This Row],[Email]],Contacten!$D$2:$D$355,Contacten!$D$2:$D$355,"Not Found",0)</calculatedColumnFormula>
    </tableColumn>
    <tableColumn id="12" xr3:uid="{EE426B54-5779-4729-9DE4-DC9C4FCBEB1D}" name="Contact match on name + company" dataDxfId="6">
      <calculatedColumnFormula>_xlfn.XLOOKUP(LOWER(Table3[[#This Row],[Voornaam]]&amp;Table3[[#This Row],[Achternaam]]&amp;Table3[[#This Row],[Basisnaam]]),Contacten!$L$2:$L$355,Contacten!$H$2:$H$355,"Not Found",0)</calculatedColumnFormula>
    </tableColumn>
    <tableColumn id="13" xr3:uid="{F9FA9B07-8100-440D-84E5-CCA3D181EA0C}" name="Column2" dataDxfId="5">
      <calculatedColumnFormula>LOWER(Table3[[#This Row],[Voornaam]]&amp;Table3[[#This Row],[Achternaam]]&amp;Table3[[#This Row],[Basisnaam]])</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pp.bizzy.org/BE/0861085.232?utm_source=export&amp;utm_medium=lists_xlsx" TargetMode="External"/><Relationship Id="rId21" Type="http://schemas.openxmlformats.org/officeDocument/2006/relationships/hyperlink" Target="https://app.bizzy.org/BE/0437593.328?utm_source=export&amp;utm_medium=lists_xlsx" TargetMode="External"/><Relationship Id="rId324" Type="http://schemas.openxmlformats.org/officeDocument/2006/relationships/hyperlink" Target="https://app.bizzy.org/BE/0433344.035?utm_source=export&amp;utm_medium=lists_xlsx" TargetMode="External"/><Relationship Id="rId531" Type="http://schemas.openxmlformats.org/officeDocument/2006/relationships/hyperlink" Target="https://app.bizzy.org/BE/0412581.481?utm_source=export&amp;utm_medium=lists_xlsx" TargetMode="External"/><Relationship Id="rId170" Type="http://schemas.openxmlformats.org/officeDocument/2006/relationships/hyperlink" Target="https://app.bizzy.org/BE/0884161.532?utm_source=export&amp;utm_medium=lists_xlsx" TargetMode="External"/><Relationship Id="rId268" Type="http://schemas.openxmlformats.org/officeDocument/2006/relationships/hyperlink" Target="https://app.bizzy.org/BE/0446891.668?utm_source=export&amp;utm_medium=lists_xlsx" TargetMode="External"/><Relationship Id="rId475" Type="http://schemas.openxmlformats.org/officeDocument/2006/relationships/hyperlink" Target="https://app.bizzy.org/BE/0451781.854?utm_source=export&amp;utm_medium=lists_xlsx" TargetMode="External"/><Relationship Id="rId32" Type="http://schemas.openxmlformats.org/officeDocument/2006/relationships/hyperlink" Target="https://app.bizzy.org/BE/0206048.091?utm_source=export&amp;utm_medium=lists_xlsx" TargetMode="External"/><Relationship Id="rId128" Type="http://schemas.openxmlformats.org/officeDocument/2006/relationships/hyperlink" Target="https://app.bizzy.org/BE/0683948.879?utm_source=export&amp;utm_medium=lists_xlsx" TargetMode="External"/><Relationship Id="rId335" Type="http://schemas.openxmlformats.org/officeDocument/2006/relationships/hyperlink" Target="https://app.bizzy.org/BE/0638787.362?utm_source=export&amp;utm_medium=lists_xlsx" TargetMode="External"/><Relationship Id="rId542" Type="http://schemas.openxmlformats.org/officeDocument/2006/relationships/table" Target="../tables/table1.xml"/><Relationship Id="rId181" Type="http://schemas.openxmlformats.org/officeDocument/2006/relationships/hyperlink" Target="https://app.bizzy.org/BE/0453139.656?utm_source=export&amp;utm_medium=lists_xlsx" TargetMode="External"/><Relationship Id="rId402" Type="http://schemas.openxmlformats.org/officeDocument/2006/relationships/hyperlink" Target="https://app.bizzy.org/BE/0438846.311?utm_source=export&amp;utm_medium=lists_xlsx" TargetMode="External"/><Relationship Id="rId279" Type="http://schemas.openxmlformats.org/officeDocument/2006/relationships/hyperlink" Target="https://app.bizzy.org/BE/0456512.385?utm_source=export&amp;utm_medium=lists_xlsx" TargetMode="External"/><Relationship Id="rId486" Type="http://schemas.openxmlformats.org/officeDocument/2006/relationships/hyperlink" Target="https://app.bizzy.org/BE/0428149.981?utm_source=export&amp;utm_medium=lists_xlsx" TargetMode="External"/><Relationship Id="rId43" Type="http://schemas.openxmlformats.org/officeDocument/2006/relationships/hyperlink" Target="https://app.bizzy.org/BE/0865131.221?utm_source=export&amp;utm_medium=lists_xlsx" TargetMode="External"/><Relationship Id="rId139" Type="http://schemas.openxmlformats.org/officeDocument/2006/relationships/hyperlink" Target="https://app.bizzy.org/BE/0426531.863?utm_source=export&amp;utm_medium=lists_xlsx" TargetMode="External"/><Relationship Id="rId346" Type="http://schemas.openxmlformats.org/officeDocument/2006/relationships/hyperlink" Target="https://app.bizzy.org/BE/0440965.760?utm_source=export&amp;utm_medium=lists_xlsx" TargetMode="External"/><Relationship Id="rId85" Type="http://schemas.openxmlformats.org/officeDocument/2006/relationships/hyperlink" Target="https://app.bizzy.org/BE/0407251.926?utm_source=export&amp;utm_medium=lists_xlsx" TargetMode="External"/><Relationship Id="rId150" Type="http://schemas.openxmlformats.org/officeDocument/2006/relationships/hyperlink" Target="https://app.bizzy.org/BE/0447265.812?utm_source=export&amp;utm_medium=lists_xlsx" TargetMode="External"/><Relationship Id="rId192" Type="http://schemas.openxmlformats.org/officeDocument/2006/relationships/hyperlink" Target="https://app.bizzy.org/BE/0447875.427?utm_source=export&amp;utm_medium=lists_xlsx" TargetMode="External"/><Relationship Id="rId206" Type="http://schemas.openxmlformats.org/officeDocument/2006/relationships/hyperlink" Target="https://app.bizzy.org/BE/0404636.389?utm_source=export&amp;utm_medium=lists_xlsx" TargetMode="External"/><Relationship Id="rId413" Type="http://schemas.openxmlformats.org/officeDocument/2006/relationships/hyperlink" Target="https://app.bizzy.org/BE/0541977.701?utm_source=export&amp;utm_medium=lists_xlsx" TargetMode="External"/><Relationship Id="rId248" Type="http://schemas.openxmlformats.org/officeDocument/2006/relationships/hyperlink" Target="https://app.bizzy.org/BE/0420383.647?utm_source=export&amp;utm_medium=lists_xlsx" TargetMode="External"/><Relationship Id="rId455" Type="http://schemas.openxmlformats.org/officeDocument/2006/relationships/hyperlink" Target="https://app.bizzy.org/BE/0413166.055?utm_source=export&amp;utm_medium=lists_xlsx" TargetMode="External"/><Relationship Id="rId497" Type="http://schemas.openxmlformats.org/officeDocument/2006/relationships/hyperlink" Target="https://app.bizzy.org/BE/0400615.641?utm_source=export&amp;utm_medium=lists_xlsx" TargetMode="External"/><Relationship Id="rId12" Type="http://schemas.openxmlformats.org/officeDocument/2006/relationships/hyperlink" Target="https://app.bizzy.org/BE/0408270.327?utm_source=export&amp;utm_medium=lists_xlsx" TargetMode="External"/><Relationship Id="rId108" Type="http://schemas.openxmlformats.org/officeDocument/2006/relationships/hyperlink" Target="https://app.bizzy.org/BE/0462721.177?utm_source=export&amp;utm_medium=lists_xlsx" TargetMode="External"/><Relationship Id="rId315" Type="http://schemas.openxmlformats.org/officeDocument/2006/relationships/hyperlink" Target="https://app.bizzy.org/BE/0826207.990?utm_source=export&amp;utm_medium=lists_xlsx" TargetMode="External"/><Relationship Id="rId357" Type="http://schemas.openxmlformats.org/officeDocument/2006/relationships/hyperlink" Target="https://app.bizzy.org/BE/0443598.222?utm_source=export&amp;utm_medium=lists_xlsx" TargetMode="External"/><Relationship Id="rId522" Type="http://schemas.openxmlformats.org/officeDocument/2006/relationships/hyperlink" Target="https://app.bizzy.org/BE/0478242.365?utm_source=export&amp;utm_medium=lists_xlsx" TargetMode="External"/><Relationship Id="rId54" Type="http://schemas.openxmlformats.org/officeDocument/2006/relationships/hyperlink" Target="https://app.bizzy.org/BE/0403138.532?utm_source=export&amp;utm_medium=lists_xlsx" TargetMode="External"/><Relationship Id="rId96" Type="http://schemas.openxmlformats.org/officeDocument/2006/relationships/hyperlink" Target="https://app.bizzy.org/BE/0416481.673?utm_source=export&amp;utm_medium=lists_xlsx" TargetMode="External"/><Relationship Id="rId161" Type="http://schemas.openxmlformats.org/officeDocument/2006/relationships/hyperlink" Target="https://app.bizzy.org/BE/0831406.596?utm_source=export&amp;utm_medium=lists_xlsx" TargetMode="External"/><Relationship Id="rId217" Type="http://schemas.openxmlformats.org/officeDocument/2006/relationships/hyperlink" Target="https://app.bizzy.org/BE/0447794.857?utm_source=export&amp;utm_medium=lists_xlsx" TargetMode="External"/><Relationship Id="rId399" Type="http://schemas.openxmlformats.org/officeDocument/2006/relationships/hyperlink" Target="https://app.bizzy.org/BE/0458909.077?utm_source=export&amp;utm_medium=lists_xlsx" TargetMode="External"/><Relationship Id="rId259" Type="http://schemas.openxmlformats.org/officeDocument/2006/relationships/hyperlink" Target="https://app.bizzy.org/BE/0425258.688?utm_source=export&amp;utm_medium=lists_xlsx" TargetMode="External"/><Relationship Id="rId424" Type="http://schemas.openxmlformats.org/officeDocument/2006/relationships/hyperlink" Target="https://app.bizzy.org/BE/0442395.719?utm_source=export&amp;utm_medium=lists_xlsx" TargetMode="External"/><Relationship Id="rId466" Type="http://schemas.openxmlformats.org/officeDocument/2006/relationships/hyperlink" Target="https://app.bizzy.org/BE/0458263.335?utm_source=export&amp;utm_medium=lists_xlsx" TargetMode="External"/><Relationship Id="rId23" Type="http://schemas.openxmlformats.org/officeDocument/2006/relationships/hyperlink" Target="https://app.bizzy.org/BE/0441797.980?utm_source=export&amp;utm_medium=lists_xlsx" TargetMode="External"/><Relationship Id="rId119" Type="http://schemas.openxmlformats.org/officeDocument/2006/relationships/hyperlink" Target="https://app.bizzy.org/BE/0456343.923?utm_source=export&amp;utm_medium=lists_xlsx" TargetMode="External"/><Relationship Id="rId270" Type="http://schemas.openxmlformats.org/officeDocument/2006/relationships/hyperlink" Target="https://app.bizzy.org/BE/0466460.429?utm_source=export&amp;utm_medium=lists_xlsx" TargetMode="External"/><Relationship Id="rId326" Type="http://schemas.openxmlformats.org/officeDocument/2006/relationships/hyperlink" Target="https://app.bizzy.org/BE/0465547.738?utm_source=export&amp;utm_medium=lists_xlsx" TargetMode="External"/><Relationship Id="rId533" Type="http://schemas.openxmlformats.org/officeDocument/2006/relationships/hyperlink" Target="https://app.bizzy.org/BE/0464418.182?utm_source=export&amp;utm_medium=lists_xlsx" TargetMode="External"/><Relationship Id="rId65" Type="http://schemas.openxmlformats.org/officeDocument/2006/relationships/hyperlink" Target="https://app.bizzy.org/BE/0402956.608?utm_source=export&amp;utm_medium=lists_xlsx" TargetMode="External"/><Relationship Id="rId130" Type="http://schemas.openxmlformats.org/officeDocument/2006/relationships/hyperlink" Target="https://app.bizzy.org/BE/0415505.042?utm_source=export&amp;utm_medium=lists_xlsx" TargetMode="External"/><Relationship Id="rId368" Type="http://schemas.openxmlformats.org/officeDocument/2006/relationships/hyperlink" Target="https://app.bizzy.org/BE/0433164.683?utm_source=export&amp;utm_medium=lists_xlsx" TargetMode="External"/><Relationship Id="rId172" Type="http://schemas.openxmlformats.org/officeDocument/2006/relationships/hyperlink" Target="https://app.bizzy.org/BE/0400289.801?utm_source=export&amp;utm_medium=lists_xlsx" TargetMode="External"/><Relationship Id="rId228" Type="http://schemas.openxmlformats.org/officeDocument/2006/relationships/hyperlink" Target="https://app.bizzy.org/BE/0405045.670?utm_source=export&amp;utm_medium=lists_xlsx" TargetMode="External"/><Relationship Id="rId435" Type="http://schemas.openxmlformats.org/officeDocument/2006/relationships/hyperlink" Target="https://app.bizzy.org/BE/0465578.521?utm_source=export&amp;utm_medium=lists_xlsx" TargetMode="External"/><Relationship Id="rId477" Type="http://schemas.openxmlformats.org/officeDocument/2006/relationships/hyperlink" Target="https://app.bizzy.org/BE/0414783.183?utm_source=export&amp;utm_medium=lists_xlsx" TargetMode="External"/><Relationship Id="rId281" Type="http://schemas.openxmlformats.org/officeDocument/2006/relationships/hyperlink" Target="https://app.bizzy.org/BE/0248399.380?utm_source=export&amp;utm_medium=lists_xlsx" TargetMode="External"/><Relationship Id="rId337" Type="http://schemas.openxmlformats.org/officeDocument/2006/relationships/hyperlink" Target="https://app.bizzy.org/BE/0416549.969?utm_source=export&amp;utm_medium=lists_xlsx" TargetMode="External"/><Relationship Id="rId502" Type="http://schemas.openxmlformats.org/officeDocument/2006/relationships/hyperlink" Target="https://app.bizzy.org/BE/0404221.962?utm_source=export&amp;utm_medium=lists_xlsx" TargetMode="External"/><Relationship Id="rId34" Type="http://schemas.openxmlformats.org/officeDocument/2006/relationships/hyperlink" Target="https://app.bizzy.org/BE/0424901.669?utm_source=export&amp;utm_medium=lists_xlsx" TargetMode="External"/><Relationship Id="rId76" Type="http://schemas.openxmlformats.org/officeDocument/2006/relationships/hyperlink" Target="https://app.bizzy.org/BE/0453910.807?utm_source=export&amp;utm_medium=lists_xlsx" TargetMode="External"/><Relationship Id="rId141" Type="http://schemas.openxmlformats.org/officeDocument/2006/relationships/hyperlink" Target="https://app.bizzy.org/BE/0428295.877?utm_source=export&amp;utm_medium=lists_xlsx" TargetMode="External"/><Relationship Id="rId379" Type="http://schemas.openxmlformats.org/officeDocument/2006/relationships/hyperlink" Target="https://app.bizzy.org/BE/0460444.251?utm_source=export&amp;utm_medium=lists_xlsx" TargetMode="External"/><Relationship Id="rId7" Type="http://schemas.openxmlformats.org/officeDocument/2006/relationships/hyperlink" Target="https://app.bizzy.org/BE/0405318.953?utm_source=export&amp;utm_medium=lists_xlsx" TargetMode="External"/><Relationship Id="rId183" Type="http://schemas.openxmlformats.org/officeDocument/2006/relationships/hyperlink" Target="https://app.bizzy.org/BE/0440971.797?utm_source=export&amp;utm_medium=lists_xlsx" TargetMode="External"/><Relationship Id="rId239" Type="http://schemas.openxmlformats.org/officeDocument/2006/relationships/hyperlink" Target="https://app.bizzy.org/BE/0401848.135?utm_source=export&amp;utm_medium=lists_xlsx" TargetMode="External"/><Relationship Id="rId390" Type="http://schemas.openxmlformats.org/officeDocument/2006/relationships/hyperlink" Target="https://app.bizzy.org/BE/0403598.687?utm_source=export&amp;utm_medium=lists_xlsx" TargetMode="External"/><Relationship Id="rId404" Type="http://schemas.openxmlformats.org/officeDocument/2006/relationships/hyperlink" Target="https://app.bizzy.org/BE/0472630.817?utm_source=export&amp;utm_medium=lists_xlsx" TargetMode="External"/><Relationship Id="rId446" Type="http://schemas.openxmlformats.org/officeDocument/2006/relationships/hyperlink" Target="https://app.bizzy.org/BE/0757677.886?utm_source=export&amp;utm_medium=lists_xlsx" TargetMode="External"/><Relationship Id="rId250" Type="http://schemas.openxmlformats.org/officeDocument/2006/relationships/hyperlink" Target="https://app.bizzy.org/BE/0412070.549?utm_source=export&amp;utm_medium=lists_xlsx" TargetMode="External"/><Relationship Id="rId292" Type="http://schemas.openxmlformats.org/officeDocument/2006/relationships/hyperlink" Target="https://app.bizzy.org/BE/0437278.077?utm_source=export&amp;utm_medium=lists_xlsx" TargetMode="External"/><Relationship Id="rId306" Type="http://schemas.openxmlformats.org/officeDocument/2006/relationships/hyperlink" Target="https://app.bizzy.org/BE/0429037.235?utm_source=export&amp;utm_medium=lists_xlsx" TargetMode="External"/><Relationship Id="rId488" Type="http://schemas.openxmlformats.org/officeDocument/2006/relationships/hyperlink" Target="https://app.bizzy.org/BE/0676420.293?utm_source=export&amp;utm_medium=lists_xlsx" TargetMode="External"/><Relationship Id="rId45" Type="http://schemas.openxmlformats.org/officeDocument/2006/relationships/hyperlink" Target="https://app.bizzy.org/BE/0451362.180?utm_source=export&amp;utm_medium=lists_xlsx" TargetMode="External"/><Relationship Id="rId87" Type="http://schemas.openxmlformats.org/officeDocument/2006/relationships/hyperlink" Target="https://app.bizzy.org/BE/0448621.832?utm_source=export&amp;utm_medium=lists_xlsx" TargetMode="External"/><Relationship Id="rId110" Type="http://schemas.openxmlformats.org/officeDocument/2006/relationships/hyperlink" Target="https://app.bizzy.org/BE/0521880.388?utm_source=export&amp;utm_medium=lists_xlsx" TargetMode="External"/><Relationship Id="rId348" Type="http://schemas.openxmlformats.org/officeDocument/2006/relationships/hyperlink" Target="https://app.bizzy.org/BE/0404000.446?utm_source=export&amp;utm_medium=lists_xlsx" TargetMode="External"/><Relationship Id="rId513" Type="http://schemas.openxmlformats.org/officeDocument/2006/relationships/hyperlink" Target="https://app.bizzy.org/BE/0435474.471?utm_source=export&amp;utm_medium=lists_xlsx" TargetMode="External"/><Relationship Id="rId152" Type="http://schemas.openxmlformats.org/officeDocument/2006/relationships/hyperlink" Target="https://app.bizzy.org/BE/0472028.526?utm_source=export&amp;utm_medium=lists_xlsx" TargetMode="External"/><Relationship Id="rId194" Type="http://schemas.openxmlformats.org/officeDocument/2006/relationships/hyperlink" Target="https://app.bizzy.org/BE/0404054.092?utm_source=export&amp;utm_medium=lists_xlsx" TargetMode="External"/><Relationship Id="rId208" Type="http://schemas.openxmlformats.org/officeDocument/2006/relationships/hyperlink" Target="https://app.bizzy.org/BE/0480369.536?utm_source=export&amp;utm_medium=lists_xlsx" TargetMode="External"/><Relationship Id="rId415" Type="http://schemas.openxmlformats.org/officeDocument/2006/relationships/hyperlink" Target="https://app.bizzy.org/BE/0454487.659?utm_source=export&amp;utm_medium=lists_xlsx" TargetMode="External"/><Relationship Id="rId457" Type="http://schemas.openxmlformats.org/officeDocument/2006/relationships/hyperlink" Target="https://app.bizzy.org/BE/0400934.652?utm_source=export&amp;utm_medium=lists_xlsx" TargetMode="External"/><Relationship Id="rId261" Type="http://schemas.openxmlformats.org/officeDocument/2006/relationships/hyperlink" Target="https://app.bizzy.org/BE/0403425.770?utm_source=export&amp;utm_medium=lists_xlsx" TargetMode="External"/><Relationship Id="rId499" Type="http://schemas.openxmlformats.org/officeDocument/2006/relationships/hyperlink" Target="https://app.bizzy.org/BE/0400778.165?utm_source=export&amp;utm_medium=lists_xlsx" TargetMode="External"/><Relationship Id="rId14" Type="http://schemas.openxmlformats.org/officeDocument/2006/relationships/hyperlink" Target="https://app.bizzy.org/BE/0454443.614?utm_source=export&amp;utm_medium=lists_xlsx" TargetMode="External"/><Relationship Id="rId56" Type="http://schemas.openxmlformats.org/officeDocument/2006/relationships/hyperlink" Target="https://app.bizzy.org/BE/0441131.254?utm_source=export&amp;utm_medium=lists_xlsx" TargetMode="External"/><Relationship Id="rId317" Type="http://schemas.openxmlformats.org/officeDocument/2006/relationships/hyperlink" Target="https://app.bizzy.org/BE/0416762.280?utm_source=export&amp;utm_medium=lists_xlsx" TargetMode="External"/><Relationship Id="rId359" Type="http://schemas.openxmlformats.org/officeDocument/2006/relationships/hyperlink" Target="https://app.bizzy.org/BE/0420246.659?utm_source=export&amp;utm_medium=lists_xlsx" TargetMode="External"/><Relationship Id="rId524" Type="http://schemas.openxmlformats.org/officeDocument/2006/relationships/hyperlink" Target="https://app.bizzy.org/BE/0422846.259?utm_source=export&amp;utm_medium=lists_xlsx" TargetMode="External"/><Relationship Id="rId98" Type="http://schemas.openxmlformats.org/officeDocument/2006/relationships/hyperlink" Target="https://app.bizzy.org/BE/0404529.392?utm_source=export&amp;utm_medium=lists_xlsx" TargetMode="External"/><Relationship Id="rId121" Type="http://schemas.openxmlformats.org/officeDocument/2006/relationships/hyperlink" Target="https://app.bizzy.org/BE/0456077.469?utm_source=export&amp;utm_medium=lists_xlsx" TargetMode="External"/><Relationship Id="rId163" Type="http://schemas.openxmlformats.org/officeDocument/2006/relationships/hyperlink" Target="https://app.bizzy.org/BE/0403769.032?utm_source=export&amp;utm_medium=lists_xlsx" TargetMode="External"/><Relationship Id="rId219" Type="http://schemas.openxmlformats.org/officeDocument/2006/relationships/hyperlink" Target="https://app.bizzy.org/BE/0633875.006?utm_source=export&amp;utm_medium=lists_xlsx" TargetMode="External"/><Relationship Id="rId370" Type="http://schemas.openxmlformats.org/officeDocument/2006/relationships/hyperlink" Target="https://app.bizzy.org/BE/0428003.392?utm_source=export&amp;utm_medium=lists_xlsx" TargetMode="External"/><Relationship Id="rId426" Type="http://schemas.openxmlformats.org/officeDocument/2006/relationships/hyperlink" Target="https://app.bizzy.org/BE/0461127.904?utm_source=export&amp;utm_medium=lists_xlsx" TargetMode="External"/><Relationship Id="rId230" Type="http://schemas.openxmlformats.org/officeDocument/2006/relationships/hyperlink" Target="https://app.bizzy.org/BE/0895492.518?utm_source=export&amp;utm_medium=lists_xlsx" TargetMode="External"/><Relationship Id="rId468" Type="http://schemas.openxmlformats.org/officeDocument/2006/relationships/hyperlink" Target="https://app.bizzy.org/BE/0414600.566?utm_source=export&amp;utm_medium=lists_xlsx" TargetMode="External"/><Relationship Id="rId25" Type="http://schemas.openxmlformats.org/officeDocument/2006/relationships/hyperlink" Target="https://app.bizzy.org/BE/0866682.231?utm_source=export&amp;utm_medium=lists_xlsx" TargetMode="External"/><Relationship Id="rId67" Type="http://schemas.openxmlformats.org/officeDocument/2006/relationships/hyperlink" Target="https://app.bizzy.org/BE/0426682.709?utm_source=export&amp;utm_medium=lists_xlsx" TargetMode="External"/><Relationship Id="rId272" Type="http://schemas.openxmlformats.org/officeDocument/2006/relationships/hyperlink" Target="https://app.bizzy.org/BE/0867573.542?utm_source=export&amp;utm_medium=lists_xlsx" TargetMode="External"/><Relationship Id="rId328" Type="http://schemas.openxmlformats.org/officeDocument/2006/relationships/hyperlink" Target="https://app.bizzy.org/BE/0877184.856?utm_source=export&amp;utm_medium=lists_xlsx" TargetMode="External"/><Relationship Id="rId535" Type="http://schemas.openxmlformats.org/officeDocument/2006/relationships/hyperlink" Target="https://app.bizzy.org/BE/0838369.020?utm_source=export&amp;utm_medium=lists_xlsx" TargetMode="External"/><Relationship Id="rId132" Type="http://schemas.openxmlformats.org/officeDocument/2006/relationships/hyperlink" Target="https://app.bizzy.org/BE/0408479.965?utm_source=export&amp;utm_medium=lists_xlsx" TargetMode="External"/><Relationship Id="rId174" Type="http://schemas.openxmlformats.org/officeDocument/2006/relationships/hyperlink" Target="https://app.bizzy.org/BE/0459431.788?utm_source=export&amp;utm_medium=lists_xlsx" TargetMode="External"/><Relationship Id="rId381" Type="http://schemas.openxmlformats.org/officeDocument/2006/relationships/hyperlink" Target="https://app.bizzy.org/BE/0403114.380?utm_source=export&amp;utm_medium=lists_xlsx" TargetMode="External"/><Relationship Id="rId241" Type="http://schemas.openxmlformats.org/officeDocument/2006/relationships/hyperlink" Target="https://app.bizzy.org/BE/0403834.160?utm_source=export&amp;utm_medium=lists_xlsx" TargetMode="External"/><Relationship Id="rId437" Type="http://schemas.openxmlformats.org/officeDocument/2006/relationships/hyperlink" Target="https://app.bizzy.org/BE/0477445.084?utm_source=export&amp;utm_medium=lists_xlsx" TargetMode="External"/><Relationship Id="rId479" Type="http://schemas.openxmlformats.org/officeDocument/2006/relationships/hyperlink" Target="https://app.bizzy.org/BE/0780876.031?utm_source=export&amp;utm_medium=lists_xlsx" TargetMode="External"/><Relationship Id="rId36" Type="http://schemas.openxmlformats.org/officeDocument/2006/relationships/hyperlink" Target="https://app.bizzy.org/BE/0441428.489?utm_source=export&amp;utm_medium=lists_xlsx" TargetMode="External"/><Relationship Id="rId283" Type="http://schemas.openxmlformats.org/officeDocument/2006/relationships/hyperlink" Target="https://app.bizzy.org/BE/0404284.716?utm_source=export&amp;utm_medium=lists_xlsx" TargetMode="External"/><Relationship Id="rId339" Type="http://schemas.openxmlformats.org/officeDocument/2006/relationships/hyperlink" Target="https://app.bizzy.org/BE/0811303.644?utm_source=export&amp;utm_medium=lists_xlsx" TargetMode="External"/><Relationship Id="rId490" Type="http://schemas.openxmlformats.org/officeDocument/2006/relationships/hyperlink" Target="https://app.bizzy.org/BE/0403196.039?utm_source=export&amp;utm_medium=lists_xlsx" TargetMode="External"/><Relationship Id="rId504" Type="http://schemas.openxmlformats.org/officeDocument/2006/relationships/hyperlink" Target="https://app.bizzy.org/BE/0428759.497?utm_source=export&amp;utm_medium=lists_xlsx" TargetMode="External"/><Relationship Id="rId78" Type="http://schemas.openxmlformats.org/officeDocument/2006/relationships/hyperlink" Target="https://app.bizzy.org/BE/0421683.744?utm_source=export&amp;utm_medium=lists_xlsx" TargetMode="External"/><Relationship Id="rId101" Type="http://schemas.openxmlformats.org/officeDocument/2006/relationships/hyperlink" Target="https://app.bizzy.org/BE/0442100.363?utm_source=export&amp;utm_medium=lists_xlsx" TargetMode="External"/><Relationship Id="rId143" Type="http://schemas.openxmlformats.org/officeDocument/2006/relationships/hyperlink" Target="https://app.bizzy.org/BE/0403526.730?utm_source=export&amp;utm_medium=lists_xlsx" TargetMode="External"/><Relationship Id="rId185" Type="http://schemas.openxmlformats.org/officeDocument/2006/relationships/hyperlink" Target="https://app.bizzy.org/BE/0403103.789?utm_source=export&amp;utm_medium=lists_xlsx" TargetMode="External"/><Relationship Id="rId350" Type="http://schemas.openxmlformats.org/officeDocument/2006/relationships/hyperlink" Target="https://app.bizzy.org/BE/0400624.648?utm_source=export&amp;utm_medium=lists_xlsx" TargetMode="External"/><Relationship Id="rId406" Type="http://schemas.openxmlformats.org/officeDocument/2006/relationships/hyperlink" Target="https://app.bizzy.org/BE/0419765.520?utm_source=export&amp;utm_medium=lists_xlsx" TargetMode="External"/><Relationship Id="rId9" Type="http://schemas.openxmlformats.org/officeDocument/2006/relationships/hyperlink" Target="https://app.bizzy.org/BE/0729849.576?utm_source=export&amp;utm_medium=lists_xlsx" TargetMode="External"/><Relationship Id="rId210" Type="http://schemas.openxmlformats.org/officeDocument/2006/relationships/hyperlink" Target="https://app.bizzy.org/BE/0475871.409?utm_source=export&amp;utm_medium=lists_xlsx" TargetMode="External"/><Relationship Id="rId392" Type="http://schemas.openxmlformats.org/officeDocument/2006/relationships/hyperlink" Target="https://app.bizzy.org/BE/0400484.591?utm_source=export&amp;utm_medium=lists_xlsx" TargetMode="External"/><Relationship Id="rId448" Type="http://schemas.openxmlformats.org/officeDocument/2006/relationships/hyperlink" Target="https://app.bizzy.org/BE/0400245.655?utm_source=export&amp;utm_medium=lists_xlsx" TargetMode="External"/><Relationship Id="rId252" Type="http://schemas.openxmlformats.org/officeDocument/2006/relationships/hyperlink" Target="https://app.bizzy.org/BE/0458780.306?utm_source=export&amp;utm_medium=lists_xlsx" TargetMode="External"/><Relationship Id="rId294" Type="http://schemas.openxmlformats.org/officeDocument/2006/relationships/hyperlink" Target="https://app.bizzy.org/BE/0400764.903?utm_source=export&amp;utm_medium=lists_xlsx" TargetMode="External"/><Relationship Id="rId308" Type="http://schemas.openxmlformats.org/officeDocument/2006/relationships/hyperlink" Target="https://app.bizzy.org/BE/0458551.563?utm_source=export&amp;utm_medium=lists_xlsx" TargetMode="External"/><Relationship Id="rId515" Type="http://schemas.openxmlformats.org/officeDocument/2006/relationships/hyperlink" Target="https://app.bizzy.org/BE/0475295.446?utm_source=export&amp;utm_medium=lists_xlsx" TargetMode="External"/><Relationship Id="rId47" Type="http://schemas.openxmlformats.org/officeDocument/2006/relationships/hyperlink" Target="https://app.bizzy.org/BE/0480191.966?utm_source=export&amp;utm_medium=lists_xlsx" TargetMode="External"/><Relationship Id="rId89" Type="http://schemas.openxmlformats.org/officeDocument/2006/relationships/hyperlink" Target="https://app.bizzy.org/BE/0403471.401?utm_source=export&amp;utm_medium=lists_xlsx" TargetMode="External"/><Relationship Id="rId112" Type="http://schemas.openxmlformats.org/officeDocument/2006/relationships/hyperlink" Target="https://app.bizzy.org/BE/0477511.994?utm_source=export&amp;utm_medium=lists_xlsx" TargetMode="External"/><Relationship Id="rId154" Type="http://schemas.openxmlformats.org/officeDocument/2006/relationships/hyperlink" Target="https://app.bizzy.org/BE/0437401.407?utm_source=export&amp;utm_medium=lists_xlsx" TargetMode="External"/><Relationship Id="rId361" Type="http://schemas.openxmlformats.org/officeDocument/2006/relationships/hyperlink" Target="https://app.bizzy.org/BE/0441856.180?utm_source=export&amp;utm_medium=lists_xlsx" TargetMode="External"/><Relationship Id="rId196" Type="http://schemas.openxmlformats.org/officeDocument/2006/relationships/hyperlink" Target="https://app.bizzy.org/BE/0549949.715?utm_source=export&amp;utm_medium=lists_xlsx" TargetMode="External"/><Relationship Id="rId417" Type="http://schemas.openxmlformats.org/officeDocument/2006/relationships/hyperlink" Target="https://app.bizzy.org/BE/0454218.138?utm_source=export&amp;utm_medium=lists_xlsx" TargetMode="External"/><Relationship Id="rId459" Type="http://schemas.openxmlformats.org/officeDocument/2006/relationships/hyperlink" Target="https://app.bizzy.org/BE/0402734.595?utm_source=export&amp;utm_medium=lists_xlsx" TargetMode="External"/><Relationship Id="rId16" Type="http://schemas.openxmlformats.org/officeDocument/2006/relationships/hyperlink" Target="https://app.bizzy.org/BE/0402225.247?utm_source=export&amp;utm_medium=lists_xlsx" TargetMode="External"/><Relationship Id="rId221" Type="http://schemas.openxmlformats.org/officeDocument/2006/relationships/hyperlink" Target="https://app.bizzy.org/BE/0658867.946?utm_source=export&amp;utm_medium=lists_xlsx" TargetMode="External"/><Relationship Id="rId263" Type="http://schemas.openxmlformats.org/officeDocument/2006/relationships/hyperlink" Target="https://app.bizzy.org/BE/0425399.042?utm_source=export&amp;utm_medium=lists_xlsx" TargetMode="External"/><Relationship Id="rId319" Type="http://schemas.openxmlformats.org/officeDocument/2006/relationships/hyperlink" Target="https://app.bizzy.org/BE/0405350.033?utm_source=export&amp;utm_medium=lists_xlsx" TargetMode="External"/><Relationship Id="rId470" Type="http://schemas.openxmlformats.org/officeDocument/2006/relationships/hyperlink" Target="https://app.bizzy.org/BE/0401338.785?utm_source=export&amp;utm_medium=lists_xlsx" TargetMode="External"/><Relationship Id="rId526" Type="http://schemas.openxmlformats.org/officeDocument/2006/relationships/hyperlink" Target="https://app.bizzy.org/BE/0475955.046?utm_source=export&amp;utm_medium=lists_xlsx" TargetMode="External"/><Relationship Id="rId58" Type="http://schemas.openxmlformats.org/officeDocument/2006/relationships/hyperlink" Target="https://app.bizzy.org/BE/0428364.866?utm_source=export&amp;utm_medium=lists_xlsx" TargetMode="External"/><Relationship Id="rId123" Type="http://schemas.openxmlformats.org/officeDocument/2006/relationships/hyperlink" Target="https://app.bizzy.org/BE/0722920.610?utm_source=export&amp;utm_medium=lists_xlsx" TargetMode="External"/><Relationship Id="rId330" Type="http://schemas.openxmlformats.org/officeDocument/2006/relationships/hyperlink" Target="https://app.bizzy.org/BE/0448553.239?utm_source=export&amp;utm_medium=lists_xlsx" TargetMode="External"/><Relationship Id="rId165" Type="http://schemas.openxmlformats.org/officeDocument/2006/relationships/hyperlink" Target="https://app.bizzy.org/BE/0428096.632?utm_source=export&amp;utm_medium=lists_xlsx" TargetMode="External"/><Relationship Id="rId372" Type="http://schemas.openxmlformats.org/officeDocument/2006/relationships/hyperlink" Target="https://app.bizzy.org/BE/0462152.837?utm_source=export&amp;utm_medium=lists_xlsx" TargetMode="External"/><Relationship Id="rId428" Type="http://schemas.openxmlformats.org/officeDocument/2006/relationships/hyperlink" Target="https://app.bizzy.org/BE/0418373.470?utm_source=export&amp;utm_medium=lists_xlsx" TargetMode="External"/><Relationship Id="rId232" Type="http://schemas.openxmlformats.org/officeDocument/2006/relationships/hyperlink" Target="https://app.bizzy.org/BE/0400959.891?utm_source=export&amp;utm_medium=lists_xlsx" TargetMode="External"/><Relationship Id="rId274" Type="http://schemas.openxmlformats.org/officeDocument/2006/relationships/hyperlink" Target="https://app.bizzy.org/BE/0440691.388?utm_source=export&amp;utm_medium=lists_xlsx" TargetMode="External"/><Relationship Id="rId481" Type="http://schemas.openxmlformats.org/officeDocument/2006/relationships/hyperlink" Target="https://app.bizzy.org/BE/0403075.481?utm_source=export&amp;utm_medium=lists_xlsx" TargetMode="External"/><Relationship Id="rId27" Type="http://schemas.openxmlformats.org/officeDocument/2006/relationships/hyperlink" Target="https://app.bizzy.org/BE/0402231.383?utm_source=export&amp;utm_medium=lists_xlsx" TargetMode="External"/><Relationship Id="rId69" Type="http://schemas.openxmlformats.org/officeDocument/2006/relationships/hyperlink" Target="https://app.bizzy.org/BE/0405301.929?utm_source=export&amp;utm_medium=lists_xlsx" TargetMode="External"/><Relationship Id="rId134" Type="http://schemas.openxmlformats.org/officeDocument/2006/relationships/hyperlink" Target="https://app.bizzy.org/BE/0740526.506?utm_source=export&amp;utm_medium=lists_xlsx" TargetMode="External"/><Relationship Id="rId537" Type="http://schemas.openxmlformats.org/officeDocument/2006/relationships/hyperlink" Target="https://app.bizzy.org/BE/0407107.911?utm_source=export&amp;utm_medium=lists_xlsx" TargetMode="External"/><Relationship Id="rId80" Type="http://schemas.openxmlformats.org/officeDocument/2006/relationships/hyperlink" Target="https://app.bizzy.org/BE/0869926.088?utm_source=export&amp;utm_medium=lists_xlsx" TargetMode="External"/><Relationship Id="rId176" Type="http://schemas.openxmlformats.org/officeDocument/2006/relationships/hyperlink" Target="https://app.bizzy.org/BE/0407176.306?utm_source=export&amp;utm_medium=lists_xlsx" TargetMode="External"/><Relationship Id="rId341" Type="http://schemas.openxmlformats.org/officeDocument/2006/relationships/hyperlink" Target="https://app.bizzy.org/BE/0446444.775?utm_source=export&amp;utm_medium=lists_xlsx" TargetMode="External"/><Relationship Id="rId383" Type="http://schemas.openxmlformats.org/officeDocument/2006/relationships/hyperlink" Target="https://app.bizzy.org/BE/0452503.614?utm_source=export&amp;utm_medium=lists_xlsx" TargetMode="External"/><Relationship Id="rId439" Type="http://schemas.openxmlformats.org/officeDocument/2006/relationships/hyperlink" Target="https://app.bizzy.org/BE/0438282.424?utm_source=export&amp;utm_medium=lists_xlsx" TargetMode="External"/><Relationship Id="rId201" Type="http://schemas.openxmlformats.org/officeDocument/2006/relationships/hyperlink" Target="https://app.bizzy.org/BE/0889051.421?utm_source=export&amp;utm_medium=lists_xlsx" TargetMode="External"/><Relationship Id="rId243" Type="http://schemas.openxmlformats.org/officeDocument/2006/relationships/hyperlink" Target="https://app.bizzy.org/BE/0400378.485?utm_source=export&amp;utm_medium=lists_xlsx" TargetMode="External"/><Relationship Id="rId285" Type="http://schemas.openxmlformats.org/officeDocument/2006/relationships/hyperlink" Target="https://app.bizzy.org/BE/0436410.522?utm_source=export&amp;utm_medium=lists_xlsx" TargetMode="External"/><Relationship Id="rId450" Type="http://schemas.openxmlformats.org/officeDocument/2006/relationships/hyperlink" Target="https://app.bizzy.org/BE/0401296.720?utm_source=export&amp;utm_medium=lists_xlsx" TargetMode="External"/><Relationship Id="rId506" Type="http://schemas.openxmlformats.org/officeDocument/2006/relationships/hyperlink" Target="https://app.bizzy.org/BE/0461831.747?utm_source=export&amp;utm_medium=lists_xlsx" TargetMode="External"/><Relationship Id="rId38" Type="http://schemas.openxmlformats.org/officeDocument/2006/relationships/hyperlink" Target="https://app.bizzy.org/BE/0422191.708?utm_source=export&amp;utm_medium=lists_xlsx" TargetMode="External"/><Relationship Id="rId103" Type="http://schemas.openxmlformats.org/officeDocument/2006/relationships/hyperlink" Target="https://app.bizzy.org/BE/0508450.838?utm_source=export&amp;utm_medium=lists_xlsx" TargetMode="External"/><Relationship Id="rId310" Type="http://schemas.openxmlformats.org/officeDocument/2006/relationships/hyperlink" Target="https://app.bizzy.org/BE/0479117.543?utm_source=export&amp;utm_medium=lists_xlsx" TargetMode="External"/><Relationship Id="rId492" Type="http://schemas.openxmlformats.org/officeDocument/2006/relationships/hyperlink" Target="https://app.bizzy.org/BE/0413533.863?utm_source=export&amp;utm_medium=lists_xlsx" TargetMode="External"/><Relationship Id="rId91" Type="http://schemas.openxmlformats.org/officeDocument/2006/relationships/hyperlink" Target="https://app.bizzy.org/BE/0821220.410?utm_source=export&amp;utm_medium=lists_xlsx" TargetMode="External"/><Relationship Id="rId145" Type="http://schemas.openxmlformats.org/officeDocument/2006/relationships/hyperlink" Target="https://app.bizzy.org/BE/0405746.050?utm_source=export&amp;utm_medium=lists_xlsx" TargetMode="External"/><Relationship Id="rId187" Type="http://schemas.openxmlformats.org/officeDocument/2006/relationships/hyperlink" Target="https://app.bizzy.org/BE/0401874.760?utm_source=export&amp;utm_medium=lists_xlsx" TargetMode="External"/><Relationship Id="rId352" Type="http://schemas.openxmlformats.org/officeDocument/2006/relationships/hyperlink" Target="https://app.bizzy.org/BE/0414653.818?utm_source=export&amp;utm_medium=lists_xlsx" TargetMode="External"/><Relationship Id="rId394" Type="http://schemas.openxmlformats.org/officeDocument/2006/relationships/hyperlink" Target="https://app.bizzy.org/BE/0412432.122?utm_source=export&amp;utm_medium=lists_xlsx" TargetMode="External"/><Relationship Id="rId408" Type="http://schemas.openxmlformats.org/officeDocument/2006/relationships/hyperlink" Target="https://app.bizzy.org/BE/0442894.476?utm_source=export&amp;utm_medium=lists_xlsx" TargetMode="External"/><Relationship Id="rId212" Type="http://schemas.openxmlformats.org/officeDocument/2006/relationships/hyperlink" Target="https://app.bizzy.org/BE/0474654.355?utm_source=export&amp;utm_medium=lists_xlsx" TargetMode="External"/><Relationship Id="rId254" Type="http://schemas.openxmlformats.org/officeDocument/2006/relationships/hyperlink" Target="https://app.bizzy.org/BE/0405414.072?utm_source=export&amp;utm_medium=lists_xlsx" TargetMode="External"/><Relationship Id="rId49" Type="http://schemas.openxmlformats.org/officeDocument/2006/relationships/hyperlink" Target="https://app.bizzy.org/BE/0864542.984?utm_source=export&amp;utm_medium=lists_xlsx" TargetMode="External"/><Relationship Id="rId114" Type="http://schemas.openxmlformats.org/officeDocument/2006/relationships/hyperlink" Target="https://app.bizzy.org/BE/0474964.260?utm_source=export&amp;utm_medium=lists_xlsx" TargetMode="External"/><Relationship Id="rId296" Type="http://schemas.openxmlformats.org/officeDocument/2006/relationships/hyperlink" Target="https://app.bizzy.org/BE/0435131.508?utm_source=export&amp;utm_medium=lists_xlsx" TargetMode="External"/><Relationship Id="rId461" Type="http://schemas.openxmlformats.org/officeDocument/2006/relationships/hyperlink" Target="https://app.bizzy.org/BE/0419725.928?utm_source=export&amp;utm_medium=lists_xlsx" TargetMode="External"/><Relationship Id="rId517" Type="http://schemas.openxmlformats.org/officeDocument/2006/relationships/hyperlink" Target="https://app.bizzy.org/BE/0404137.533?utm_source=export&amp;utm_medium=lists_xlsx" TargetMode="External"/><Relationship Id="rId60" Type="http://schemas.openxmlformats.org/officeDocument/2006/relationships/hyperlink" Target="https://app.bizzy.org/BE/0876061.339?utm_source=export&amp;utm_medium=lists_xlsx" TargetMode="External"/><Relationship Id="rId156" Type="http://schemas.openxmlformats.org/officeDocument/2006/relationships/hyperlink" Target="https://app.bizzy.org/BE/0407824.919?utm_source=export&amp;utm_medium=lists_xlsx" TargetMode="External"/><Relationship Id="rId198" Type="http://schemas.openxmlformats.org/officeDocument/2006/relationships/hyperlink" Target="https://app.bizzy.org/BE/0876522.781?utm_source=export&amp;utm_medium=lists_xlsx" TargetMode="External"/><Relationship Id="rId321" Type="http://schemas.openxmlformats.org/officeDocument/2006/relationships/hyperlink" Target="https://app.bizzy.org/BE/0660936.521?utm_source=export&amp;utm_medium=lists_xlsx" TargetMode="External"/><Relationship Id="rId363" Type="http://schemas.openxmlformats.org/officeDocument/2006/relationships/hyperlink" Target="https://app.bizzy.org/BE/0441625.063?utm_source=export&amp;utm_medium=lists_xlsx" TargetMode="External"/><Relationship Id="rId419" Type="http://schemas.openxmlformats.org/officeDocument/2006/relationships/hyperlink" Target="https://app.bizzy.org/BE/0846256.902?utm_source=export&amp;utm_medium=lists_xlsx" TargetMode="External"/><Relationship Id="rId223" Type="http://schemas.openxmlformats.org/officeDocument/2006/relationships/hyperlink" Target="https://app.bizzy.org/BE/0424980.655?utm_source=export&amp;utm_medium=lists_xlsx" TargetMode="External"/><Relationship Id="rId430" Type="http://schemas.openxmlformats.org/officeDocument/2006/relationships/hyperlink" Target="https://app.bizzy.org/BE/0444177.945?utm_source=export&amp;utm_medium=lists_xlsx" TargetMode="External"/><Relationship Id="rId18" Type="http://schemas.openxmlformats.org/officeDocument/2006/relationships/hyperlink" Target="https://app.bizzy.org/BE/0412101.728?utm_source=export&amp;utm_medium=lists_xlsx" TargetMode="External"/><Relationship Id="rId265" Type="http://schemas.openxmlformats.org/officeDocument/2006/relationships/hyperlink" Target="https://app.bizzy.org/BE/0404531.966?utm_source=export&amp;utm_medium=lists_xlsx" TargetMode="External"/><Relationship Id="rId472" Type="http://schemas.openxmlformats.org/officeDocument/2006/relationships/hyperlink" Target="https://app.bizzy.org/BE/0453835.284?utm_source=export&amp;utm_medium=lists_xlsx" TargetMode="External"/><Relationship Id="rId528" Type="http://schemas.openxmlformats.org/officeDocument/2006/relationships/hyperlink" Target="https://app.bizzy.org/BE/0402683.721?utm_source=export&amp;utm_medium=lists_xlsx" TargetMode="External"/><Relationship Id="rId125" Type="http://schemas.openxmlformats.org/officeDocument/2006/relationships/hyperlink" Target="https://app.bizzy.org/BE/0895796.186?utm_source=export&amp;utm_medium=lists_xlsx" TargetMode="External"/><Relationship Id="rId167" Type="http://schemas.openxmlformats.org/officeDocument/2006/relationships/hyperlink" Target="https://app.bizzy.org/BE/0442832.318?utm_source=export&amp;utm_medium=lists_xlsx" TargetMode="External"/><Relationship Id="rId332" Type="http://schemas.openxmlformats.org/officeDocument/2006/relationships/hyperlink" Target="https://app.bizzy.org/BE/0441533.409?utm_source=export&amp;utm_medium=lists_xlsx" TargetMode="External"/><Relationship Id="rId374" Type="http://schemas.openxmlformats.org/officeDocument/2006/relationships/hyperlink" Target="https://app.bizzy.org/BE/0691884.964?utm_source=export&amp;utm_medium=lists_xlsx" TargetMode="External"/><Relationship Id="rId71" Type="http://schemas.openxmlformats.org/officeDocument/2006/relationships/hyperlink" Target="https://app.bizzy.org/BE/0459031.615?utm_source=export&amp;utm_medium=lists_xlsx" TargetMode="External"/><Relationship Id="rId234" Type="http://schemas.openxmlformats.org/officeDocument/2006/relationships/hyperlink" Target="https://app.bizzy.org/BE/0419540.638?utm_source=export&amp;utm_medium=lists_xlsx" TargetMode="External"/><Relationship Id="rId2" Type="http://schemas.openxmlformats.org/officeDocument/2006/relationships/hyperlink" Target="https://app.bizzy.org/BE/0418159.080?utm_source=export&amp;utm_medium=lists_xlsx" TargetMode="External"/><Relationship Id="rId29" Type="http://schemas.openxmlformats.org/officeDocument/2006/relationships/hyperlink" Target="https://app.bizzy.org/BE/0407633.194?utm_source=export&amp;utm_medium=lists_xlsx" TargetMode="External"/><Relationship Id="rId276" Type="http://schemas.openxmlformats.org/officeDocument/2006/relationships/hyperlink" Target="https://app.bizzy.org/BE/0474429.572?utm_source=export&amp;utm_medium=lists_xlsx" TargetMode="External"/><Relationship Id="rId441" Type="http://schemas.openxmlformats.org/officeDocument/2006/relationships/hyperlink" Target="https://app.bizzy.org/BE/0888256.714?utm_source=export&amp;utm_medium=lists_xlsx" TargetMode="External"/><Relationship Id="rId483" Type="http://schemas.openxmlformats.org/officeDocument/2006/relationships/hyperlink" Target="https://app.bizzy.org/BE/0452182.326?utm_source=export&amp;utm_medium=lists_xlsx" TargetMode="External"/><Relationship Id="rId539" Type="http://schemas.openxmlformats.org/officeDocument/2006/relationships/hyperlink" Target="https://app.bizzy.org/BE/0544895.718?utm_source=export&amp;utm_medium=lists_xlsx" TargetMode="External"/><Relationship Id="rId40" Type="http://schemas.openxmlformats.org/officeDocument/2006/relationships/hyperlink" Target="https://app.bizzy.org/BE/0457665.893?utm_source=export&amp;utm_medium=lists_xlsx" TargetMode="External"/><Relationship Id="rId136" Type="http://schemas.openxmlformats.org/officeDocument/2006/relationships/hyperlink" Target="https://app.bizzy.org/BE/0403078.352?utm_source=export&amp;utm_medium=lists_xlsx" TargetMode="External"/><Relationship Id="rId178" Type="http://schemas.openxmlformats.org/officeDocument/2006/relationships/hyperlink" Target="https://app.bizzy.org/BE/0866977.981?utm_source=export&amp;utm_medium=lists_xlsx" TargetMode="External"/><Relationship Id="rId301" Type="http://schemas.openxmlformats.org/officeDocument/2006/relationships/hyperlink" Target="https://app.bizzy.org/BE/0432023.845?utm_source=export&amp;utm_medium=lists_xlsx" TargetMode="External"/><Relationship Id="rId343" Type="http://schemas.openxmlformats.org/officeDocument/2006/relationships/hyperlink" Target="https://app.bizzy.org/BE/0403642.140?utm_source=export&amp;utm_medium=lists_xlsx" TargetMode="External"/><Relationship Id="rId82" Type="http://schemas.openxmlformats.org/officeDocument/2006/relationships/hyperlink" Target="https://app.bizzy.org/BE/0404679.941?utm_source=export&amp;utm_medium=lists_xlsx" TargetMode="External"/><Relationship Id="rId203" Type="http://schemas.openxmlformats.org/officeDocument/2006/relationships/hyperlink" Target="https://app.bizzy.org/BE/0806319.824?utm_source=export&amp;utm_medium=lists_xlsx" TargetMode="External"/><Relationship Id="rId385" Type="http://schemas.openxmlformats.org/officeDocument/2006/relationships/hyperlink" Target="https://app.bizzy.org/BE/0436534.147?utm_source=export&amp;utm_medium=lists_xlsx" TargetMode="External"/><Relationship Id="rId245" Type="http://schemas.openxmlformats.org/officeDocument/2006/relationships/hyperlink" Target="https://app.bizzy.org/BE/0404754.472?utm_source=export&amp;utm_medium=lists_xlsx" TargetMode="External"/><Relationship Id="rId287" Type="http://schemas.openxmlformats.org/officeDocument/2006/relationships/hyperlink" Target="https://app.bizzy.org/BE/0453500.734?utm_source=export&amp;utm_medium=lists_xlsx" TargetMode="External"/><Relationship Id="rId410" Type="http://schemas.openxmlformats.org/officeDocument/2006/relationships/hyperlink" Target="https://app.bizzy.org/BE/0479419.926?utm_source=export&amp;utm_medium=lists_xlsx" TargetMode="External"/><Relationship Id="rId452" Type="http://schemas.openxmlformats.org/officeDocument/2006/relationships/hyperlink" Target="https://app.bizzy.org/BE/0447550.278?utm_source=export&amp;utm_medium=lists_xlsx" TargetMode="External"/><Relationship Id="rId494" Type="http://schemas.openxmlformats.org/officeDocument/2006/relationships/hyperlink" Target="https://app.bizzy.org/BE/0405716.158?utm_source=export&amp;utm_medium=lists_xlsx" TargetMode="External"/><Relationship Id="rId508" Type="http://schemas.openxmlformats.org/officeDocument/2006/relationships/hyperlink" Target="https://app.bizzy.org/BE/0502923.917?utm_source=export&amp;utm_medium=lists_xlsx" TargetMode="External"/><Relationship Id="rId105" Type="http://schemas.openxmlformats.org/officeDocument/2006/relationships/hyperlink" Target="https://app.bizzy.org/BE/0244195.916?utm_source=export&amp;utm_medium=lists_xlsx" TargetMode="External"/><Relationship Id="rId147" Type="http://schemas.openxmlformats.org/officeDocument/2006/relationships/hyperlink" Target="https://app.bizzy.org/BE/0436442.095?utm_source=export&amp;utm_medium=lists_xlsx" TargetMode="External"/><Relationship Id="rId312" Type="http://schemas.openxmlformats.org/officeDocument/2006/relationships/hyperlink" Target="https://app.bizzy.org/BE/0844220.989?utm_source=export&amp;utm_medium=lists_xlsx" TargetMode="External"/><Relationship Id="rId354" Type="http://schemas.openxmlformats.org/officeDocument/2006/relationships/hyperlink" Target="https://app.bizzy.org/BE/0403230.978?utm_source=export&amp;utm_medium=lists_xlsx" TargetMode="External"/><Relationship Id="rId51" Type="http://schemas.openxmlformats.org/officeDocument/2006/relationships/hyperlink" Target="https://app.bizzy.org/BE/0405350.231?utm_source=export&amp;utm_medium=lists_xlsx" TargetMode="External"/><Relationship Id="rId93" Type="http://schemas.openxmlformats.org/officeDocument/2006/relationships/hyperlink" Target="https://app.bizzy.org/BE/0447668.559?utm_source=export&amp;utm_medium=lists_xlsx" TargetMode="External"/><Relationship Id="rId189" Type="http://schemas.openxmlformats.org/officeDocument/2006/relationships/hyperlink" Target="https://app.bizzy.org/BE/0806439.291?utm_source=export&amp;utm_medium=lists_xlsx" TargetMode="External"/><Relationship Id="rId396" Type="http://schemas.openxmlformats.org/officeDocument/2006/relationships/hyperlink" Target="https://app.bizzy.org/BE/0400824.586?utm_source=export&amp;utm_medium=lists_xlsx" TargetMode="External"/><Relationship Id="rId214" Type="http://schemas.openxmlformats.org/officeDocument/2006/relationships/hyperlink" Target="https://app.bizzy.org/BE/0403828.420?utm_source=export&amp;utm_medium=lists_xlsx" TargetMode="External"/><Relationship Id="rId256" Type="http://schemas.openxmlformats.org/officeDocument/2006/relationships/hyperlink" Target="https://app.bizzy.org/BE/0403075.580?utm_source=export&amp;utm_medium=lists_xlsx" TargetMode="External"/><Relationship Id="rId298" Type="http://schemas.openxmlformats.org/officeDocument/2006/relationships/hyperlink" Target="https://app.bizzy.org/BE/0400771.039?utm_source=export&amp;utm_medium=lists_xlsx" TargetMode="External"/><Relationship Id="rId421" Type="http://schemas.openxmlformats.org/officeDocument/2006/relationships/hyperlink" Target="https://app.bizzy.org/BE/0479295.311?utm_source=export&amp;utm_medium=lists_xlsx" TargetMode="External"/><Relationship Id="rId463" Type="http://schemas.openxmlformats.org/officeDocument/2006/relationships/hyperlink" Target="https://app.bizzy.org/BE/0404621.642?utm_source=export&amp;utm_medium=lists_xlsx" TargetMode="External"/><Relationship Id="rId519" Type="http://schemas.openxmlformats.org/officeDocument/2006/relationships/hyperlink" Target="https://app.bizzy.org/BE/0404527.612?utm_source=export&amp;utm_medium=lists_xlsx" TargetMode="External"/><Relationship Id="rId116" Type="http://schemas.openxmlformats.org/officeDocument/2006/relationships/hyperlink" Target="https://app.bizzy.org/BE/0428555.896?utm_source=export&amp;utm_medium=lists_xlsx" TargetMode="External"/><Relationship Id="rId158" Type="http://schemas.openxmlformats.org/officeDocument/2006/relationships/hyperlink" Target="https://app.bizzy.org/BE/0462513.222?utm_source=export&amp;utm_medium=lists_xlsx" TargetMode="External"/><Relationship Id="rId323" Type="http://schemas.openxmlformats.org/officeDocument/2006/relationships/hyperlink" Target="https://app.bizzy.org/BE/0426019.644?utm_source=export&amp;utm_medium=lists_xlsx" TargetMode="External"/><Relationship Id="rId530" Type="http://schemas.openxmlformats.org/officeDocument/2006/relationships/hyperlink" Target="https://app.bizzy.org/BE/0402128.346?utm_source=export&amp;utm_medium=lists_xlsx" TargetMode="External"/><Relationship Id="rId20" Type="http://schemas.openxmlformats.org/officeDocument/2006/relationships/hyperlink" Target="https://app.bizzy.org/BE/0458358.850?utm_source=export&amp;utm_medium=lists_xlsx" TargetMode="External"/><Relationship Id="rId62" Type="http://schemas.openxmlformats.org/officeDocument/2006/relationships/hyperlink" Target="https://app.bizzy.org/BE/0434839.320?utm_source=export&amp;utm_medium=lists_xlsx" TargetMode="External"/><Relationship Id="rId365" Type="http://schemas.openxmlformats.org/officeDocument/2006/relationships/hyperlink" Target="https://app.bizzy.org/BE/0425537.515?utm_source=export&amp;utm_medium=lists_xlsx" TargetMode="External"/><Relationship Id="rId225" Type="http://schemas.openxmlformats.org/officeDocument/2006/relationships/hyperlink" Target="https://app.bizzy.org/BE/0878848.308?utm_source=export&amp;utm_medium=lists_xlsx" TargetMode="External"/><Relationship Id="rId267" Type="http://schemas.openxmlformats.org/officeDocument/2006/relationships/hyperlink" Target="https://app.bizzy.org/BE/0416991.320?utm_source=export&amp;utm_medium=lists_xlsx" TargetMode="External"/><Relationship Id="rId432" Type="http://schemas.openxmlformats.org/officeDocument/2006/relationships/hyperlink" Target="https://app.bizzy.org/BE/0405721.306?utm_source=export&amp;utm_medium=lists_xlsx" TargetMode="External"/><Relationship Id="rId474" Type="http://schemas.openxmlformats.org/officeDocument/2006/relationships/hyperlink" Target="https://app.bizzy.org/BE/0434692.830?utm_source=export&amp;utm_medium=lists_xlsx" TargetMode="External"/><Relationship Id="rId127" Type="http://schemas.openxmlformats.org/officeDocument/2006/relationships/hyperlink" Target="https://app.bizzy.org/BE/0419457.296?utm_source=export&amp;utm_medium=lists_xlsx" TargetMode="External"/><Relationship Id="rId31" Type="http://schemas.openxmlformats.org/officeDocument/2006/relationships/hyperlink" Target="https://app.bizzy.org/BE/0459093.476?utm_source=export&amp;utm_medium=lists_xlsx" TargetMode="External"/><Relationship Id="rId73" Type="http://schemas.openxmlformats.org/officeDocument/2006/relationships/hyperlink" Target="https://app.bizzy.org/BE/0821547.933?utm_source=export&amp;utm_medium=lists_xlsx" TargetMode="External"/><Relationship Id="rId169" Type="http://schemas.openxmlformats.org/officeDocument/2006/relationships/hyperlink" Target="https://app.bizzy.org/BE/0438160.084?utm_source=export&amp;utm_medium=lists_xlsx" TargetMode="External"/><Relationship Id="rId334" Type="http://schemas.openxmlformats.org/officeDocument/2006/relationships/hyperlink" Target="https://app.bizzy.org/BE/0422832.403?utm_source=export&amp;utm_medium=lists_xlsx" TargetMode="External"/><Relationship Id="rId376" Type="http://schemas.openxmlformats.org/officeDocument/2006/relationships/hyperlink" Target="https://app.bizzy.org/BE/0432683.445?utm_source=export&amp;utm_medium=lists_xlsx" TargetMode="External"/><Relationship Id="rId541" Type="http://schemas.openxmlformats.org/officeDocument/2006/relationships/printerSettings" Target="../printerSettings/printerSettings1.bin"/><Relationship Id="rId4" Type="http://schemas.openxmlformats.org/officeDocument/2006/relationships/hyperlink" Target="https://app.bizzy.org/BE/0432637.717?utm_source=export&amp;utm_medium=lists_xlsx" TargetMode="External"/><Relationship Id="rId180" Type="http://schemas.openxmlformats.org/officeDocument/2006/relationships/hyperlink" Target="https://app.bizzy.org/BE/0859910.443?utm_source=export&amp;utm_medium=lists_xlsx" TargetMode="External"/><Relationship Id="rId236" Type="http://schemas.openxmlformats.org/officeDocument/2006/relationships/hyperlink" Target="https://app.bizzy.org/BE/0877035.396?utm_source=export&amp;utm_medium=lists_xlsx" TargetMode="External"/><Relationship Id="rId278" Type="http://schemas.openxmlformats.org/officeDocument/2006/relationships/hyperlink" Target="https://app.bizzy.org/BE/0412723.419?utm_source=export&amp;utm_medium=lists_xlsx" TargetMode="External"/><Relationship Id="rId401" Type="http://schemas.openxmlformats.org/officeDocument/2006/relationships/hyperlink" Target="https://app.bizzy.org/BE/0404484.060?utm_source=export&amp;utm_medium=lists_xlsx" TargetMode="External"/><Relationship Id="rId443" Type="http://schemas.openxmlformats.org/officeDocument/2006/relationships/hyperlink" Target="https://app.bizzy.org/BE/0402814.175?utm_source=export&amp;utm_medium=lists_xlsx" TargetMode="External"/><Relationship Id="rId303" Type="http://schemas.openxmlformats.org/officeDocument/2006/relationships/hyperlink" Target="https://app.bizzy.org/BE/0416585.801?utm_source=export&amp;utm_medium=lists_xlsx" TargetMode="External"/><Relationship Id="rId485" Type="http://schemas.openxmlformats.org/officeDocument/2006/relationships/hyperlink" Target="https://app.bizzy.org/BE/0400837.058?utm_source=export&amp;utm_medium=lists_xlsx" TargetMode="External"/><Relationship Id="rId42" Type="http://schemas.openxmlformats.org/officeDocument/2006/relationships/hyperlink" Target="https://app.bizzy.org/BE/0450900.045?utm_source=export&amp;utm_medium=lists_xlsx" TargetMode="External"/><Relationship Id="rId84" Type="http://schemas.openxmlformats.org/officeDocument/2006/relationships/hyperlink" Target="https://app.bizzy.org/BE/0402220.891?utm_source=export&amp;utm_medium=lists_xlsx" TargetMode="External"/><Relationship Id="rId138" Type="http://schemas.openxmlformats.org/officeDocument/2006/relationships/hyperlink" Target="https://app.bizzy.org/BE/0425967.580?utm_source=export&amp;utm_medium=lists_xlsx" TargetMode="External"/><Relationship Id="rId345" Type="http://schemas.openxmlformats.org/officeDocument/2006/relationships/hyperlink" Target="https://app.bizzy.org/BE/0413352.434?utm_source=export&amp;utm_medium=lists_xlsx" TargetMode="External"/><Relationship Id="rId387" Type="http://schemas.openxmlformats.org/officeDocument/2006/relationships/hyperlink" Target="https://app.bizzy.org/BE/0466878.816?utm_source=export&amp;utm_medium=lists_xlsx" TargetMode="External"/><Relationship Id="rId510" Type="http://schemas.openxmlformats.org/officeDocument/2006/relationships/hyperlink" Target="https://app.bizzy.org/BE/0425260.272?utm_source=export&amp;utm_medium=lists_xlsx" TargetMode="External"/><Relationship Id="rId191" Type="http://schemas.openxmlformats.org/officeDocument/2006/relationships/hyperlink" Target="https://app.bizzy.org/BE/0430262.405?utm_source=export&amp;utm_medium=lists_xlsx" TargetMode="External"/><Relationship Id="rId205" Type="http://schemas.openxmlformats.org/officeDocument/2006/relationships/hyperlink" Target="https://app.bizzy.org/BE/0421598.226?utm_source=export&amp;utm_medium=lists_xlsx" TargetMode="External"/><Relationship Id="rId247" Type="http://schemas.openxmlformats.org/officeDocument/2006/relationships/hyperlink" Target="https://app.bizzy.org/BE/0873533.993?utm_source=export&amp;utm_medium=lists_xlsx" TargetMode="External"/><Relationship Id="rId412" Type="http://schemas.openxmlformats.org/officeDocument/2006/relationships/hyperlink" Target="https://app.bizzy.org/BE/0538668.417?utm_source=export&amp;utm_medium=lists_xlsx" TargetMode="External"/><Relationship Id="rId107" Type="http://schemas.openxmlformats.org/officeDocument/2006/relationships/hyperlink" Target="https://app.bizzy.org/BE/0427448.514?utm_source=export&amp;utm_medium=lists_xlsx" TargetMode="External"/><Relationship Id="rId289" Type="http://schemas.openxmlformats.org/officeDocument/2006/relationships/hyperlink" Target="https://app.bizzy.org/BE/0402134.977?utm_source=export&amp;utm_medium=lists_xlsx" TargetMode="External"/><Relationship Id="rId454" Type="http://schemas.openxmlformats.org/officeDocument/2006/relationships/hyperlink" Target="https://app.bizzy.org/BE/0424632.148?utm_source=export&amp;utm_medium=lists_xlsx" TargetMode="External"/><Relationship Id="rId496" Type="http://schemas.openxmlformats.org/officeDocument/2006/relationships/hyperlink" Target="https://app.bizzy.org/BE/0521902.461?utm_source=export&amp;utm_medium=lists_xlsx" TargetMode="External"/><Relationship Id="rId11" Type="http://schemas.openxmlformats.org/officeDocument/2006/relationships/hyperlink" Target="https://app.bizzy.org/BE/0457652.730?utm_source=export&amp;utm_medium=lists_xlsx" TargetMode="External"/><Relationship Id="rId53" Type="http://schemas.openxmlformats.org/officeDocument/2006/relationships/hyperlink" Target="https://app.bizzy.org/BE/0425815.647?utm_source=export&amp;utm_medium=lists_xlsx" TargetMode="External"/><Relationship Id="rId149" Type="http://schemas.openxmlformats.org/officeDocument/2006/relationships/hyperlink" Target="https://app.bizzy.org/BE/0403020.251?utm_source=export&amp;utm_medium=lists_xlsx" TargetMode="External"/><Relationship Id="rId314" Type="http://schemas.openxmlformats.org/officeDocument/2006/relationships/hyperlink" Target="https://app.bizzy.org/BE/0405013.602?utm_source=export&amp;utm_medium=lists_xlsx" TargetMode="External"/><Relationship Id="rId356" Type="http://schemas.openxmlformats.org/officeDocument/2006/relationships/hyperlink" Target="https://app.bizzy.org/BE/0404934.715?utm_source=export&amp;utm_medium=lists_xlsx" TargetMode="External"/><Relationship Id="rId398" Type="http://schemas.openxmlformats.org/officeDocument/2006/relationships/hyperlink" Target="https://app.bizzy.org/BE/0874125.297?utm_source=export&amp;utm_medium=lists_xlsx" TargetMode="External"/><Relationship Id="rId521" Type="http://schemas.openxmlformats.org/officeDocument/2006/relationships/hyperlink" Target="https://app.bizzy.org/BE/0400502.211?utm_source=export&amp;utm_medium=lists_xlsx" TargetMode="External"/><Relationship Id="rId95" Type="http://schemas.openxmlformats.org/officeDocument/2006/relationships/hyperlink" Target="https://app.bizzy.org/BE/0420732.352?utm_source=export&amp;utm_medium=lists_xlsx" TargetMode="External"/><Relationship Id="rId160" Type="http://schemas.openxmlformats.org/officeDocument/2006/relationships/hyperlink" Target="https://app.bizzy.org/BE/0427627.864?utm_source=export&amp;utm_medium=lists_xlsx" TargetMode="External"/><Relationship Id="rId216" Type="http://schemas.openxmlformats.org/officeDocument/2006/relationships/hyperlink" Target="https://app.bizzy.org/BE/0450011.209?utm_source=export&amp;utm_medium=lists_xlsx" TargetMode="External"/><Relationship Id="rId423" Type="http://schemas.openxmlformats.org/officeDocument/2006/relationships/hyperlink" Target="https://app.bizzy.org/BE/0407716.932?utm_source=export&amp;utm_medium=lists_xlsx" TargetMode="External"/><Relationship Id="rId258" Type="http://schemas.openxmlformats.org/officeDocument/2006/relationships/hyperlink" Target="https://app.bizzy.org/BE/0627857.343?utm_source=export&amp;utm_medium=lists_xlsx" TargetMode="External"/><Relationship Id="rId465" Type="http://schemas.openxmlformats.org/officeDocument/2006/relationships/hyperlink" Target="https://app.bizzy.org/BE/0403506.340?utm_source=export&amp;utm_medium=lists_xlsx" TargetMode="External"/><Relationship Id="rId22" Type="http://schemas.openxmlformats.org/officeDocument/2006/relationships/hyperlink" Target="https://app.bizzy.org/BE/0443336.223?utm_source=export&amp;utm_medium=lists_xlsx" TargetMode="External"/><Relationship Id="rId64" Type="http://schemas.openxmlformats.org/officeDocument/2006/relationships/hyperlink" Target="https://app.bizzy.org/BE/0404206.225?utm_source=export&amp;utm_medium=lists_xlsx" TargetMode="External"/><Relationship Id="rId118" Type="http://schemas.openxmlformats.org/officeDocument/2006/relationships/hyperlink" Target="https://app.bizzy.org/BE/0895810.836?utm_source=export&amp;utm_medium=lists_xlsx" TargetMode="External"/><Relationship Id="rId325" Type="http://schemas.openxmlformats.org/officeDocument/2006/relationships/hyperlink" Target="https://app.bizzy.org/BE/0415826.627?utm_source=export&amp;utm_medium=lists_xlsx" TargetMode="External"/><Relationship Id="rId367" Type="http://schemas.openxmlformats.org/officeDocument/2006/relationships/hyperlink" Target="https://app.bizzy.org/BE/0873604.566?utm_source=export&amp;utm_medium=lists_xlsx" TargetMode="External"/><Relationship Id="rId532" Type="http://schemas.openxmlformats.org/officeDocument/2006/relationships/hyperlink" Target="https://app.bizzy.org/BE/0423369.762?utm_source=export&amp;utm_medium=lists_xlsx" TargetMode="External"/><Relationship Id="rId171" Type="http://schemas.openxmlformats.org/officeDocument/2006/relationships/hyperlink" Target="https://app.bizzy.org/BE/0403316.397?utm_source=export&amp;utm_medium=lists_xlsx" TargetMode="External"/><Relationship Id="rId227" Type="http://schemas.openxmlformats.org/officeDocument/2006/relationships/hyperlink" Target="https://app.bizzy.org/BE/0447138.227?utm_source=export&amp;utm_medium=lists_xlsx" TargetMode="External"/><Relationship Id="rId269" Type="http://schemas.openxmlformats.org/officeDocument/2006/relationships/hyperlink" Target="https://app.bizzy.org/BE/0848973.395?utm_source=export&amp;utm_medium=lists_xlsx" TargetMode="External"/><Relationship Id="rId434" Type="http://schemas.openxmlformats.org/officeDocument/2006/relationships/hyperlink" Target="https://app.bizzy.org/BE/0445210.006?utm_source=export&amp;utm_medium=lists_xlsx" TargetMode="External"/><Relationship Id="rId476" Type="http://schemas.openxmlformats.org/officeDocument/2006/relationships/hyperlink" Target="https://app.bizzy.org/BE/0477709.261?utm_source=export&amp;utm_medium=lists_xlsx" TargetMode="External"/><Relationship Id="rId33" Type="http://schemas.openxmlformats.org/officeDocument/2006/relationships/hyperlink" Target="https://app.bizzy.org/BE/0425342.624?utm_source=export&amp;utm_medium=lists_xlsx" TargetMode="External"/><Relationship Id="rId129" Type="http://schemas.openxmlformats.org/officeDocument/2006/relationships/hyperlink" Target="https://app.bizzy.org/BE/0437910.359?utm_source=export&amp;utm_medium=lists_xlsx" TargetMode="External"/><Relationship Id="rId280" Type="http://schemas.openxmlformats.org/officeDocument/2006/relationships/hyperlink" Target="https://app.bizzy.org/BE/0875041.849?utm_source=export&amp;utm_medium=lists_xlsx" TargetMode="External"/><Relationship Id="rId336" Type="http://schemas.openxmlformats.org/officeDocument/2006/relationships/hyperlink" Target="https://app.bizzy.org/BE/0408195.103?utm_source=export&amp;utm_medium=lists_xlsx" TargetMode="External"/><Relationship Id="rId501" Type="http://schemas.openxmlformats.org/officeDocument/2006/relationships/hyperlink" Target="https://app.bizzy.org/BE/0422562.385?utm_source=export&amp;utm_medium=lists_xlsx" TargetMode="External"/><Relationship Id="rId75" Type="http://schemas.openxmlformats.org/officeDocument/2006/relationships/hyperlink" Target="https://app.bizzy.org/BE/0405772.873?utm_source=export&amp;utm_medium=lists_xlsx" TargetMode="External"/><Relationship Id="rId140" Type="http://schemas.openxmlformats.org/officeDocument/2006/relationships/hyperlink" Target="https://app.bizzy.org/BE/0417331.909?utm_source=export&amp;utm_medium=lists_xlsx" TargetMode="External"/><Relationship Id="rId182" Type="http://schemas.openxmlformats.org/officeDocument/2006/relationships/hyperlink" Target="https://app.bizzy.org/BE/0418972.989?utm_source=export&amp;utm_medium=lists_xlsx" TargetMode="External"/><Relationship Id="rId378" Type="http://schemas.openxmlformats.org/officeDocument/2006/relationships/hyperlink" Target="https://app.bizzy.org/BE/0432549.526?utm_source=export&amp;utm_medium=lists_xlsx" TargetMode="External"/><Relationship Id="rId403" Type="http://schemas.openxmlformats.org/officeDocument/2006/relationships/hyperlink" Target="https://app.bizzy.org/BE/0887899.693?utm_source=export&amp;utm_medium=lists_xlsx" TargetMode="External"/><Relationship Id="rId6" Type="http://schemas.openxmlformats.org/officeDocument/2006/relationships/hyperlink" Target="https://app.bizzy.org/BE/0425038.558?utm_source=export&amp;utm_medium=lists_xlsx" TargetMode="External"/><Relationship Id="rId238" Type="http://schemas.openxmlformats.org/officeDocument/2006/relationships/hyperlink" Target="https://app.bizzy.org/BE/0417521.454?utm_source=export&amp;utm_medium=lists_xlsx" TargetMode="External"/><Relationship Id="rId445" Type="http://schemas.openxmlformats.org/officeDocument/2006/relationships/hyperlink" Target="https://app.bizzy.org/BE/0420429.375?utm_source=export&amp;utm_medium=lists_xlsx" TargetMode="External"/><Relationship Id="rId487" Type="http://schemas.openxmlformats.org/officeDocument/2006/relationships/hyperlink" Target="https://app.bizzy.org/BE/0419225.387?utm_source=export&amp;utm_medium=lists_xlsx" TargetMode="External"/><Relationship Id="rId291" Type="http://schemas.openxmlformats.org/officeDocument/2006/relationships/hyperlink" Target="https://app.bizzy.org/BE/0420069.782?utm_source=export&amp;utm_medium=lists_xlsx" TargetMode="External"/><Relationship Id="rId305" Type="http://schemas.openxmlformats.org/officeDocument/2006/relationships/hyperlink" Target="https://app.bizzy.org/BE/0450864.215?utm_source=export&amp;utm_medium=lists_xlsx" TargetMode="External"/><Relationship Id="rId347" Type="http://schemas.openxmlformats.org/officeDocument/2006/relationships/hyperlink" Target="https://app.bizzy.org/BE/0475099.565?utm_source=export&amp;utm_medium=lists_xlsx" TargetMode="External"/><Relationship Id="rId512" Type="http://schemas.openxmlformats.org/officeDocument/2006/relationships/hyperlink" Target="https://app.bizzy.org/BE/0719724.459?utm_source=export&amp;utm_medium=lists_xlsx" TargetMode="External"/><Relationship Id="rId44" Type="http://schemas.openxmlformats.org/officeDocument/2006/relationships/hyperlink" Target="https://app.bizzy.org/BE/0436267.594?utm_source=export&amp;utm_medium=lists_xlsx" TargetMode="External"/><Relationship Id="rId86" Type="http://schemas.openxmlformats.org/officeDocument/2006/relationships/hyperlink" Target="https://app.bizzy.org/BE/0408403.058?utm_source=export&amp;utm_medium=lists_xlsx" TargetMode="External"/><Relationship Id="rId151" Type="http://schemas.openxmlformats.org/officeDocument/2006/relationships/hyperlink" Target="https://app.bizzy.org/BE/0430119.477?utm_source=export&amp;utm_medium=lists_xlsx" TargetMode="External"/><Relationship Id="rId389" Type="http://schemas.openxmlformats.org/officeDocument/2006/relationships/hyperlink" Target="https://app.bizzy.org/BE/0448207.405?utm_source=export&amp;utm_medium=lists_xlsx" TargetMode="External"/><Relationship Id="rId193" Type="http://schemas.openxmlformats.org/officeDocument/2006/relationships/hyperlink" Target="https://app.bizzy.org/BE/0470766.635?utm_source=export&amp;utm_medium=lists_xlsx" TargetMode="External"/><Relationship Id="rId207" Type="http://schemas.openxmlformats.org/officeDocument/2006/relationships/hyperlink" Target="https://app.bizzy.org/BE/0762705.852?utm_source=export&amp;utm_medium=lists_xlsx" TargetMode="External"/><Relationship Id="rId249" Type="http://schemas.openxmlformats.org/officeDocument/2006/relationships/hyperlink" Target="https://app.bizzy.org/BE/0403992.231?utm_source=export&amp;utm_medium=lists_xlsx" TargetMode="External"/><Relationship Id="rId414" Type="http://schemas.openxmlformats.org/officeDocument/2006/relationships/hyperlink" Target="https://app.bizzy.org/BE/0418975.266?utm_source=export&amp;utm_medium=lists_xlsx" TargetMode="External"/><Relationship Id="rId456" Type="http://schemas.openxmlformats.org/officeDocument/2006/relationships/hyperlink" Target="https://app.bizzy.org/BE/0400767.772?utm_source=export&amp;utm_medium=lists_xlsx" TargetMode="External"/><Relationship Id="rId498" Type="http://schemas.openxmlformats.org/officeDocument/2006/relationships/hyperlink" Target="https://app.bizzy.org/BE/0830512.812?utm_source=export&amp;utm_medium=lists_xlsx" TargetMode="External"/><Relationship Id="rId13" Type="http://schemas.openxmlformats.org/officeDocument/2006/relationships/hyperlink" Target="https://app.bizzy.org/BE/0437237.396?utm_source=export&amp;utm_medium=lists_xlsx" TargetMode="External"/><Relationship Id="rId109" Type="http://schemas.openxmlformats.org/officeDocument/2006/relationships/hyperlink" Target="https://app.bizzy.org/BE/0407653.980?utm_source=export&amp;utm_medium=lists_xlsx" TargetMode="External"/><Relationship Id="rId260" Type="http://schemas.openxmlformats.org/officeDocument/2006/relationships/hyperlink" Target="https://app.bizzy.org/BE/0464994.145?utm_source=export&amp;utm_medium=lists_xlsx" TargetMode="External"/><Relationship Id="rId316" Type="http://schemas.openxmlformats.org/officeDocument/2006/relationships/hyperlink" Target="https://app.bizzy.org/BE/0434278.896?utm_source=export&amp;utm_medium=lists_xlsx" TargetMode="External"/><Relationship Id="rId523" Type="http://schemas.openxmlformats.org/officeDocument/2006/relationships/hyperlink" Target="https://app.bizzy.org/BE/0424656.991?utm_source=export&amp;utm_medium=lists_xlsx" TargetMode="External"/><Relationship Id="rId55" Type="http://schemas.openxmlformats.org/officeDocument/2006/relationships/hyperlink" Target="https://app.bizzy.org/BE/0400789.251?utm_source=export&amp;utm_medium=lists_xlsx" TargetMode="External"/><Relationship Id="rId97" Type="http://schemas.openxmlformats.org/officeDocument/2006/relationships/hyperlink" Target="https://app.bizzy.org/BE/0404800.301?utm_source=export&amp;utm_medium=lists_xlsx" TargetMode="External"/><Relationship Id="rId120" Type="http://schemas.openxmlformats.org/officeDocument/2006/relationships/hyperlink" Target="https://app.bizzy.org/BE/0464255.361?utm_source=export&amp;utm_medium=lists_xlsx" TargetMode="External"/><Relationship Id="rId358" Type="http://schemas.openxmlformats.org/officeDocument/2006/relationships/hyperlink" Target="https://app.bizzy.org/BE/0424735.977?utm_source=export&amp;utm_medium=lists_xlsx" TargetMode="External"/><Relationship Id="rId162" Type="http://schemas.openxmlformats.org/officeDocument/2006/relationships/hyperlink" Target="https://app.bizzy.org/BE/0473254.189?utm_source=export&amp;utm_medium=lists_xlsx" TargetMode="External"/><Relationship Id="rId218" Type="http://schemas.openxmlformats.org/officeDocument/2006/relationships/hyperlink" Target="https://app.bizzy.org/BE/0477750.833?utm_source=export&amp;utm_medium=lists_xlsx" TargetMode="External"/><Relationship Id="rId425" Type="http://schemas.openxmlformats.org/officeDocument/2006/relationships/hyperlink" Target="https://app.bizzy.org/BE/0667753.542?utm_source=export&amp;utm_medium=lists_xlsx" TargetMode="External"/><Relationship Id="rId467" Type="http://schemas.openxmlformats.org/officeDocument/2006/relationships/hyperlink" Target="https://app.bizzy.org/BE/0451405.534?utm_source=export&amp;utm_medium=lists_xlsx" TargetMode="External"/><Relationship Id="rId271" Type="http://schemas.openxmlformats.org/officeDocument/2006/relationships/hyperlink" Target="https://app.bizzy.org/BE/0870019.427?utm_source=export&amp;utm_medium=lists_xlsx" TargetMode="External"/><Relationship Id="rId24" Type="http://schemas.openxmlformats.org/officeDocument/2006/relationships/hyperlink" Target="https://app.bizzy.org/BE/0408454.528?utm_source=export&amp;utm_medium=lists_xlsx" TargetMode="External"/><Relationship Id="rId66" Type="http://schemas.openxmlformats.org/officeDocument/2006/relationships/hyperlink" Target="https://app.bizzy.org/BE/0403480.507?utm_source=export&amp;utm_medium=lists_xlsx" TargetMode="External"/><Relationship Id="rId131" Type="http://schemas.openxmlformats.org/officeDocument/2006/relationships/hyperlink" Target="https://app.bizzy.org/BE/0467222.076?utm_source=export&amp;utm_medium=lists_xlsx" TargetMode="External"/><Relationship Id="rId327" Type="http://schemas.openxmlformats.org/officeDocument/2006/relationships/hyperlink" Target="https://app.bizzy.org/BE/0478652.141?utm_source=export&amp;utm_medium=lists_xlsx" TargetMode="External"/><Relationship Id="rId369" Type="http://schemas.openxmlformats.org/officeDocument/2006/relationships/hyperlink" Target="https://app.bizzy.org/BE/0407606.965?utm_source=export&amp;utm_medium=lists_xlsx" TargetMode="External"/><Relationship Id="rId534" Type="http://schemas.openxmlformats.org/officeDocument/2006/relationships/hyperlink" Target="https://app.bizzy.org/BE/0407904.596?utm_source=export&amp;utm_medium=lists_xlsx" TargetMode="External"/><Relationship Id="rId173" Type="http://schemas.openxmlformats.org/officeDocument/2006/relationships/hyperlink" Target="https://app.bizzy.org/BE/0424307.791?utm_source=export&amp;utm_medium=lists_xlsx" TargetMode="External"/><Relationship Id="rId229" Type="http://schemas.openxmlformats.org/officeDocument/2006/relationships/hyperlink" Target="https://app.bizzy.org/BE/0862743.833?utm_source=export&amp;utm_medium=lists_xlsx" TargetMode="External"/><Relationship Id="rId380" Type="http://schemas.openxmlformats.org/officeDocument/2006/relationships/hyperlink" Target="https://app.bizzy.org/BE/0403003.524?utm_source=export&amp;utm_medium=lists_xlsx" TargetMode="External"/><Relationship Id="rId436" Type="http://schemas.openxmlformats.org/officeDocument/2006/relationships/hyperlink" Target="https://app.bizzy.org/BE/0448826.918?utm_source=export&amp;utm_medium=lists_xlsx" TargetMode="External"/><Relationship Id="rId240" Type="http://schemas.openxmlformats.org/officeDocument/2006/relationships/hyperlink" Target="https://app.bizzy.org/BE/0729569.860?utm_source=export&amp;utm_medium=lists_xlsx" TargetMode="External"/><Relationship Id="rId478" Type="http://schemas.openxmlformats.org/officeDocument/2006/relationships/hyperlink" Target="https://app.bizzy.org/BE/0471435.836?utm_source=export&amp;utm_medium=lists_xlsx" TargetMode="External"/><Relationship Id="rId35" Type="http://schemas.openxmlformats.org/officeDocument/2006/relationships/hyperlink" Target="https://app.bizzy.org/BE/0456528.520?utm_source=export&amp;utm_medium=lists_xlsx" TargetMode="External"/><Relationship Id="rId77" Type="http://schemas.openxmlformats.org/officeDocument/2006/relationships/hyperlink" Target="https://app.bizzy.org/BE/0565983.518?utm_source=export&amp;utm_medium=lists_xlsx" TargetMode="External"/><Relationship Id="rId100" Type="http://schemas.openxmlformats.org/officeDocument/2006/relationships/hyperlink" Target="https://app.bizzy.org/BE/0441904.977?utm_source=export&amp;utm_medium=lists_xlsx" TargetMode="External"/><Relationship Id="rId282" Type="http://schemas.openxmlformats.org/officeDocument/2006/relationships/hyperlink" Target="https://app.bizzy.org/BE/0405388.536?utm_source=export&amp;utm_medium=lists_xlsx" TargetMode="External"/><Relationship Id="rId338" Type="http://schemas.openxmlformats.org/officeDocument/2006/relationships/hyperlink" Target="https://app.bizzy.org/BE/0811501.604?utm_source=export&amp;utm_medium=lists_xlsx" TargetMode="External"/><Relationship Id="rId503" Type="http://schemas.openxmlformats.org/officeDocument/2006/relationships/hyperlink" Target="https://app.bizzy.org/BE/0821674.726?utm_source=export&amp;utm_medium=lists_xlsx" TargetMode="External"/><Relationship Id="rId8" Type="http://schemas.openxmlformats.org/officeDocument/2006/relationships/hyperlink" Target="https://app.bizzy.org/BE/0436781.102?utm_source=export&amp;utm_medium=lists_xlsx" TargetMode="External"/><Relationship Id="rId142" Type="http://schemas.openxmlformats.org/officeDocument/2006/relationships/hyperlink" Target="https://app.bizzy.org/BE/0448746.744?utm_source=export&amp;utm_medium=lists_xlsx" TargetMode="External"/><Relationship Id="rId184" Type="http://schemas.openxmlformats.org/officeDocument/2006/relationships/hyperlink" Target="https://app.bizzy.org/BE/0403684.997?utm_source=export&amp;utm_medium=lists_xlsx" TargetMode="External"/><Relationship Id="rId391" Type="http://schemas.openxmlformats.org/officeDocument/2006/relationships/hyperlink" Target="https://app.bizzy.org/BE/0881352.886?utm_source=export&amp;utm_medium=lists_xlsx" TargetMode="External"/><Relationship Id="rId405" Type="http://schemas.openxmlformats.org/officeDocument/2006/relationships/hyperlink" Target="https://app.bizzy.org/BE/0218843.678?utm_source=export&amp;utm_medium=lists_xlsx" TargetMode="External"/><Relationship Id="rId447" Type="http://schemas.openxmlformats.org/officeDocument/2006/relationships/hyperlink" Target="https://app.bizzy.org/BE/0874788.956?utm_source=export&amp;utm_medium=lists_xlsx" TargetMode="External"/><Relationship Id="rId251" Type="http://schemas.openxmlformats.org/officeDocument/2006/relationships/hyperlink" Target="https://app.bizzy.org/BE/0404968.268?utm_source=export&amp;utm_medium=lists_xlsx" TargetMode="External"/><Relationship Id="rId489" Type="http://schemas.openxmlformats.org/officeDocument/2006/relationships/hyperlink" Target="https://app.bizzy.org/BE/0460474.539?utm_source=export&amp;utm_medium=lists_xlsx" TargetMode="External"/><Relationship Id="rId46" Type="http://schemas.openxmlformats.org/officeDocument/2006/relationships/hyperlink" Target="https://app.bizzy.org/BE/0479469.515?utm_source=export&amp;utm_medium=lists_xlsx" TargetMode="External"/><Relationship Id="rId293" Type="http://schemas.openxmlformats.org/officeDocument/2006/relationships/hyperlink" Target="https://app.bizzy.org/BE/0407184.521?utm_source=export&amp;utm_medium=lists_xlsx" TargetMode="External"/><Relationship Id="rId307" Type="http://schemas.openxmlformats.org/officeDocument/2006/relationships/hyperlink" Target="https://app.bizzy.org/BE/0427973.304?utm_source=export&amp;utm_medium=lists_xlsx" TargetMode="External"/><Relationship Id="rId349" Type="http://schemas.openxmlformats.org/officeDocument/2006/relationships/hyperlink" Target="https://app.bizzy.org/BE/0447354.397?utm_source=export&amp;utm_medium=lists_xlsx" TargetMode="External"/><Relationship Id="rId514" Type="http://schemas.openxmlformats.org/officeDocument/2006/relationships/hyperlink" Target="https://app.bizzy.org/BE/0414794.368?utm_source=export&amp;utm_medium=lists_xlsx" TargetMode="External"/><Relationship Id="rId88" Type="http://schemas.openxmlformats.org/officeDocument/2006/relationships/hyperlink" Target="https://app.bizzy.org/BE/0459510.180?utm_source=export&amp;utm_medium=lists_xlsx" TargetMode="External"/><Relationship Id="rId111" Type="http://schemas.openxmlformats.org/officeDocument/2006/relationships/hyperlink" Target="https://app.bizzy.org/BE/0465935.738?utm_source=export&amp;utm_medium=lists_xlsx" TargetMode="External"/><Relationship Id="rId153" Type="http://schemas.openxmlformats.org/officeDocument/2006/relationships/hyperlink" Target="https://app.bizzy.org/BE/0427372.793?utm_source=export&amp;utm_medium=lists_xlsx" TargetMode="External"/><Relationship Id="rId195" Type="http://schemas.openxmlformats.org/officeDocument/2006/relationships/hyperlink" Target="https://app.bizzy.org/BE/0406922.918?utm_source=export&amp;utm_medium=lists_xlsx" TargetMode="External"/><Relationship Id="rId209" Type="http://schemas.openxmlformats.org/officeDocument/2006/relationships/hyperlink" Target="https://app.bizzy.org/BE/0412937.710?utm_source=export&amp;utm_medium=lists_xlsx" TargetMode="External"/><Relationship Id="rId360" Type="http://schemas.openxmlformats.org/officeDocument/2006/relationships/hyperlink" Target="https://app.bizzy.org/BE/0440085.040?utm_source=export&amp;utm_medium=lists_xlsx" TargetMode="External"/><Relationship Id="rId416" Type="http://schemas.openxmlformats.org/officeDocument/2006/relationships/hyperlink" Target="https://app.bizzy.org/BE/0860972.295?utm_source=export&amp;utm_medium=lists_xlsx" TargetMode="External"/><Relationship Id="rId220" Type="http://schemas.openxmlformats.org/officeDocument/2006/relationships/hyperlink" Target="https://app.bizzy.org/BE/0459165.435?utm_source=export&amp;utm_medium=lists_xlsx" TargetMode="External"/><Relationship Id="rId458" Type="http://schemas.openxmlformats.org/officeDocument/2006/relationships/hyperlink" Target="https://app.bizzy.org/BE/0459906.692?utm_source=export&amp;utm_medium=lists_xlsx" TargetMode="External"/><Relationship Id="rId15" Type="http://schemas.openxmlformats.org/officeDocument/2006/relationships/hyperlink" Target="https://app.bizzy.org/BE/0450452.063?utm_source=export&amp;utm_medium=lists_xlsx" TargetMode="External"/><Relationship Id="rId57" Type="http://schemas.openxmlformats.org/officeDocument/2006/relationships/hyperlink" Target="https://app.bizzy.org/BE/0404627.679?utm_source=export&amp;utm_medium=lists_xlsx" TargetMode="External"/><Relationship Id="rId262" Type="http://schemas.openxmlformats.org/officeDocument/2006/relationships/hyperlink" Target="https://app.bizzy.org/BE/0473191.041?utm_source=export&amp;utm_medium=lists_xlsx" TargetMode="External"/><Relationship Id="rId318" Type="http://schemas.openxmlformats.org/officeDocument/2006/relationships/hyperlink" Target="https://app.bizzy.org/BE/0478971.449?utm_source=export&amp;utm_medium=lists_xlsx" TargetMode="External"/><Relationship Id="rId525" Type="http://schemas.openxmlformats.org/officeDocument/2006/relationships/hyperlink" Target="https://app.bizzy.org/BE/0460474.440?utm_source=export&amp;utm_medium=lists_xlsx" TargetMode="External"/><Relationship Id="rId99" Type="http://schemas.openxmlformats.org/officeDocument/2006/relationships/hyperlink" Target="https://app.bizzy.org/BE/0664474.051?utm_source=export&amp;utm_medium=lists_xlsx" TargetMode="External"/><Relationship Id="rId122" Type="http://schemas.openxmlformats.org/officeDocument/2006/relationships/hyperlink" Target="https://app.bizzy.org/BE/0442694.142?utm_source=export&amp;utm_medium=lists_xlsx" TargetMode="External"/><Relationship Id="rId164" Type="http://schemas.openxmlformats.org/officeDocument/2006/relationships/hyperlink" Target="https://app.bizzy.org/BE/0769992.730?utm_source=export&amp;utm_medium=lists_xlsx" TargetMode="External"/><Relationship Id="rId371" Type="http://schemas.openxmlformats.org/officeDocument/2006/relationships/hyperlink" Target="https://app.bizzy.org/BE/0406774.844?utm_source=export&amp;utm_medium=lists_xlsx" TargetMode="External"/><Relationship Id="rId427" Type="http://schemas.openxmlformats.org/officeDocument/2006/relationships/hyperlink" Target="https://app.bizzy.org/BE/0428257.869?utm_source=export&amp;utm_medium=lists_xlsx" TargetMode="External"/><Relationship Id="rId469" Type="http://schemas.openxmlformats.org/officeDocument/2006/relationships/hyperlink" Target="https://app.bizzy.org/BE/0867239.782?utm_source=export&amp;utm_medium=lists_xlsx" TargetMode="External"/><Relationship Id="rId26" Type="http://schemas.openxmlformats.org/officeDocument/2006/relationships/hyperlink" Target="https://app.bizzy.org/BE/0405502.362?utm_source=export&amp;utm_medium=lists_xlsx" TargetMode="External"/><Relationship Id="rId231" Type="http://schemas.openxmlformats.org/officeDocument/2006/relationships/hyperlink" Target="https://app.bizzy.org/BE/0400888.924?utm_source=export&amp;utm_medium=lists_xlsx" TargetMode="External"/><Relationship Id="rId273" Type="http://schemas.openxmlformats.org/officeDocument/2006/relationships/hyperlink" Target="https://app.bizzy.org/BE/0406183.144?utm_source=export&amp;utm_medium=lists_xlsx" TargetMode="External"/><Relationship Id="rId329" Type="http://schemas.openxmlformats.org/officeDocument/2006/relationships/hyperlink" Target="https://app.bizzy.org/BE/0447690.830?utm_source=export&amp;utm_medium=lists_xlsx" TargetMode="External"/><Relationship Id="rId480" Type="http://schemas.openxmlformats.org/officeDocument/2006/relationships/hyperlink" Target="https://app.bizzy.org/BE/0883914.874?utm_source=export&amp;utm_medium=lists_xlsx" TargetMode="External"/><Relationship Id="rId536" Type="http://schemas.openxmlformats.org/officeDocument/2006/relationships/hyperlink" Target="https://app.bizzy.org/BE/0462467.195?utm_source=export&amp;utm_medium=lists_xlsx" TargetMode="External"/><Relationship Id="rId68" Type="http://schemas.openxmlformats.org/officeDocument/2006/relationships/hyperlink" Target="https://app.bizzy.org/BE/0448332.911?utm_source=export&amp;utm_medium=lists_xlsx" TargetMode="External"/><Relationship Id="rId133" Type="http://schemas.openxmlformats.org/officeDocument/2006/relationships/hyperlink" Target="https://app.bizzy.org/BE/0445781.316?utm_source=export&amp;utm_medium=lists_xlsx" TargetMode="External"/><Relationship Id="rId175" Type="http://schemas.openxmlformats.org/officeDocument/2006/relationships/hyperlink" Target="https://app.bizzy.org/BE/0453257.244?utm_source=export&amp;utm_medium=lists_xlsx" TargetMode="External"/><Relationship Id="rId340" Type="http://schemas.openxmlformats.org/officeDocument/2006/relationships/hyperlink" Target="https://app.bizzy.org/BE/0429388.316?utm_source=export&amp;utm_medium=lists_xlsx" TargetMode="External"/><Relationship Id="rId200" Type="http://schemas.openxmlformats.org/officeDocument/2006/relationships/hyperlink" Target="https://app.bizzy.org/BE/0429025.951?utm_source=export&amp;utm_medium=lists_xlsx" TargetMode="External"/><Relationship Id="rId382" Type="http://schemas.openxmlformats.org/officeDocument/2006/relationships/hyperlink" Target="https://app.bizzy.org/BE/0405007.662?utm_source=export&amp;utm_medium=lists_xlsx" TargetMode="External"/><Relationship Id="rId438" Type="http://schemas.openxmlformats.org/officeDocument/2006/relationships/hyperlink" Target="https://app.bizzy.org/BE/0400444.803?utm_source=export&amp;utm_medium=lists_xlsx" TargetMode="External"/><Relationship Id="rId242" Type="http://schemas.openxmlformats.org/officeDocument/2006/relationships/hyperlink" Target="https://app.bizzy.org/BE/0416375.270?utm_source=export&amp;utm_medium=lists_xlsx" TargetMode="External"/><Relationship Id="rId284" Type="http://schemas.openxmlformats.org/officeDocument/2006/relationships/hyperlink" Target="https://app.bizzy.org/BE/0401947.808?utm_source=export&amp;utm_medium=lists_xlsx" TargetMode="External"/><Relationship Id="rId491" Type="http://schemas.openxmlformats.org/officeDocument/2006/relationships/hyperlink" Target="https://app.bizzy.org/BE/0406024.281?utm_source=export&amp;utm_medium=lists_xlsx" TargetMode="External"/><Relationship Id="rId505" Type="http://schemas.openxmlformats.org/officeDocument/2006/relationships/hyperlink" Target="https://app.bizzy.org/BE/0597618.285?utm_source=export&amp;utm_medium=lists_xlsx" TargetMode="External"/><Relationship Id="rId37" Type="http://schemas.openxmlformats.org/officeDocument/2006/relationships/hyperlink" Target="https://app.bizzy.org/BE/0445281.963?utm_source=export&amp;utm_medium=lists_xlsx" TargetMode="External"/><Relationship Id="rId79" Type="http://schemas.openxmlformats.org/officeDocument/2006/relationships/hyperlink" Target="https://app.bizzy.org/BE/0432549.427?utm_source=export&amp;utm_medium=lists_xlsx" TargetMode="External"/><Relationship Id="rId102" Type="http://schemas.openxmlformats.org/officeDocument/2006/relationships/hyperlink" Target="https://app.bizzy.org/BE/0879138.021?utm_source=export&amp;utm_medium=lists_xlsx" TargetMode="External"/><Relationship Id="rId144" Type="http://schemas.openxmlformats.org/officeDocument/2006/relationships/hyperlink" Target="https://app.bizzy.org/BE/0442647.523?utm_source=export&amp;utm_medium=lists_xlsx" TargetMode="External"/><Relationship Id="rId90" Type="http://schemas.openxmlformats.org/officeDocument/2006/relationships/hyperlink" Target="https://app.bizzy.org/BE/0403227.515?utm_source=export&amp;utm_medium=lists_xlsx" TargetMode="External"/><Relationship Id="rId186" Type="http://schemas.openxmlformats.org/officeDocument/2006/relationships/hyperlink" Target="https://app.bizzy.org/BE/0406315.776?utm_source=export&amp;utm_medium=lists_xlsx" TargetMode="External"/><Relationship Id="rId351" Type="http://schemas.openxmlformats.org/officeDocument/2006/relationships/hyperlink" Target="https://app.bizzy.org/BE/0881334.278?utm_source=export&amp;utm_medium=lists_xlsx" TargetMode="External"/><Relationship Id="rId393" Type="http://schemas.openxmlformats.org/officeDocument/2006/relationships/hyperlink" Target="https://app.bizzy.org/BE/0881300.923?utm_source=export&amp;utm_medium=lists_xlsx" TargetMode="External"/><Relationship Id="rId407" Type="http://schemas.openxmlformats.org/officeDocument/2006/relationships/hyperlink" Target="https://app.bizzy.org/BE/0430597.648?utm_source=export&amp;utm_medium=lists_xlsx" TargetMode="External"/><Relationship Id="rId449" Type="http://schemas.openxmlformats.org/officeDocument/2006/relationships/hyperlink" Target="https://app.bizzy.org/BE/0403837.823?utm_source=export&amp;utm_medium=lists_xlsx" TargetMode="External"/><Relationship Id="rId211" Type="http://schemas.openxmlformats.org/officeDocument/2006/relationships/hyperlink" Target="https://app.bizzy.org/BE/0878736.064?utm_source=export&amp;utm_medium=lists_xlsx" TargetMode="External"/><Relationship Id="rId253" Type="http://schemas.openxmlformats.org/officeDocument/2006/relationships/hyperlink" Target="https://app.bizzy.org/BE/0404584.525?utm_source=export&amp;utm_medium=lists_xlsx" TargetMode="External"/><Relationship Id="rId295" Type="http://schemas.openxmlformats.org/officeDocument/2006/relationships/hyperlink" Target="https://app.bizzy.org/BE/0404105.166?utm_source=export&amp;utm_medium=lists_xlsx" TargetMode="External"/><Relationship Id="rId309" Type="http://schemas.openxmlformats.org/officeDocument/2006/relationships/hyperlink" Target="https://app.bizzy.org/BE/0437126.936?utm_source=export&amp;utm_medium=lists_xlsx" TargetMode="External"/><Relationship Id="rId460" Type="http://schemas.openxmlformats.org/officeDocument/2006/relationships/hyperlink" Target="https://app.bizzy.org/BE/0442783.323?utm_source=export&amp;utm_medium=lists_xlsx" TargetMode="External"/><Relationship Id="rId516" Type="http://schemas.openxmlformats.org/officeDocument/2006/relationships/hyperlink" Target="https://app.bizzy.org/BE/0437837.016?utm_source=export&amp;utm_medium=lists_xlsx" TargetMode="External"/><Relationship Id="rId48" Type="http://schemas.openxmlformats.org/officeDocument/2006/relationships/hyperlink" Target="https://app.bizzy.org/BE/0424797.345?utm_source=export&amp;utm_medium=lists_xlsx" TargetMode="External"/><Relationship Id="rId113" Type="http://schemas.openxmlformats.org/officeDocument/2006/relationships/hyperlink" Target="https://app.bizzy.org/BE/0441184.110?utm_source=export&amp;utm_medium=lists_xlsx" TargetMode="External"/><Relationship Id="rId320" Type="http://schemas.openxmlformats.org/officeDocument/2006/relationships/hyperlink" Target="https://app.bizzy.org/BE/0442652.075?utm_source=export&amp;utm_medium=lists_xlsx" TargetMode="External"/><Relationship Id="rId155" Type="http://schemas.openxmlformats.org/officeDocument/2006/relationships/hyperlink" Target="https://app.bizzy.org/BE/0451657.041?utm_source=export&amp;utm_medium=lists_xlsx" TargetMode="External"/><Relationship Id="rId197" Type="http://schemas.openxmlformats.org/officeDocument/2006/relationships/hyperlink" Target="https://app.bizzy.org/BE/0693786.956?utm_source=export&amp;utm_medium=lists_xlsx" TargetMode="External"/><Relationship Id="rId362" Type="http://schemas.openxmlformats.org/officeDocument/2006/relationships/hyperlink" Target="https://app.bizzy.org/BE/0403049.945?utm_source=export&amp;utm_medium=lists_xlsx" TargetMode="External"/><Relationship Id="rId418" Type="http://schemas.openxmlformats.org/officeDocument/2006/relationships/hyperlink" Target="https://app.bizzy.org/BE/0508449.056?utm_source=export&amp;utm_medium=lists_xlsx" TargetMode="External"/><Relationship Id="rId222" Type="http://schemas.openxmlformats.org/officeDocument/2006/relationships/hyperlink" Target="https://app.bizzy.org/BE/0405108.325?utm_source=export&amp;utm_medium=lists_xlsx" TargetMode="External"/><Relationship Id="rId264" Type="http://schemas.openxmlformats.org/officeDocument/2006/relationships/hyperlink" Target="https://app.bizzy.org/BE/0404914.028?utm_source=export&amp;utm_medium=lists_xlsx" TargetMode="External"/><Relationship Id="rId471" Type="http://schemas.openxmlformats.org/officeDocument/2006/relationships/hyperlink" Target="https://app.bizzy.org/BE/0413763.693?utm_source=export&amp;utm_medium=lists_xlsx" TargetMode="External"/><Relationship Id="rId17" Type="http://schemas.openxmlformats.org/officeDocument/2006/relationships/hyperlink" Target="https://app.bizzy.org/BE/0407045.751?utm_source=export&amp;utm_medium=lists_xlsx" TargetMode="External"/><Relationship Id="rId59" Type="http://schemas.openxmlformats.org/officeDocument/2006/relationships/hyperlink" Target="https://app.bizzy.org/BE/0431431.749?utm_source=export&amp;utm_medium=lists_xlsx" TargetMode="External"/><Relationship Id="rId124" Type="http://schemas.openxmlformats.org/officeDocument/2006/relationships/hyperlink" Target="https://app.bizzy.org/BE/0468807.829?utm_source=export&amp;utm_medium=lists_xlsx" TargetMode="External"/><Relationship Id="rId527" Type="http://schemas.openxmlformats.org/officeDocument/2006/relationships/hyperlink" Target="https://app.bizzy.org/BE/0403593.343?utm_source=export&amp;utm_medium=lists_xlsx" TargetMode="External"/><Relationship Id="rId70" Type="http://schemas.openxmlformats.org/officeDocument/2006/relationships/hyperlink" Target="https://app.bizzy.org/BE/0402031.346?utm_source=export&amp;utm_medium=lists_xlsx" TargetMode="External"/><Relationship Id="rId166" Type="http://schemas.openxmlformats.org/officeDocument/2006/relationships/hyperlink" Target="https://app.bizzy.org/BE/0446780.020?utm_source=export&amp;utm_medium=lists_xlsx" TargetMode="External"/><Relationship Id="rId331" Type="http://schemas.openxmlformats.org/officeDocument/2006/relationships/hyperlink" Target="https://app.bizzy.org/BE/0424748.350?utm_source=export&amp;utm_medium=lists_xlsx" TargetMode="External"/><Relationship Id="rId373" Type="http://schemas.openxmlformats.org/officeDocument/2006/relationships/hyperlink" Target="https://app.bizzy.org/BE/0430060.188?utm_source=export&amp;utm_medium=lists_xlsx" TargetMode="External"/><Relationship Id="rId429" Type="http://schemas.openxmlformats.org/officeDocument/2006/relationships/hyperlink" Target="https://app.bizzy.org/BE/0431049.588?utm_source=export&amp;utm_medium=lists_xlsx" TargetMode="External"/><Relationship Id="rId1" Type="http://schemas.openxmlformats.org/officeDocument/2006/relationships/hyperlink" Target="https://app.bizzy.org/BE/0441192.820?utm_source=export&amp;utm_medium=lists_xlsx" TargetMode="External"/><Relationship Id="rId233" Type="http://schemas.openxmlformats.org/officeDocument/2006/relationships/hyperlink" Target="https://app.bizzy.org/BE/0477705.697?utm_source=export&amp;utm_medium=lists_xlsx" TargetMode="External"/><Relationship Id="rId440" Type="http://schemas.openxmlformats.org/officeDocument/2006/relationships/hyperlink" Target="https://app.bizzy.org/BE/0467071.826?utm_source=export&amp;utm_medium=lists_xlsx" TargetMode="External"/><Relationship Id="rId28" Type="http://schemas.openxmlformats.org/officeDocument/2006/relationships/hyperlink" Target="https://app.bizzy.org/BE/0429426.819?utm_source=export&amp;utm_medium=lists_xlsx" TargetMode="External"/><Relationship Id="rId275" Type="http://schemas.openxmlformats.org/officeDocument/2006/relationships/hyperlink" Target="https://app.bizzy.org/BE/0442637.526?utm_source=export&amp;utm_medium=lists_xlsx" TargetMode="External"/><Relationship Id="rId300" Type="http://schemas.openxmlformats.org/officeDocument/2006/relationships/hyperlink" Target="https://app.bizzy.org/BE/0448850.870?utm_source=export&amp;utm_medium=lists_xlsx" TargetMode="External"/><Relationship Id="rId482" Type="http://schemas.openxmlformats.org/officeDocument/2006/relationships/hyperlink" Target="https://app.bizzy.org/BE/0435968.478?utm_source=export&amp;utm_medium=lists_xlsx" TargetMode="External"/><Relationship Id="rId538" Type="http://schemas.openxmlformats.org/officeDocument/2006/relationships/hyperlink" Target="https://app.bizzy.org/BE/0542547.130?utm_source=export&amp;utm_medium=lists_xlsx" TargetMode="External"/><Relationship Id="rId81" Type="http://schemas.openxmlformats.org/officeDocument/2006/relationships/hyperlink" Target="https://app.bizzy.org/BE/0466169.330?utm_source=export&amp;utm_medium=lists_xlsx" TargetMode="External"/><Relationship Id="rId135" Type="http://schemas.openxmlformats.org/officeDocument/2006/relationships/hyperlink" Target="https://app.bizzy.org/BE/0411982.457?utm_source=export&amp;utm_medium=lists_xlsx" TargetMode="External"/><Relationship Id="rId177" Type="http://schemas.openxmlformats.org/officeDocument/2006/relationships/hyperlink" Target="https://app.bizzy.org/BE/0204923.881?utm_source=export&amp;utm_medium=lists_xlsx" TargetMode="External"/><Relationship Id="rId342" Type="http://schemas.openxmlformats.org/officeDocument/2006/relationships/hyperlink" Target="https://app.bizzy.org/BE/0424947.694?utm_source=export&amp;utm_medium=lists_xlsx" TargetMode="External"/><Relationship Id="rId384" Type="http://schemas.openxmlformats.org/officeDocument/2006/relationships/hyperlink" Target="https://app.bizzy.org/BE/0476588.912?utm_source=export&amp;utm_medium=lists_xlsx" TargetMode="External"/><Relationship Id="rId202" Type="http://schemas.openxmlformats.org/officeDocument/2006/relationships/hyperlink" Target="https://app.bizzy.org/BE/0444471.717?utm_source=export&amp;utm_medium=lists_xlsx" TargetMode="External"/><Relationship Id="rId244" Type="http://schemas.openxmlformats.org/officeDocument/2006/relationships/hyperlink" Target="https://app.bizzy.org/BE/0420383.548?utm_source=export&amp;utm_medium=lists_xlsx" TargetMode="External"/><Relationship Id="rId39" Type="http://schemas.openxmlformats.org/officeDocument/2006/relationships/hyperlink" Target="https://app.bizzy.org/BE/0402052.330?utm_source=export&amp;utm_medium=lists_xlsx" TargetMode="External"/><Relationship Id="rId286" Type="http://schemas.openxmlformats.org/officeDocument/2006/relationships/hyperlink" Target="https://app.bizzy.org/BE/0427572.733?utm_source=export&amp;utm_medium=lists_xlsx" TargetMode="External"/><Relationship Id="rId451" Type="http://schemas.openxmlformats.org/officeDocument/2006/relationships/hyperlink" Target="https://app.bizzy.org/BE/0865944.140?utm_source=export&amp;utm_medium=lists_xlsx" TargetMode="External"/><Relationship Id="rId493" Type="http://schemas.openxmlformats.org/officeDocument/2006/relationships/hyperlink" Target="https://app.bizzy.org/BE/0473416.418?utm_source=export&amp;utm_medium=lists_xlsx" TargetMode="External"/><Relationship Id="rId507" Type="http://schemas.openxmlformats.org/officeDocument/2006/relationships/hyperlink" Target="https://app.bizzy.org/BE/0450414.946?utm_source=export&amp;utm_medium=lists_xlsx" TargetMode="External"/><Relationship Id="rId50" Type="http://schemas.openxmlformats.org/officeDocument/2006/relationships/hyperlink" Target="https://app.bizzy.org/BE/0436207.911?utm_source=export&amp;utm_medium=lists_xlsx" TargetMode="External"/><Relationship Id="rId104" Type="http://schemas.openxmlformats.org/officeDocument/2006/relationships/hyperlink" Target="https://app.bizzy.org/BE/0416245.806?utm_source=export&amp;utm_medium=lists_xlsx" TargetMode="External"/><Relationship Id="rId146" Type="http://schemas.openxmlformats.org/officeDocument/2006/relationships/hyperlink" Target="https://app.bizzy.org/BE/0404507.618?utm_source=export&amp;utm_medium=lists_xlsx" TargetMode="External"/><Relationship Id="rId188" Type="http://schemas.openxmlformats.org/officeDocument/2006/relationships/hyperlink" Target="https://app.bizzy.org/BE/0428201.847?utm_source=export&amp;utm_medium=lists_xlsx" TargetMode="External"/><Relationship Id="rId311" Type="http://schemas.openxmlformats.org/officeDocument/2006/relationships/hyperlink" Target="https://app.bizzy.org/BE/0453627.923?utm_source=export&amp;utm_medium=lists_xlsx" TargetMode="External"/><Relationship Id="rId353" Type="http://schemas.openxmlformats.org/officeDocument/2006/relationships/hyperlink" Target="https://app.bizzy.org/BE/0479101.608?utm_source=export&amp;utm_medium=lists_xlsx" TargetMode="External"/><Relationship Id="rId395" Type="http://schemas.openxmlformats.org/officeDocument/2006/relationships/hyperlink" Target="https://app.bizzy.org/BE/0871045.944?utm_source=export&amp;utm_medium=lists_xlsx" TargetMode="External"/><Relationship Id="rId409" Type="http://schemas.openxmlformats.org/officeDocument/2006/relationships/hyperlink" Target="https://app.bizzy.org/BE/0475945.940?utm_source=export&amp;utm_medium=lists_xlsx" TargetMode="External"/><Relationship Id="rId92" Type="http://schemas.openxmlformats.org/officeDocument/2006/relationships/hyperlink" Target="https://app.bizzy.org/BE/0754561.218?utm_source=export&amp;utm_medium=lists_xlsx" TargetMode="External"/><Relationship Id="rId213" Type="http://schemas.openxmlformats.org/officeDocument/2006/relationships/hyperlink" Target="https://app.bizzy.org/BE/0807893.006?utm_source=export&amp;utm_medium=lists_xlsx" TargetMode="External"/><Relationship Id="rId420" Type="http://schemas.openxmlformats.org/officeDocument/2006/relationships/hyperlink" Target="https://app.bizzy.org/BE/0416827.707?utm_source=export&amp;utm_medium=lists_xlsx" TargetMode="External"/><Relationship Id="rId255" Type="http://schemas.openxmlformats.org/officeDocument/2006/relationships/hyperlink" Target="https://app.bizzy.org/BE/0449372.294?utm_source=export&amp;utm_medium=lists_xlsx" TargetMode="External"/><Relationship Id="rId297" Type="http://schemas.openxmlformats.org/officeDocument/2006/relationships/hyperlink" Target="https://app.bizzy.org/BE/0764299.028?utm_source=export&amp;utm_medium=lists_xlsx" TargetMode="External"/><Relationship Id="rId462" Type="http://schemas.openxmlformats.org/officeDocument/2006/relationships/hyperlink" Target="https://app.bizzy.org/BE/0404882.750?utm_source=export&amp;utm_medium=lists_xlsx" TargetMode="External"/><Relationship Id="rId518" Type="http://schemas.openxmlformats.org/officeDocument/2006/relationships/hyperlink" Target="https://app.bizzy.org/BE/0471530.361?utm_source=export&amp;utm_medium=lists_xlsx" TargetMode="External"/><Relationship Id="rId115" Type="http://schemas.openxmlformats.org/officeDocument/2006/relationships/hyperlink" Target="https://app.bizzy.org/BE/0466550.303?utm_source=export&amp;utm_medium=lists_xlsx" TargetMode="External"/><Relationship Id="rId157" Type="http://schemas.openxmlformats.org/officeDocument/2006/relationships/hyperlink" Target="https://app.bizzy.org/BE/0502938.862?utm_source=export&amp;utm_medium=lists_xlsx" TargetMode="External"/><Relationship Id="rId322" Type="http://schemas.openxmlformats.org/officeDocument/2006/relationships/hyperlink" Target="https://app.bizzy.org/BE/0404754.571?utm_source=export&amp;utm_medium=lists_xlsx" TargetMode="External"/><Relationship Id="rId364" Type="http://schemas.openxmlformats.org/officeDocument/2006/relationships/hyperlink" Target="https://app.bizzy.org/BE/0434680.160?utm_source=export&amp;utm_medium=lists_xlsx" TargetMode="External"/><Relationship Id="rId61" Type="http://schemas.openxmlformats.org/officeDocument/2006/relationships/hyperlink" Target="https://app.bizzy.org/BE/0462229.645?utm_source=export&amp;utm_medium=lists_xlsx" TargetMode="External"/><Relationship Id="rId199" Type="http://schemas.openxmlformats.org/officeDocument/2006/relationships/hyperlink" Target="https://app.bizzy.org/BE/0404754.274?utm_source=export&amp;utm_medium=lists_xlsx" TargetMode="External"/><Relationship Id="rId19" Type="http://schemas.openxmlformats.org/officeDocument/2006/relationships/hyperlink" Target="https://app.bizzy.org/BE/0407975.466?utm_source=export&amp;utm_medium=lists_xlsx" TargetMode="External"/><Relationship Id="rId224" Type="http://schemas.openxmlformats.org/officeDocument/2006/relationships/hyperlink" Target="https://app.bizzy.org/BE/0401304.737?utm_source=export&amp;utm_medium=lists_xlsx" TargetMode="External"/><Relationship Id="rId266" Type="http://schemas.openxmlformats.org/officeDocument/2006/relationships/hyperlink" Target="https://app.bizzy.org/BE/0438632.416?utm_source=export&amp;utm_medium=lists_xlsx" TargetMode="External"/><Relationship Id="rId431" Type="http://schemas.openxmlformats.org/officeDocument/2006/relationships/hyperlink" Target="https://app.bizzy.org/BE/0478823.474?utm_source=export&amp;utm_medium=lists_xlsx" TargetMode="External"/><Relationship Id="rId473" Type="http://schemas.openxmlformats.org/officeDocument/2006/relationships/hyperlink" Target="https://app.bizzy.org/BE/0416635.388?utm_source=export&amp;utm_medium=lists_xlsx" TargetMode="External"/><Relationship Id="rId529" Type="http://schemas.openxmlformats.org/officeDocument/2006/relationships/hyperlink" Target="https://app.bizzy.org/BE/0787805.690?utm_source=export&amp;utm_medium=lists_xlsx" TargetMode="External"/><Relationship Id="rId30" Type="http://schemas.openxmlformats.org/officeDocument/2006/relationships/hyperlink" Target="https://app.bizzy.org/BE/0421694.038?utm_source=export&amp;utm_medium=lists_xlsx" TargetMode="External"/><Relationship Id="rId126" Type="http://schemas.openxmlformats.org/officeDocument/2006/relationships/hyperlink" Target="https://app.bizzy.org/BE/0405546.706?utm_source=export&amp;utm_medium=lists_xlsx" TargetMode="External"/><Relationship Id="rId168" Type="http://schemas.openxmlformats.org/officeDocument/2006/relationships/hyperlink" Target="https://app.bizzy.org/BE/0697798.994?utm_source=export&amp;utm_medium=lists_xlsx" TargetMode="External"/><Relationship Id="rId333" Type="http://schemas.openxmlformats.org/officeDocument/2006/relationships/hyperlink" Target="https://app.bizzy.org/BE/0408364.753?utm_source=export&amp;utm_medium=lists_xlsx" TargetMode="External"/><Relationship Id="rId540" Type="http://schemas.openxmlformats.org/officeDocument/2006/relationships/hyperlink" Target="https://app.bizzy.org/BE/0455516.354?utm_source=export&amp;utm_medium=lists_xlsx" TargetMode="External"/><Relationship Id="rId72" Type="http://schemas.openxmlformats.org/officeDocument/2006/relationships/hyperlink" Target="https://app.bizzy.org/BE/0445944.632?utm_source=export&amp;utm_medium=lists_xlsx" TargetMode="External"/><Relationship Id="rId375" Type="http://schemas.openxmlformats.org/officeDocument/2006/relationships/hyperlink" Target="https://app.bizzy.org/BE/0416834.437?utm_source=export&amp;utm_medium=lists_xlsx" TargetMode="External"/><Relationship Id="rId3" Type="http://schemas.openxmlformats.org/officeDocument/2006/relationships/hyperlink" Target="https://app.bizzy.org/BE/0223967.357?utm_source=export&amp;utm_medium=lists_xlsx" TargetMode="External"/><Relationship Id="rId235" Type="http://schemas.openxmlformats.org/officeDocument/2006/relationships/hyperlink" Target="https://app.bizzy.org/BE/0888246.915?utm_source=export&amp;utm_medium=lists_xlsx" TargetMode="External"/><Relationship Id="rId277" Type="http://schemas.openxmlformats.org/officeDocument/2006/relationships/hyperlink" Target="https://app.bizzy.org/BE/0418250.835?utm_source=export&amp;utm_medium=lists_xlsx" TargetMode="External"/><Relationship Id="rId400" Type="http://schemas.openxmlformats.org/officeDocument/2006/relationships/hyperlink" Target="https://app.bizzy.org/BE/0460337.749?utm_source=export&amp;utm_medium=lists_xlsx" TargetMode="External"/><Relationship Id="rId442" Type="http://schemas.openxmlformats.org/officeDocument/2006/relationships/hyperlink" Target="https://app.bizzy.org/BE/0406041.406?utm_source=export&amp;utm_medium=lists_xlsx" TargetMode="External"/><Relationship Id="rId484" Type="http://schemas.openxmlformats.org/officeDocument/2006/relationships/hyperlink" Target="https://app.bizzy.org/BE/0479775.163?utm_source=export&amp;utm_medium=lists_xlsx" TargetMode="External"/><Relationship Id="rId137" Type="http://schemas.openxmlformats.org/officeDocument/2006/relationships/hyperlink" Target="https://app.bizzy.org/BE/0454520.026?utm_source=export&amp;utm_medium=lists_xlsx" TargetMode="External"/><Relationship Id="rId302" Type="http://schemas.openxmlformats.org/officeDocument/2006/relationships/hyperlink" Target="https://app.bizzy.org/BE/0405092.190?utm_source=export&amp;utm_medium=lists_xlsx" TargetMode="External"/><Relationship Id="rId344" Type="http://schemas.openxmlformats.org/officeDocument/2006/relationships/hyperlink" Target="https://app.bizzy.org/BE/0432980.383?utm_source=export&amp;utm_medium=lists_xlsx" TargetMode="External"/><Relationship Id="rId41" Type="http://schemas.openxmlformats.org/officeDocument/2006/relationships/hyperlink" Target="https://app.bizzy.org/BE/0403646.296?utm_source=export&amp;utm_medium=lists_xlsx" TargetMode="External"/><Relationship Id="rId83" Type="http://schemas.openxmlformats.org/officeDocument/2006/relationships/hyperlink" Target="https://app.bizzy.org/BE/0415997.465?utm_source=export&amp;utm_medium=lists_xlsx" TargetMode="External"/><Relationship Id="rId179" Type="http://schemas.openxmlformats.org/officeDocument/2006/relationships/hyperlink" Target="https://app.bizzy.org/BE/0403045.292?utm_source=export&amp;utm_medium=lists_xlsx" TargetMode="External"/><Relationship Id="rId386" Type="http://schemas.openxmlformats.org/officeDocument/2006/relationships/hyperlink" Target="https://app.bizzy.org/BE/0422029.182?utm_source=export&amp;utm_medium=lists_xlsx" TargetMode="External"/><Relationship Id="rId190" Type="http://schemas.openxmlformats.org/officeDocument/2006/relationships/hyperlink" Target="https://app.bizzy.org/BE/0415262.839?utm_source=export&amp;utm_medium=lists_xlsx" TargetMode="External"/><Relationship Id="rId204" Type="http://schemas.openxmlformats.org/officeDocument/2006/relationships/hyperlink" Target="https://app.bizzy.org/BE/0412527.538?utm_source=export&amp;utm_medium=lists_xlsx" TargetMode="External"/><Relationship Id="rId246" Type="http://schemas.openxmlformats.org/officeDocument/2006/relationships/hyperlink" Target="https://app.bizzy.org/BE/0401277.914?utm_source=export&amp;utm_medium=lists_xlsx" TargetMode="External"/><Relationship Id="rId288" Type="http://schemas.openxmlformats.org/officeDocument/2006/relationships/hyperlink" Target="https://app.bizzy.org/BE/0552527.539?utm_source=export&amp;utm_medium=lists_xlsx" TargetMode="External"/><Relationship Id="rId411" Type="http://schemas.openxmlformats.org/officeDocument/2006/relationships/hyperlink" Target="https://app.bizzy.org/BE/0888947.788?utm_source=export&amp;utm_medium=lists_xlsx" TargetMode="External"/><Relationship Id="rId453" Type="http://schemas.openxmlformats.org/officeDocument/2006/relationships/hyperlink" Target="https://app.bizzy.org/BE/0465267.131?utm_source=export&amp;utm_medium=lists_xlsx" TargetMode="External"/><Relationship Id="rId509" Type="http://schemas.openxmlformats.org/officeDocument/2006/relationships/hyperlink" Target="https://app.bizzy.org/BE/0564907.115?utm_source=export&amp;utm_medium=lists_xlsx" TargetMode="External"/><Relationship Id="rId106" Type="http://schemas.openxmlformats.org/officeDocument/2006/relationships/hyperlink" Target="https://app.bizzy.org/BE/0402916.521?utm_source=export&amp;utm_medium=lists_xlsx" TargetMode="External"/><Relationship Id="rId313" Type="http://schemas.openxmlformats.org/officeDocument/2006/relationships/hyperlink" Target="https://app.bizzy.org/BE/0400165.679?utm_source=export&amp;utm_medium=lists_xlsx" TargetMode="External"/><Relationship Id="rId495" Type="http://schemas.openxmlformats.org/officeDocument/2006/relationships/hyperlink" Target="https://app.bizzy.org/BE/0404586.901?utm_source=export&amp;utm_medium=lists_xlsx" TargetMode="External"/><Relationship Id="rId10" Type="http://schemas.openxmlformats.org/officeDocument/2006/relationships/hyperlink" Target="https://app.bizzy.org/BE/0475028.202?utm_source=export&amp;utm_medium=lists_xlsx" TargetMode="External"/><Relationship Id="rId52" Type="http://schemas.openxmlformats.org/officeDocument/2006/relationships/hyperlink" Target="https://app.bizzy.org/BE/0447914.029?utm_source=export&amp;utm_medium=lists_xlsx" TargetMode="External"/><Relationship Id="rId94" Type="http://schemas.openxmlformats.org/officeDocument/2006/relationships/hyperlink" Target="https://app.bizzy.org/BE/0666889.252?utm_source=export&amp;utm_medium=lists_xlsx" TargetMode="External"/><Relationship Id="rId148" Type="http://schemas.openxmlformats.org/officeDocument/2006/relationships/hyperlink" Target="https://app.bizzy.org/BE/0471938.850?utm_source=export&amp;utm_medium=lists_xlsx" TargetMode="External"/><Relationship Id="rId355" Type="http://schemas.openxmlformats.org/officeDocument/2006/relationships/hyperlink" Target="https://app.bizzy.org/BE/0460046.650?utm_source=export&amp;utm_medium=lists_xlsx" TargetMode="External"/><Relationship Id="rId397" Type="http://schemas.openxmlformats.org/officeDocument/2006/relationships/hyperlink" Target="https://app.bizzy.org/BE/0465672.452?utm_source=export&amp;utm_medium=lists_xlsx" TargetMode="External"/><Relationship Id="rId520" Type="http://schemas.openxmlformats.org/officeDocument/2006/relationships/hyperlink" Target="https://app.bizzy.org/BE/0473291.407?utm_source=export&amp;utm_medium=lists_xlsx" TargetMode="External"/><Relationship Id="rId215" Type="http://schemas.openxmlformats.org/officeDocument/2006/relationships/hyperlink" Target="https://app.bizzy.org/BE/0426279.168?utm_source=export&amp;utm_medium=lists_xlsx" TargetMode="External"/><Relationship Id="rId257" Type="http://schemas.openxmlformats.org/officeDocument/2006/relationships/hyperlink" Target="https://app.bizzy.org/BE/0873975.443?utm_source=export&amp;utm_medium=lists_xlsx" TargetMode="External"/><Relationship Id="rId422" Type="http://schemas.openxmlformats.org/officeDocument/2006/relationships/hyperlink" Target="https://app.bizzy.org/BE/0464943.467?utm_source=export&amp;utm_medium=lists_xlsx" TargetMode="External"/><Relationship Id="rId464" Type="http://schemas.openxmlformats.org/officeDocument/2006/relationships/hyperlink" Target="https://app.bizzy.org/BE/0429366.144?utm_source=export&amp;utm_medium=lists_xlsx" TargetMode="External"/><Relationship Id="rId299" Type="http://schemas.openxmlformats.org/officeDocument/2006/relationships/hyperlink" Target="https://app.bizzy.org/BE/0438973.597?utm_source=export&amp;utm_medium=lists_xlsx" TargetMode="External"/><Relationship Id="rId63" Type="http://schemas.openxmlformats.org/officeDocument/2006/relationships/hyperlink" Target="https://app.bizzy.org/BE/0416723.381?utm_source=export&amp;utm_medium=lists_xlsx" TargetMode="External"/><Relationship Id="rId159" Type="http://schemas.openxmlformats.org/officeDocument/2006/relationships/hyperlink" Target="https://app.bizzy.org/BE/0893948.337?utm_source=export&amp;utm_medium=lists_xlsx" TargetMode="External"/><Relationship Id="rId366" Type="http://schemas.openxmlformats.org/officeDocument/2006/relationships/hyperlink" Target="https://app.bizzy.org/BE/0449217.094?utm_source=export&amp;utm_medium=lists_xlsx" TargetMode="External"/><Relationship Id="rId226" Type="http://schemas.openxmlformats.org/officeDocument/2006/relationships/hyperlink" Target="https://app.bizzy.org/BE/0439849.666?utm_source=export&amp;utm_medium=lists_xlsx" TargetMode="External"/><Relationship Id="rId433" Type="http://schemas.openxmlformats.org/officeDocument/2006/relationships/hyperlink" Target="https://app.bizzy.org/BE/0846963.913?utm_source=export&amp;utm_medium=lists_xlsx" TargetMode="External"/><Relationship Id="rId74" Type="http://schemas.openxmlformats.org/officeDocument/2006/relationships/hyperlink" Target="https://app.bizzy.org/BE/0734562.390?utm_source=export&amp;utm_medium=lists_xlsx" TargetMode="External"/><Relationship Id="rId377" Type="http://schemas.openxmlformats.org/officeDocument/2006/relationships/hyperlink" Target="https://app.bizzy.org/BE/0451428.496?utm_source=export&amp;utm_medium=lists_xlsx" TargetMode="External"/><Relationship Id="rId500" Type="http://schemas.openxmlformats.org/officeDocument/2006/relationships/hyperlink" Target="https://app.bizzy.org/BE/0413790.518?utm_source=export&amp;utm_medium=lists_xlsx" TargetMode="External"/><Relationship Id="rId5" Type="http://schemas.openxmlformats.org/officeDocument/2006/relationships/hyperlink" Target="https://app.bizzy.org/BE/0443676.020?utm_source=export&amp;utm_medium=lists_xlsx" TargetMode="External"/><Relationship Id="rId237" Type="http://schemas.openxmlformats.org/officeDocument/2006/relationships/hyperlink" Target="https://app.bizzy.org/BE/0405549.377?utm_source=export&amp;utm_medium=lists_xlsx" TargetMode="External"/><Relationship Id="rId444" Type="http://schemas.openxmlformats.org/officeDocument/2006/relationships/hyperlink" Target="https://app.bizzy.org/BE/0429977.343?utm_source=export&amp;utm_medium=lists_xlsx" TargetMode="External"/><Relationship Id="rId290" Type="http://schemas.openxmlformats.org/officeDocument/2006/relationships/hyperlink" Target="https://app.bizzy.org/BE/0400865.465?utm_source=export&amp;utm_medium=lists_xlsx" TargetMode="External"/><Relationship Id="rId304" Type="http://schemas.openxmlformats.org/officeDocument/2006/relationships/hyperlink" Target="https://app.bizzy.org/BE/0716926.901?utm_source=export&amp;utm_medium=lists_xlsx" TargetMode="External"/><Relationship Id="rId388" Type="http://schemas.openxmlformats.org/officeDocument/2006/relationships/hyperlink" Target="https://app.bizzy.org/BE/0414555.036?utm_source=export&amp;utm_medium=lists_xlsx" TargetMode="External"/><Relationship Id="rId511" Type="http://schemas.openxmlformats.org/officeDocument/2006/relationships/hyperlink" Target="https://app.bizzy.org/BE/0413638.781?utm_source=export&amp;utm_medium=lists_xls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pp.bizzy.org/BE/0436207.911?utm_source=export&amp;utm_medium=lists_xlsx" TargetMode="External"/><Relationship Id="rId671" Type="http://schemas.openxmlformats.org/officeDocument/2006/relationships/hyperlink" Target="https://www.materialise.com/" TargetMode="External"/><Relationship Id="rId769" Type="http://schemas.openxmlformats.org/officeDocument/2006/relationships/hyperlink" Target="https://ey.com/" TargetMode="External"/><Relationship Id="rId976" Type="http://schemas.openxmlformats.org/officeDocument/2006/relationships/hyperlink" Target="https://be.linkedin.com/in/jessica-lambrecht-25a821137" TargetMode="External"/><Relationship Id="rId21" Type="http://schemas.openxmlformats.org/officeDocument/2006/relationships/hyperlink" Target="https://app.bizzy.org/BE/0729849.576?utm_source=export&amp;utm_medium=lists_xlsx" TargetMode="External"/><Relationship Id="rId324" Type="http://schemas.openxmlformats.org/officeDocument/2006/relationships/hyperlink" Target="https://app.bizzy.org/BE/0467222.076?utm_source=export&amp;utm_medium=lists_xlsx" TargetMode="External"/><Relationship Id="rId531" Type="http://schemas.openxmlformats.org/officeDocument/2006/relationships/hyperlink" Target="https://app.bizzy.org/BE/0462152.837?utm_source=export&amp;utm_medium=lists_xlsx" TargetMode="External"/><Relationship Id="rId629" Type="http://schemas.openxmlformats.org/officeDocument/2006/relationships/hyperlink" Target="https://be.linkedin.com/in/dieter-moens-09973a2b" TargetMode="External"/><Relationship Id="rId170" Type="http://schemas.openxmlformats.org/officeDocument/2006/relationships/hyperlink" Target="https://www.krinkels.be/" TargetMode="External"/><Relationship Id="rId836" Type="http://schemas.openxmlformats.org/officeDocument/2006/relationships/hyperlink" Target="https://be.linkedin.com/in/frank-janssens-9586b79" TargetMode="External"/><Relationship Id="rId268" Type="http://schemas.openxmlformats.org/officeDocument/2006/relationships/hyperlink" Target="https://be.linkedin.com/in/moon-vanneste" TargetMode="External"/><Relationship Id="rId475" Type="http://schemas.openxmlformats.org/officeDocument/2006/relationships/hyperlink" Target="https://be.linkedin.com/in/stefaan-lybaert-91510b88" TargetMode="External"/><Relationship Id="rId682" Type="http://schemas.openxmlformats.org/officeDocument/2006/relationships/hyperlink" Target="https://app.bizzy.org/BE/0434839.320?utm_source=export&amp;utm_medium=lists_xlsx" TargetMode="External"/><Relationship Id="rId903" Type="http://schemas.openxmlformats.org/officeDocument/2006/relationships/hyperlink" Target="https://app.bizzy.org/BE/0466878.816?utm_source=export&amp;utm_medium=lists_xlsx" TargetMode="External"/><Relationship Id="rId32" Type="http://schemas.openxmlformats.org/officeDocument/2006/relationships/hyperlink" Target="https://rexel.be/" TargetMode="External"/><Relationship Id="rId128" Type="http://schemas.openxmlformats.org/officeDocument/2006/relationships/hyperlink" Target="https://www.atsgroep.be/" TargetMode="External"/><Relationship Id="rId335" Type="http://schemas.openxmlformats.org/officeDocument/2006/relationships/hyperlink" Target="http://www.aon.be/" TargetMode="External"/><Relationship Id="rId542" Type="http://schemas.openxmlformats.org/officeDocument/2006/relationships/hyperlink" Target="https://www.clubbrugge.be/" TargetMode="External"/><Relationship Id="rId987" Type="http://schemas.openxmlformats.org/officeDocument/2006/relationships/table" Target="../tables/table2.xml"/><Relationship Id="rId181" Type="http://schemas.openxmlformats.org/officeDocument/2006/relationships/hyperlink" Target="https://be.linkedin.com/in/kurt-de-ridder-72150a14" TargetMode="External"/><Relationship Id="rId402" Type="http://schemas.openxmlformats.org/officeDocument/2006/relationships/hyperlink" Target="https://app.bizzy.org/BE/0424307.791?utm_source=export&amp;utm_medium=lists_xlsx" TargetMode="External"/><Relationship Id="rId847" Type="http://schemas.openxmlformats.org/officeDocument/2006/relationships/hyperlink" Target="https://www.pauliggroup.com/" TargetMode="External"/><Relationship Id="rId279" Type="http://schemas.openxmlformats.org/officeDocument/2006/relationships/hyperlink" Target="https://app.bizzy.org/BE/0419146.797?utm_source=export&amp;utm_medium=lists_xlsx" TargetMode="External"/><Relationship Id="rId486" Type="http://schemas.openxmlformats.org/officeDocument/2006/relationships/hyperlink" Target="https://app.bizzy.org/BE/0434278.896?utm_source=export&amp;utm_medium=lists_xlsx" TargetMode="External"/><Relationship Id="rId693" Type="http://schemas.openxmlformats.org/officeDocument/2006/relationships/hyperlink" Target="https://be.linkedin.com/in/ivy-yvette-de-smedt-39b762145" TargetMode="External"/><Relationship Id="rId707" Type="http://schemas.openxmlformats.org/officeDocument/2006/relationships/hyperlink" Target="https://griffithfoods.com/" TargetMode="External"/><Relationship Id="rId914" Type="http://schemas.openxmlformats.org/officeDocument/2006/relationships/hyperlink" Target="https://be.linkedin.com/in/steven-cavens-47305233" TargetMode="External"/><Relationship Id="rId43" Type="http://schemas.openxmlformats.org/officeDocument/2006/relationships/hyperlink" Target="https://be.linkedin.com/in/philip-depondt-620691ab" TargetMode="External"/><Relationship Id="rId139" Type="http://schemas.openxmlformats.org/officeDocument/2006/relationships/hyperlink" Target="https://be.linkedin.com/in/jan-lembrechts-5990485" TargetMode="External"/><Relationship Id="rId346" Type="http://schemas.openxmlformats.org/officeDocument/2006/relationships/hyperlink" Target="https://be.linkedin.com/in/veerle-de-smet-11681093" TargetMode="External"/><Relationship Id="rId553" Type="http://schemas.openxmlformats.org/officeDocument/2006/relationships/hyperlink" Target="https://be.linkedin.com/in/andy-cardon-8b57a89" TargetMode="External"/><Relationship Id="rId760" Type="http://schemas.openxmlformats.org/officeDocument/2006/relationships/hyperlink" Target="https://www.jnj.com/" TargetMode="External"/><Relationship Id="rId192" Type="http://schemas.openxmlformats.org/officeDocument/2006/relationships/hyperlink" Target="https://app.bizzy.org/BE/0432549.427?utm_source=export&amp;utm_medium=lists_xlsx" TargetMode="External"/><Relationship Id="rId206" Type="http://schemas.openxmlformats.org/officeDocument/2006/relationships/hyperlink" Target="https://unilin.com/" TargetMode="External"/><Relationship Id="rId413" Type="http://schemas.openxmlformats.org/officeDocument/2006/relationships/hyperlink" Target="https://water-link.be/" TargetMode="External"/><Relationship Id="rId858" Type="http://schemas.openxmlformats.org/officeDocument/2006/relationships/hyperlink" Target="https://app.bizzy.org/BE/0448850.870?utm_source=export&amp;utm_medium=lists_xlsx" TargetMode="External"/><Relationship Id="rId497" Type="http://schemas.openxmlformats.org/officeDocument/2006/relationships/hyperlink" Target="https://www.compass-group.be/" TargetMode="External"/><Relationship Id="rId620" Type="http://schemas.openxmlformats.org/officeDocument/2006/relationships/hyperlink" Target="https://www.otainsight.com/" TargetMode="External"/><Relationship Id="rId718" Type="http://schemas.openxmlformats.org/officeDocument/2006/relationships/hyperlink" Target="https://app.bizzy.org/BE/0860548.465?utm_source=export&amp;utm_medium=lists_xlsx" TargetMode="External"/><Relationship Id="rId925" Type="http://schemas.openxmlformats.org/officeDocument/2006/relationships/hyperlink" Target="https://accentjobs.be/" TargetMode="External"/><Relationship Id="rId357" Type="http://schemas.openxmlformats.org/officeDocument/2006/relationships/hyperlink" Target="https://app.bizzy.org/BE/0436442.095?utm_source=export&amp;utm_medium=lists_xlsx" TargetMode="External"/><Relationship Id="rId54" Type="http://schemas.openxmlformats.org/officeDocument/2006/relationships/hyperlink" Target="https://app.bizzy.org/BE/0443336.223?utm_source=export&amp;utm_medium=lists_xlsx" TargetMode="External"/><Relationship Id="rId217" Type="http://schemas.openxmlformats.org/officeDocument/2006/relationships/hyperlink" Target="https://be.linkedin.com/in/bjornslegers" TargetMode="External"/><Relationship Id="rId564" Type="http://schemas.openxmlformats.org/officeDocument/2006/relationships/hyperlink" Target="https://app.bizzy.org/BE/0888947.788?utm_source=export&amp;utm_medium=lists_xlsx" TargetMode="External"/><Relationship Id="rId771" Type="http://schemas.openxmlformats.org/officeDocument/2006/relationships/hyperlink" Target="https://app.bizzy.org/BE/0446334.711?utm_source=export&amp;utm_medium=lists_xlsx" TargetMode="External"/><Relationship Id="rId869" Type="http://schemas.openxmlformats.org/officeDocument/2006/relationships/hyperlink" Target="https://be.linkedin.com/in/joan-rolland-315b156" TargetMode="External"/><Relationship Id="rId424" Type="http://schemas.openxmlformats.org/officeDocument/2006/relationships/hyperlink" Target="https://be.linkedin.com/in/nathalie-grotard-73985913" TargetMode="External"/><Relationship Id="rId631" Type="http://schemas.openxmlformats.org/officeDocument/2006/relationships/hyperlink" Target="https://app.bizzy.org/BE/0443676.020?utm_source=export&amp;utm_medium=lists_xlsx" TargetMode="External"/><Relationship Id="rId729" Type="http://schemas.openxmlformats.org/officeDocument/2006/relationships/hyperlink" Target="https://be.linkedin.com/in/leen-witdouck-1a98069" TargetMode="External"/><Relationship Id="rId270" Type="http://schemas.openxmlformats.org/officeDocument/2006/relationships/hyperlink" Target="https://app.bizzy.org/BE/0477511.994?utm_source=export&amp;utm_medium=lists_xlsx" TargetMode="External"/><Relationship Id="rId936" Type="http://schemas.openxmlformats.org/officeDocument/2006/relationships/hyperlink" Target="https://app.bizzy.org/BE/0413166.055?utm_source=export&amp;utm_medium=lists_xlsx" TargetMode="External"/><Relationship Id="rId65" Type="http://schemas.openxmlformats.org/officeDocument/2006/relationships/hyperlink" Target="https://www.nestle.be/" TargetMode="External"/><Relationship Id="rId130" Type="http://schemas.openxmlformats.org/officeDocument/2006/relationships/hyperlink" Target="https://be.linkedin.com/in/juliebeyens" TargetMode="External"/><Relationship Id="rId368" Type="http://schemas.openxmlformats.org/officeDocument/2006/relationships/hyperlink" Target="https://www.biobestgroup.com/" TargetMode="External"/><Relationship Id="rId575" Type="http://schemas.openxmlformats.org/officeDocument/2006/relationships/hyperlink" Target="https://carrefour.be/" TargetMode="External"/><Relationship Id="rId782" Type="http://schemas.openxmlformats.org/officeDocument/2006/relationships/hyperlink" Target="https://be.linkedin.com/in/sandra-boel-43b2449" TargetMode="External"/><Relationship Id="rId228" Type="http://schemas.openxmlformats.org/officeDocument/2006/relationships/hyperlink" Target="https://app.bizzy.org/BE/0404529.392?utm_source=export&amp;utm_medium=lists_xlsx" TargetMode="External"/><Relationship Id="rId435" Type="http://schemas.openxmlformats.org/officeDocument/2006/relationships/hyperlink" Target="https://app.bizzy.org/BE/0404968.268?utm_source=export&amp;utm_medium=lists_xlsx" TargetMode="External"/><Relationship Id="rId642" Type="http://schemas.openxmlformats.org/officeDocument/2006/relationships/hyperlink" Target="https://be.linkedin.com/in/elkedebruyn" TargetMode="External"/><Relationship Id="rId281" Type="http://schemas.openxmlformats.org/officeDocument/2006/relationships/hyperlink" Target="https://www.corilus.be/" TargetMode="External"/><Relationship Id="rId502" Type="http://schemas.openxmlformats.org/officeDocument/2006/relationships/hyperlink" Target="https://be.linkedin.com/in/debravandenbleeken" TargetMode="External"/><Relationship Id="rId947" Type="http://schemas.openxmlformats.org/officeDocument/2006/relationships/hyperlink" Target="https://be.linkedin.com/in/marleen-broux-09185340" TargetMode="External"/><Relationship Id="rId76" Type="http://schemas.openxmlformats.org/officeDocument/2006/relationships/hyperlink" Target="https://be.linkedin.com/in/emilie-lorenzini-64019321" TargetMode="External"/><Relationship Id="rId141" Type="http://schemas.openxmlformats.org/officeDocument/2006/relationships/hyperlink" Target="https://app.bizzy.org/BE/0876061.339?utm_source=export&amp;utm_medium=lists_xlsx" TargetMode="External"/><Relationship Id="rId379" Type="http://schemas.openxmlformats.org/officeDocument/2006/relationships/hyperlink" Target="https://be.linkedin.com/in/ingebauwens" TargetMode="External"/><Relationship Id="rId586" Type="http://schemas.openxmlformats.org/officeDocument/2006/relationships/hyperlink" Target="https://be.linkedin.com/in/alexandra-van-loo-bbb3b0173" TargetMode="External"/><Relationship Id="rId793" Type="http://schemas.openxmlformats.org/officeDocument/2006/relationships/hyperlink" Target="http://www.lolaliza.com/" TargetMode="External"/><Relationship Id="rId807" Type="http://schemas.openxmlformats.org/officeDocument/2006/relationships/hyperlink" Target="https://app.bizzy.org/BE/0437476.235?utm_source=export&amp;utm_medium=lists_xlsx" TargetMode="External"/><Relationship Id="rId7" Type="http://schemas.openxmlformats.org/officeDocument/2006/relationships/hyperlink" Target="https://be.linkedin.com/in/sofie-nolmans-89743512" TargetMode="External"/><Relationship Id="rId239" Type="http://schemas.openxmlformats.org/officeDocument/2006/relationships/hyperlink" Target="https://www.hansanders.be/" TargetMode="External"/><Relationship Id="rId446" Type="http://schemas.openxmlformats.org/officeDocument/2006/relationships/hyperlink" Target="https://www.glpg.com/" TargetMode="External"/><Relationship Id="rId653" Type="http://schemas.openxmlformats.org/officeDocument/2006/relationships/hyperlink" Target="https://www.kaneka.be/" TargetMode="External"/><Relationship Id="rId292" Type="http://schemas.openxmlformats.org/officeDocument/2006/relationships/hyperlink" Target="https://be.linkedin.com/in/zo&#233;-cohn-5b5a2199" TargetMode="External"/><Relationship Id="rId306" Type="http://schemas.openxmlformats.org/officeDocument/2006/relationships/hyperlink" Target="https://app.bizzy.org/BE/0407231.239?utm_source=export&amp;utm_medium=lists_xlsx" TargetMode="External"/><Relationship Id="rId860" Type="http://schemas.openxmlformats.org/officeDocument/2006/relationships/hyperlink" Target="https://be.linkedin.com/in/gerd-franssens-b421105" TargetMode="External"/><Relationship Id="rId958" Type="http://schemas.openxmlformats.org/officeDocument/2006/relationships/hyperlink" Target="https://www.centerparcs.be/" TargetMode="External"/><Relationship Id="rId87" Type="http://schemas.openxmlformats.org/officeDocument/2006/relationships/hyperlink" Target="https://app.bizzy.org/BE/0422191.708?utm_source=export&amp;utm_medium=lists_xlsx" TargetMode="External"/><Relationship Id="rId513" Type="http://schemas.openxmlformats.org/officeDocument/2006/relationships/hyperlink" Target="https://app.bizzy.org/BE/0432980.383?utm_source=export&amp;utm_medium=lists_xlsx" TargetMode="External"/><Relationship Id="rId597" Type="http://schemas.openxmlformats.org/officeDocument/2006/relationships/hyperlink" Target="https://app.bizzy.org/BE/0403837.823?utm_source=export&amp;utm_medium=lists_xlsx" TargetMode="External"/><Relationship Id="rId720" Type="http://schemas.openxmlformats.org/officeDocument/2006/relationships/hyperlink" Target="https://be.linkedin.com/in/goedele-vinken-79b179124" TargetMode="External"/><Relationship Id="rId818" Type="http://schemas.openxmlformats.org/officeDocument/2006/relationships/hyperlink" Target="https://be.linkedin.com/in/an-lissens-17702ba" TargetMode="External"/><Relationship Id="rId152" Type="http://schemas.openxmlformats.org/officeDocument/2006/relationships/hyperlink" Target="https://www.brico.be/" TargetMode="External"/><Relationship Id="rId457" Type="http://schemas.openxmlformats.org/officeDocument/2006/relationships/hyperlink" Target="https://be.linkedin.com/in/chris-bourgois-1809487" TargetMode="External"/><Relationship Id="rId664" Type="http://schemas.openxmlformats.org/officeDocument/2006/relationships/hyperlink" Target="https://app.bizzy.org/BE/0402052.330?utm_source=export&amp;utm_medium=lists_xlsx" TargetMode="External"/><Relationship Id="rId871" Type="http://schemas.openxmlformats.org/officeDocument/2006/relationships/hyperlink" Target="https://greenyard.group/" TargetMode="External"/><Relationship Id="rId969" Type="http://schemas.openxmlformats.org/officeDocument/2006/relationships/hyperlink" Target="https://www.dhl.be/" TargetMode="External"/><Relationship Id="rId14" Type="http://schemas.openxmlformats.org/officeDocument/2006/relationships/hyperlink" Target="https://agristo.com/" TargetMode="External"/><Relationship Id="rId317" Type="http://schemas.openxmlformats.org/officeDocument/2006/relationships/hyperlink" Target="https://www.microsoft.com/" TargetMode="External"/><Relationship Id="rId524" Type="http://schemas.openxmlformats.org/officeDocument/2006/relationships/hyperlink" Target="https://www.konings.be/" TargetMode="External"/><Relationship Id="rId731" Type="http://schemas.openxmlformats.org/officeDocument/2006/relationships/hyperlink" Target="https://www.cegeka.com/" TargetMode="External"/><Relationship Id="rId98" Type="http://schemas.openxmlformats.org/officeDocument/2006/relationships/hyperlink" Target="https://vab.be/" TargetMode="External"/><Relationship Id="rId163" Type="http://schemas.openxmlformats.org/officeDocument/2006/relationships/hyperlink" Target="https://be.linkedin.com/in/ann-verguts-63a889114" TargetMode="External"/><Relationship Id="rId370" Type="http://schemas.openxmlformats.org/officeDocument/2006/relationships/hyperlink" Target="https://be.linkedin.com/in/an-marischal-b021105a" TargetMode="External"/><Relationship Id="rId829" Type="http://schemas.openxmlformats.org/officeDocument/2006/relationships/hyperlink" Target="https://daf.com/" TargetMode="External"/><Relationship Id="rId230" Type="http://schemas.openxmlformats.org/officeDocument/2006/relationships/hyperlink" Target="https://www.cipalschaubroeck.be/" TargetMode="External"/><Relationship Id="rId468" Type="http://schemas.openxmlformats.org/officeDocument/2006/relationships/hyperlink" Target="https://app.bizzy.org/BE/0407184.521?utm_source=export&amp;utm_medium=lists_xlsx" TargetMode="External"/><Relationship Id="rId675" Type="http://schemas.openxmlformats.org/officeDocument/2006/relationships/hyperlink" Target="https://be.linkedin.com/in/goedele-vinken-79b179124" TargetMode="External"/><Relationship Id="rId882" Type="http://schemas.openxmlformats.org/officeDocument/2006/relationships/hyperlink" Target="https://app.bizzy.org/BE/0429388.316?utm_source=export&amp;utm_medium=lists_xlsx" TargetMode="External"/><Relationship Id="rId25" Type="http://schemas.openxmlformats.org/officeDocument/2006/relationships/hyperlink" Target="https://be.linkedin.com/in/viviane-mertens-b01721252" TargetMode="External"/><Relationship Id="rId328" Type="http://schemas.openxmlformats.org/officeDocument/2006/relationships/hyperlink" Target="https://be.linkedin.com/in/anne-vanweddingen-5aa44314" TargetMode="External"/><Relationship Id="rId535" Type="http://schemas.openxmlformats.org/officeDocument/2006/relationships/hyperlink" Target="https://be.linkedin.com/in/michelle-daenen-54179460" TargetMode="External"/><Relationship Id="rId742" Type="http://schemas.openxmlformats.org/officeDocument/2006/relationships/hyperlink" Target="https://app.bizzy.org/BE/0419457.296?utm_source=export&amp;utm_medium=lists_xlsx" TargetMode="External"/><Relationship Id="rId174" Type="http://schemas.openxmlformats.org/officeDocument/2006/relationships/hyperlink" Target="https://app.bizzy.org/BE/0409862.612?utm_source=export&amp;utm_medium=lists_xlsx" TargetMode="External"/><Relationship Id="rId381" Type="http://schemas.openxmlformats.org/officeDocument/2006/relationships/hyperlink" Target="https://app.bizzy.org/BE/0428096.632?utm_source=export&amp;utm_medium=lists_xlsx" TargetMode="External"/><Relationship Id="rId602" Type="http://schemas.openxmlformats.org/officeDocument/2006/relationships/hyperlink" Target="https://nippon-shokubai-europe-nv.jobsite.hr/" TargetMode="External"/><Relationship Id="rId241" Type="http://schemas.openxmlformats.org/officeDocument/2006/relationships/hyperlink" Target="https://be.linkedin.com/in/jolien-fierens-3aa421168" TargetMode="External"/><Relationship Id="rId479" Type="http://schemas.openxmlformats.org/officeDocument/2006/relationships/hyperlink" Target="https://www.delaware.pro/" TargetMode="External"/><Relationship Id="rId686" Type="http://schemas.openxmlformats.org/officeDocument/2006/relationships/hyperlink" Target="http://www.connectgroup-ir.com/" TargetMode="External"/><Relationship Id="rId893" Type="http://schemas.openxmlformats.org/officeDocument/2006/relationships/hyperlink" Target="https://be.linkedin.com/in/steven-muylaert-375a075" TargetMode="External"/><Relationship Id="rId907" Type="http://schemas.openxmlformats.org/officeDocument/2006/relationships/hyperlink" Target="https://www.lotusbakeries.com/" TargetMode="External"/><Relationship Id="rId36" Type="http://schemas.openxmlformats.org/officeDocument/2006/relationships/hyperlink" Target="https://app.bizzy.org/BE/0454443.614?utm_source=export&amp;utm_medium=lists_xlsx" TargetMode="External"/><Relationship Id="rId339" Type="http://schemas.openxmlformats.org/officeDocument/2006/relationships/hyperlink" Target="https://app.bizzy.org/BE/0417331.909?utm_source=export&amp;utm_medium=lists_xlsx" TargetMode="External"/><Relationship Id="rId546" Type="http://schemas.openxmlformats.org/officeDocument/2006/relationships/hyperlink" Target="https://app.bizzy.org/BE/0403003.524?utm_source=export&amp;utm_medium=lists_xlsx" TargetMode="External"/><Relationship Id="rId753" Type="http://schemas.openxmlformats.org/officeDocument/2006/relationships/hyperlink" Target="https://app.bizzy.org/BE/0408479.965?utm_source=export&amp;utm_medium=lists_xlsx" TargetMode="External"/><Relationship Id="rId101" Type="http://schemas.openxmlformats.org/officeDocument/2006/relationships/hyperlink" Target="https://se.com/" TargetMode="External"/><Relationship Id="rId185" Type="http://schemas.openxmlformats.org/officeDocument/2006/relationships/hyperlink" Target="https://www.scioteq.com/" TargetMode="External"/><Relationship Id="rId406" Type="http://schemas.openxmlformats.org/officeDocument/2006/relationships/hyperlink" Target="https://be.linkedin.com/in/charlottecaron/en" TargetMode="External"/><Relationship Id="rId960" Type="http://schemas.openxmlformats.org/officeDocument/2006/relationships/hyperlink" Target="https://app.bizzy.org/BE/0400837.058?utm_source=export&amp;utm_medium=lists_xlsx" TargetMode="External"/><Relationship Id="rId392" Type="http://schemas.openxmlformats.org/officeDocument/2006/relationships/hyperlink" Target="https://premiumsoundsolutions.com/" TargetMode="External"/><Relationship Id="rId613" Type="http://schemas.openxmlformats.org/officeDocument/2006/relationships/hyperlink" Target="https://be.linkedin.com/in/martine-uytterhoeven-3824728" TargetMode="External"/><Relationship Id="rId697" Type="http://schemas.openxmlformats.org/officeDocument/2006/relationships/hyperlink" Target="https://app.bizzy.org/BE/0415997.465?utm_source=export&amp;utm_medium=lists_xlsx" TargetMode="External"/><Relationship Id="rId820" Type="http://schemas.openxmlformats.org/officeDocument/2006/relationships/hyperlink" Target="https://pwc.com/" TargetMode="External"/><Relationship Id="rId918" Type="http://schemas.openxmlformats.org/officeDocument/2006/relationships/hyperlink" Target="https://app.bizzy.org/BE/0538668.417?utm_source=export&amp;utm_medium=lists_xlsx" TargetMode="External"/><Relationship Id="rId252" Type="http://schemas.openxmlformats.org/officeDocument/2006/relationships/hyperlink" Target="https://app.bizzy.org/BE/0402916.521?utm_source=export&amp;utm_medium=lists_xlsx" TargetMode="External"/><Relationship Id="rId47" Type="http://schemas.openxmlformats.org/officeDocument/2006/relationships/hyperlink" Target="https://www.manuchar.com/" TargetMode="External"/><Relationship Id="rId112" Type="http://schemas.openxmlformats.org/officeDocument/2006/relationships/hyperlink" Target="https://be.linkedin.com/in/danny-vandekerckhove-6956108" TargetMode="External"/><Relationship Id="rId557" Type="http://schemas.openxmlformats.org/officeDocument/2006/relationships/hyperlink" Target="https://www.cheops.com/" TargetMode="External"/><Relationship Id="rId764" Type="http://schemas.openxmlformats.org/officeDocument/2006/relationships/hyperlink" Target="https://be.linkedin.com/in/evelien-de-deken-b14161185" TargetMode="External"/><Relationship Id="rId971" Type="http://schemas.openxmlformats.org/officeDocument/2006/relationships/hyperlink" Target="https://www.dhlexpress.be/" TargetMode="External"/><Relationship Id="rId196" Type="http://schemas.openxmlformats.org/officeDocument/2006/relationships/hyperlink" Target="https://be.linkedin.com/in/karine-parent-aa58b223" TargetMode="External"/><Relationship Id="rId417" Type="http://schemas.openxmlformats.org/officeDocument/2006/relationships/hyperlink" Target="https://app.bizzy.org/BE/0416375.270?utm_source=export&amp;utm_medium=lists_xlsx" TargetMode="External"/><Relationship Id="rId624" Type="http://schemas.openxmlformats.org/officeDocument/2006/relationships/hyperlink" Target="https://www.pfizer.be/" TargetMode="External"/><Relationship Id="rId831" Type="http://schemas.openxmlformats.org/officeDocument/2006/relationships/hyperlink" Target="https://app.bizzy.org/BE/0405414.072?utm_source=export&amp;utm_medium=lists_xlsx" TargetMode="External"/><Relationship Id="rId263" Type="http://schemas.openxmlformats.org/officeDocument/2006/relationships/hyperlink" Target="https://dentius.be/" TargetMode="External"/><Relationship Id="rId470" Type="http://schemas.openxmlformats.org/officeDocument/2006/relationships/hyperlink" Target="https://www.dosschemills.com/" TargetMode="External"/><Relationship Id="rId929" Type="http://schemas.openxmlformats.org/officeDocument/2006/relationships/hyperlink" Target="https://be.linkedin.com/in/stephanie-debruyne-b7375225" TargetMode="External"/><Relationship Id="rId58" Type="http://schemas.openxmlformats.org/officeDocument/2006/relationships/hyperlink" Target="https://be.linkedin.com/in/josiane-verlaet-170b97168" TargetMode="External"/><Relationship Id="rId123" Type="http://schemas.openxmlformats.org/officeDocument/2006/relationships/hyperlink" Target="https://app.bizzy.org/BE/0447914.029?utm_source=export&amp;utm_medium=lists_xlsx" TargetMode="External"/><Relationship Id="rId330" Type="http://schemas.openxmlformats.org/officeDocument/2006/relationships/hyperlink" Target="https://app.bizzy.org/BE/0411982.457?utm_source=export&amp;utm_medium=lists_xlsx" TargetMode="External"/><Relationship Id="rId568" Type="http://schemas.openxmlformats.org/officeDocument/2006/relationships/hyperlink" Target="https://be.linkedin.com/in/charlotte-callens-96304420" TargetMode="External"/><Relationship Id="rId775" Type="http://schemas.openxmlformats.org/officeDocument/2006/relationships/hyperlink" Target="https://cevalogistics.com/" TargetMode="External"/><Relationship Id="rId982" Type="http://schemas.openxmlformats.org/officeDocument/2006/relationships/hyperlink" Target="https://be.linkedin.com/in/joke-van-scharen-618837a" TargetMode="External"/><Relationship Id="rId428" Type="http://schemas.openxmlformats.org/officeDocument/2006/relationships/hyperlink" Target="https://www.aurubis.com/" TargetMode="External"/><Relationship Id="rId635" Type="http://schemas.openxmlformats.org/officeDocument/2006/relationships/hyperlink" Target="https://www.arval.be/" TargetMode="External"/><Relationship Id="rId842" Type="http://schemas.openxmlformats.org/officeDocument/2006/relationships/hyperlink" Target="https://be.linkedin.com/in/tom-loosvelt-14887421" TargetMode="External"/><Relationship Id="rId274" Type="http://schemas.openxmlformats.org/officeDocument/2006/relationships/hyperlink" Target="https://be.linkedin.com/in/lucdebodt" TargetMode="External"/><Relationship Id="rId481" Type="http://schemas.openxmlformats.org/officeDocument/2006/relationships/hyperlink" Target="https://be.linkedin.com/in/ann-wellekens-7604928" TargetMode="External"/><Relationship Id="rId702" Type="http://schemas.openxmlformats.org/officeDocument/2006/relationships/hyperlink" Target="https://be.linkedin.com/in/evibelmans" TargetMode="External"/><Relationship Id="rId69" Type="http://schemas.openxmlformats.org/officeDocument/2006/relationships/hyperlink" Target="https://app.bizzy.org/BE/0429426.819?utm_source=export&amp;utm_medium=lists_xlsx" TargetMode="External"/><Relationship Id="rId134" Type="http://schemas.openxmlformats.org/officeDocument/2006/relationships/hyperlink" Target="https://www.deloitte.com/" TargetMode="External"/><Relationship Id="rId579" Type="http://schemas.openxmlformats.org/officeDocument/2006/relationships/hyperlink" Target="https://app.bizzy.org/BE/0721494.116?utm_source=export&amp;utm_medium=lists_xlsx" TargetMode="External"/><Relationship Id="rId786" Type="http://schemas.openxmlformats.org/officeDocument/2006/relationships/hyperlink" Target="https://app.bizzy.org/BE/0407824.919?utm_source=export&amp;utm_medium=lists_xlsx" TargetMode="External"/><Relationship Id="rId341" Type="http://schemas.openxmlformats.org/officeDocument/2006/relationships/hyperlink" Target="https://www.siemens.com/" TargetMode="External"/><Relationship Id="rId439" Type="http://schemas.openxmlformats.org/officeDocument/2006/relationships/hyperlink" Target="https://be.linkedin.com/in/bart-heyvaert-92035283" TargetMode="External"/><Relationship Id="rId646" Type="http://schemas.openxmlformats.org/officeDocument/2006/relationships/hyperlink" Target="https://app.bizzy.org/BE/0458358.850?utm_source=export&amp;utm_medium=lists_xlsx" TargetMode="External"/><Relationship Id="rId201" Type="http://schemas.openxmlformats.org/officeDocument/2006/relationships/hyperlink" Target="https://app.bizzy.org/BE/0402220.891?utm_source=export&amp;utm_medium=lists_xlsx" TargetMode="External"/><Relationship Id="rId285" Type="http://schemas.openxmlformats.org/officeDocument/2006/relationships/hyperlink" Target="https://app.bizzy.org/BE/0861085.232?utm_source=export&amp;utm_medium=lists_xlsx" TargetMode="External"/><Relationship Id="rId506" Type="http://schemas.openxmlformats.org/officeDocument/2006/relationships/hyperlink" Target="https://solutions30.be/" TargetMode="External"/><Relationship Id="rId853" Type="http://schemas.openxmlformats.org/officeDocument/2006/relationships/hyperlink" Target="https://man-brabant.be/" TargetMode="External"/><Relationship Id="rId492" Type="http://schemas.openxmlformats.org/officeDocument/2006/relationships/hyperlink" Target="https://app.bizzy.org/BE/0478652.141?utm_source=export&amp;utm_medium=lists_xlsx" TargetMode="External"/><Relationship Id="rId713" Type="http://schemas.openxmlformats.org/officeDocument/2006/relationships/hyperlink" Target="https://www.sappi.com/" TargetMode="External"/><Relationship Id="rId797" Type="http://schemas.openxmlformats.org/officeDocument/2006/relationships/hyperlink" Target="https://be.linkedin.com/in/ariane-kina-a4a50654" TargetMode="External"/><Relationship Id="rId920" Type="http://schemas.openxmlformats.org/officeDocument/2006/relationships/hyperlink" Target="https://be.linkedin.com/in/miekedeleu" TargetMode="External"/><Relationship Id="rId145" Type="http://schemas.openxmlformats.org/officeDocument/2006/relationships/hyperlink" Target="https://be.linkedin.com/in/marieke-wulleman-043bb811" TargetMode="External"/><Relationship Id="rId352" Type="http://schemas.openxmlformats.org/officeDocument/2006/relationships/hyperlink" Target="https://be.linkedin.com/in/elke-ceuppens-2825a56" TargetMode="External"/><Relationship Id="rId212" Type="http://schemas.openxmlformats.org/officeDocument/2006/relationships/hyperlink" Target="https://www.ypto.be/" TargetMode="External"/><Relationship Id="rId657" Type="http://schemas.openxmlformats.org/officeDocument/2006/relationships/hyperlink" Target="https://be.linkedin.com/in/noesjkadefillet" TargetMode="External"/><Relationship Id="rId864" Type="http://schemas.openxmlformats.org/officeDocument/2006/relationships/hyperlink" Target="https://app.bizzy.org/BE/0458551.563?utm_source=export&amp;utm_medium=lists_xlsx" TargetMode="External"/><Relationship Id="rId296" Type="http://schemas.openxmlformats.org/officeDocument/2006/relationships/hyperlink" Target="https://www.houseoftalents.be/" TargetMode="External"/><Relationship Id="rId517" Type="http://schemas.openxmlformats.org/officeDocument/2006/relationships/hyperlink" Target="https://be.linkedin.com/in/nathalie-meert-63308640" TargetMode="External"/><Relationship Id="rId724" Type="http://schemas.openxmlformats.org/officeDocument/2006/relationships/hyperlink" Target="https://app.bizzy.org/BE/0474964.260?utm_source=export&amp;utm_medium=lists_xlsx" TargetMode="External"/><Relationship Id="rId931" Type="http://schemas.openxmlformats.org/officeDocument/2006/relationships/hyperlink" Target="https://vandemoortele.be/" TargetMode="External"/><Relationship Id="rId60" Type="http://schemas.openxmlformats.org/officeDocument/2006/relationships/hyperlink" Target="https://app.bizzy.org/BE/0408454.528?utm_source=export&amp;utm_medium=lists_xlsx" TargetMode="External"/><Relationship Id="rId156" Type="http://schemas.openxmlformats.org/officeDocument/2006/relationships/hyperlink" Target="https://app.bizzy.org/BE/0402956.608?utm_source=export&amp;utm_medium=lists_xlsx" TargetMode="External"/><Relationship Id="rId363" Type="http://schemas.openxmlformats.org/officeDocument/2006/relationships/hyperlink" Target="https://app.bizzy.org/BE/0447265.812?utm_source=export&amp;utm_medium=lists_xlsx" TargetMode="External"/><Relationship Id="rId570" Type="http://schemas.openxmlformats.org/officeDocument/2006/relationships/hyperlink" Target="https://app.bizzy.org/BE/0454218.138?utm_source=export&amp;utm_medium=lists_xlsx" TargetMode="External"/><Relationship Id="rId223" Type="http://schemas.openxmlformats.org/officeDocument/2006/relationships/hyperlink" Target="https://be.linkedin.com/in/juliecoomans" TargetMode="External"/><Relationship Id="rId430" Type="http://schemas.openxmlformats.org/officeDocument/2006/relationships/hyperlink" Target="https://be.linkedin.com/in/patricia-de-wit-045a592a" TargetMode="External"/><Relationship Id="rId668" Type="http://schemas.openxmlformats.org/officeDocument/2006/relationships/hyperlink" Target="https://www.dca.be/" TargetMode="External"/><Relationship Id="rId875" Type="http://schemas.openxmlformats.org/officeDocument/2006/relationships/hyperlink" Target="https://be.linkedin.com/in/filip-de-boeck-1918436" TargetMode="External"/><Relationship Id="rId18" Type="http://schemas.openxmlformats.org/officeDocument/2006/relationships/hyperlink" Target="https://app.bizzy.org/BE/0405318.953?utm_source=export&amp;utm_medium=lists_xlsx" TargetMode="External"/><Relationship Id="rId528" Type="http://schemas.openxmlformats.org/officeDocument/2006/relationships/hyperlink" Target="https://app.bizzy.org/BE/0449217.094?utm_source=export&amp;utm_medium=lists_xlsx" TargetMode="External"/><Relationship Id="rId735" Type="http://schemas.openxmlformats.org/officeDocument/2006/relationships/hyperlink" Target="https://be.linkedin.com/in/kristine-vercammen-0a84242a" TargetMode="External"/><Relationship Id="rId942" Type="http://schemas.openxmlformats.org/officeDocument/2006/relationships/hyperlink" Target="https://app.bizzy.org/BE/0402734.595?utm_source=export&amp;utm_medium=lists_xlsx" TargetMode="External"/><Relationship Id="rId167" Type="http://schemas.openxmlformats.org/officeDocument/2006/relationships/hyperlink" Target="https://tabaknatie.be/" TargetMode="External"/><Relationship Id="rId374" Type="http://schemas.openxmlformats.org/officeDocument/2006/relationships/hyperlink" Target="https://www.waterleau.com/" TargetMode="External"/><Relationship Id="rId581" Type="http://schemas.openxmlformats.org/officeDocument/2006/relationships/hyperlink" Target="https://cardiovascular.abbott/" TargetMode="External"/><Relationship Id="rId71" Type="http://schemas.openxmlformats.org/officeDocument/2006/relationships/hyperlink" Target="https://www.lotusbakeries.com/" TargetMode="External"/><Relationship Id="rId234" Type="http://schemas.openxmlformats.org/officeDocument/2006/relationships/hyperlink" Target="https://app.bizzy.org/BE/0441904.977?utm_source=export&amp;utm_medium=lists_xlsx" TargetMode="External"/><Relationship Id="rId679" Type="http://schemas.openxmlformats.org/officeDocument/2006/relationships/hyperlink" Target="https://app.bizzy.org/BE/0428364.866?utm_source=export&amp;utm_medium=lists_xlsx" TargetMode="External"/><Relationship Id="rId802" Type="http://schemas.openxmlformats.org/officeDocument/2006/relationships/hyperlink" Target="http://www.aldi.be/" TargetMode="External"/><Relationship Id="rId886" Type="http://schemas.openxmlformats.org/officeDocument/2006/relationships/hyperlink" Target="https://primagaz.be/" TargetMode="External"/><Relationship Id="rId2" Type="http://schemas.openxmlformats.org/officeDocument/2006/relationships/hyperlink" Target="https://www.bridgestone.be/" TargetMode="External"/><Relationship Id="rId29" Type="http://schemas.openxmlformats.org/officeDocument/2006/relationships/hyperlink" Target="https://milcobel.com/" TargetMode="External"/><Relationship Id="rId441" Type="http://schemas.openxmlformats.org/officeDocument/2006/relationships/hyperlink" Target="https://app.bizzy.org/BE/0404914.028?utm_source=export&amp;utm_medium=lists_xlsx" TargetMode="External"/><Relationship Id="rId539" Type="http://schemas.openxmlformats.org/officeDocument/2006/relationships/hyperlink" Target="https://renson.be/" TargetMode="External"/><Relationship Id="rId746" Type="http://schemas.openxmlformats.org/officeDocument/2006/relationships/hyperlink" Target="https://www.cargill.be/" TargetMode="External"/><Relationship Id="rId178" Type="http://schemas.openxmlformats.org/officeDocument/2006/relationships/hyperlink" Target="https://be.linkedin.com/in/joelle-delmarcelle-724341b" TargetMode="External"/><Relationship Id="rId301" Type="http://schemas.openxmlformats.org/officeDocument/2006/relationships/hyperlink" Target="https://be.linkedin.com/in/sarahoris" TargetMode="External"/><Relationship Id="rId953" Type="http://schemas.openxmlformats.org/officeDocument/2006/relationships/hyperlink" Target="https://be.linkedin.com/in/joelle-croteux-373801b" TargetMode="External"/><Relationship Id="rId82" Type="http://schemas.openxmlformats.org/officeDocument/2006/relationships/hyperlink" Target="https://be.linkedin.com/in/isabelle-vanlerberghe-2477274" TargetMode="External"/><Relationship Id="rId385" Type="http://schemas.openxmlformats.org/officeDocument/2006/relationships/hyperlink" Target="https://be.linkedin.com/in/carla-georges-a350012" TargetMode="External"/><Relationship Id="rId592" Type="http://schemas.openxmlformats.org/officeDocument/2006/relationships/hyperlink" Target="https://be.linkedin.com/in/wimvroonen" TargetMode="External"/><Relationship Id="rId606" Type="http://schemas.openxmlformats.org/officeDocument/2006/relationships/hyperlink" Target="https://app.bizzy.org/BE/0400934.652?utm_source=export&amp;utm_medium=lists_xlsx" TargetMode="External"/><Relationship Id="rId813" Type="http://schemas.openxmlformats.org/officeDocument/2006/relationships/hyperlink" Target="https://app.bizzy.org/BE/0735655.027?utm_source=export&amp;utm_medium=lists_xlsx" TargetMode="External"/><Relationship Id="rId245" Type="http://schemas.openxmlformats.org/officeDocument/2006/relationships/hyperlink" Target="https://www.decat.be/" TargetMode="External"/><Relationship Id="rId452" Type="http://schemas.openxmlformats.org/officeDocument/2006/relationships/hyperlink" Target="https://www2.deloitte.com/" TargetMode="External"/><Relationship Id="rId897" Type="http://schemas.openxmlformats.org/officeDocument/2006/relationships/hyperlink" Target="https://app.bizzy.org/BE/0887120.626?utm_source=export&amp;utm_medium=lists_xlsx" TargetMode="External"/><Relationship Id="rId105" Type="http://schemas.openxmlformats.org/officeDocument/2006/relationships/hyperlink" Target="https://app.bizzy.org/BE/0479469.515?utm_source=export&amp;utm_medium=lists_xlsx" TargetMode="External"/><Relationship Id="rId312" Type="http://schemas.openxmlformats.org/officeDocument/2006/relationships/hyperlink" Target="https://app.bizzy.org/BE/0468807.829?utm_source=export&amp;utm_medium=lists_xlsx" TargetMode="External"/><Relationship Id="rId757" Type="http://schemas.openxmlformats.org/officeDocument/2006/relationships/hyperlink" Target="https://www.ajinomoto-omnichem.com/" TargetMode="External"/><Relationship Id="rId964" Type="http://schemas.openxmlformats.org/officeDocument/2006/relationships/hyperlink" Target="https://www.cargill.be/" TargetMode="External"/><Relationship Id="rId93" Type="http://schemas.openxmlformats.org/officeDocument/2006/relationships/hyperlink" Target="https://app.bizzy.org/BE/0403646.296?utm_source=export&amp;utm_medium=lists_xlsx" TargetMode="External"/><Relationship Id="rId189" Type="http://schemas.openxmlformats.org/officeDocument/2006/relationships/hyperlink" Target="https://app.bizzy.org/BE/0421683.744?utm_source=export&amp;utm_medium=lists_xlsx" TargetMode="External"/><Relationship Id="rId396" Type="http://schemas.openxmlformats.org/officeDocument/2006/relationships/hyperlink" Target="https://app.bizzy.org/BE/0403316.397?utm_source=export&amp;utm_medium=lists_xlsx" TargetMode="External"/><Relationship Id="rId617" Type="http://schemas.openxmlformats.org/officeDocument/2006/relationships/hyperlink" Target="https://mips.be/" TargetMode="External"/><Relationship Id="rId824" Type="http://schemas.openxmlformats.org/officeDocument/2006/relationships/hyperlink" Target="https://be.linkedin.com/in/ann-van-de-velde-9b229b10" TargetMode="External"/><Relationship Id="rId256" Type="http://schemas.openxmlformats.org/officeDocument/2006/relationships/hyperlink" Target="https://be.linkedin.com/in/ruben-van-leeuwe-b9a27141" TargetMode="External"/><Relationship Id="rId463" Type="http://schemas.openxmlformats.org/officeDocument/2006/relationships/hyperlink" Target="https://be.linkedin.com/in/lise-mertens-609888232" TargetMode="External"/><Relationship Id="rId670" Type="http://schemas.openxmlformats.org/officeDocument/2006/relationships/hyperlink" Target="https://app.bizzy.org/BE/0441131.254?utm_source=export&amp;utm_medium=lists_xlsx" TargetMode="External"/><Relationship Id="rId116" Type="http://schemas.openxmlformats.org/officeDocument/2006/relationships/hyperlink" Target="https://www.renotec.be/" TargetMode="External"/><Relationship Id="rId323" Type="http://schemas.openxmlformats.org/officeDocument/2006/relationships/hyperlink" Target="https://melexis.com/" TargetMode="External"/><Relationship Id="rId530" Type="http://schemas.openxmlformats.org/officeDocument/2006/relationships/hyperlink" Target="https://www.renson-ventilation.be/" TargetMode="External"/><Relationship Id="rId768" Type="http://schemas.openxmlformats.org/officeDocument/2006/relationships/hyperlink" Target="https://app.bizzy.org/BE/0471938.850?utm_source=export&amp;utm_medium=lists_xlsx" TargetMode="External"/><Relationship Id="rId975" Type="http://schemas.openxmlformats.org/officeDocument/2006/relationships/hyperlink" Target="https://aldi.be/" TargetMode="External"/><Relationship Id="rId20" Type="http://schemas.openxmlformats.org/officeDocument/2006/relationships/hyperlink" Target="https://deme-group.com/" TargetMode="External"/><Relationship Id="rId628" Type="http://schemas.openxmlformats.org/officeDocument/2006/relationships/hyperlink" Target="https://www.globalservices.bt.com/en" TargetMode="External"/><Relationship Id="rId835" Type="http://schemas.openxmlformats.org/officeDocument/2006/relationships/hyperlink" Target="https://home.kuehne-nagel.com/" TargetMode="External"/><Relationship Id="rId267" Type="http://schemas.openxmlformats.org/officeDocument/2006/relationships/hyperlink" Target="https://app.bizzy.org/BE/0465935.738?utm_source=export&amp;utm_medium=lists_xlsx" TargetMode="External"/><Relationship Id="rId474" Type="http://schemas.openxmlformats.org/officeDocument/2006/relationships/hyperlink" Target="https://app.bizzy.org/BE/0716926.901?utm_source=export&amp;utm_medium=lists_xlsx" TargetMode="External"/><Relationship Id="rId127" Type="http://schemas.openxmlformats.org/officeDocument/2006/relationships/hyperlink" Target="https://be.linkedin.com/in/pascal-vanhoecke-b2551251/en" TargetMode="External"/><Relationship Id="rId681" Type="http://schemas.openxmlformats.org/officeDocument/2006/relationships/hyperlink" Target="https://be.linkedin.com/in/an-paesen-0a0b936b" TargetMode="External"/><Relationship Id="rId779" Type="http://schemas.openxmlformats.org/officeDocument/2006/relationships/hyperlink" Target="https://be.linkedin.com/in/carolinedemaeyer" TargetMode="External"/><Relationship Id="rId902" Type="http://schemas.openxmlformats.org/officeDocument/2006/relationships/hyperlink" Target="https://be.linkedin.com/in/ann-van-de-velde-9b229b10" TargetMode="External"/><Relationship Id="rId986" Type="http://schemas.openxmlformats.org/officeDocument/2006/relationships/hyperlink" Target="https://be.linkedin.com/in/mertenskarel" TargetMode="External"/><Relationship Id="rId31" Type="http://schemas.openxmlformats.org/officeDocument/2006/relationships/hyperlink" Target="https://be.linkedin.com/in/laura-mancuso-37b54b13" TargetMode="External"/><Relationship Id="rId334" Type="http://schemas.openxmlformats.org/officeDocument/2006/relationships/hyperlink" Target="https://be.linkedin.com/in/werner-keeris" TargetMode="External"/><Relationship Id="rId541" Type="http://schemas.openxmlformats.org/officeDocument/2006/relationships/hyperlink" Target="https://be.linkedin.com/in/marijke-boeckx-270b047a" TargetMode="External"/><Relationship Id="rId639" Type="http://schemas.openxmlformats.org/officeDocument/2006/relationships/hyperlink" Target="https://be.linkedin.com/in/patrick-van-meerbeeck-a3663175" TargetMode="External"/><Relationship Id="rId180" Type="http://schemas.openxmlformats.org/officeDocument/2006/relationships/hyperlink" Target="https://app.bizzy.org/BE/0405772.873?utm_source=export&amp;utm_medium=lists_xlsx" TargetMode="External"/><Relationship Id="rId278" Type="http://schemas.openxmlformats.org/officeDocument/2006/relationships/hyperlink" Target="https://jandenul.com/" TargetMode="External"/><Relationship Id="rId401" Type="http://schemas.openxmlformats.org/officeDocument/2006/relationships/hyperlink" Target="https://soprabanking.com/" TargetMode="External"/><Relationship Id="rId846" Type="http://schemas.openxmlformats.org/officeDocument/2006/relationships/hyperlink" Target="https://app.bizzy.org/BE/0453500.734?utm_source=export&amp;utm_medium=lists_xlsx" TargetMode="External"/><Relationship Id="rId485" Type="http://schemas.openxmlformats.org/officeDocument/2006/relationships/hyperlink" Target="https://www.roularta.be/" TargetMode="External"/><Relationship Id="rId692" Type="http://schemas.openxmlformats.org/officeDocument/2006/relationships/hyperlink" Target="https://www.soprema.be/" TargetMode="External"/><Relationship Id="rId706" Type="http://schemas.openxmlformats.org/officeDocument/2006/relationships/hyperlink" Target="https://app.bizzy.org/BE/0408403.058?utm_source=export&amp;utm_medium=lists_xlsx" TargetMode="External"/><Relationship Id="rId913" Type="http://schemas.openxmlformats.org/officeDocument/2006/relationships/hyperlink" Target="https://www.brightplus.be/" TargetMode="External"/><Relationship Id="rId42" Type="http://schemas.openxmlformats.org/officeDocument/2006/relationships/hyperlink" Target="https://app.bizzy.org/BE/0450452.063?utm_source=export&amp;utm_medium=lists_xlsx" TargetMode="External"/><Relationship Id="rId138" Type="http://schemas.openxmlformats.org/officeDocument/2006/relationships/hyperlink" Target="https://app.bizzy.org/BE/0431431.749?utm_source=export&amp;utm_medium=lists_xlsx" TargetMode="External"/><Relationship Id="rId345" Type="http://schemas.openxmlformats.org/officeDocument/2006/relationships/hyperlink" Target="https://app.bizzy.org/BE/0448746.744?utm_source=export&amp;utm_medium=lists_xlsx" TargetMode="External"/><Relationship Id="rId552" Type="http://schemas.openxmlformats.org/officeDocument/2006/relationships/hyperlink" Target="https://app.bizzy.org/BE/0414555.036?utm_source=export&amp;utm_medium=lists_xlsx" TargetMode="External"/><Relationship Id="rId191" Type="http://schemas.openxmlformats.org/officeDocument/2006/relationships/hyperlink" Target="https://www.astrasweets.com/" TargetMode="External"/><Relationship Id="rId205" Type="http://schemas.openxmlformats.org/officeDocument/2006/relationships/hyperlink" Target="https://be.linkedin.com/in/lies-van-den-troost-719a93b3" TargetMode="External"/><Relationship Id="rId412" Type="http://schemas.openxmlformats.org/officeDocument/2006/relationships/hyperlink" Target="https://be.linkedin.com/in/milena-van-duppen-a5a6701ab" TargetMode="External"/><Relationship Id="rId857" Type="http://schemas.openxmlformats.org/officeDocument/2006/relationships/hyperlink" Target="https://be.linkedin.com/in/christelle-daout-1969299" TargetMode="External"/><Relationship Id="rId289" Type="http://schemas.openxmlformats.org/officeDocument/2006/relationships/hyperlink" Target="https://be.linkedin.com/in/veerle-quivreux-20437a14" TargetMode="External"/><Relationship Id="rId496" Type="http://schemas.openxmlformats.org/officeDocument/2006/relationships/hyperlink" Target="https://be.linkedin.com/in/els-overbergh-7153756" TargetMode="External"/><Relationship Id="rId717" Type="http://schemas.openxmlformats.org/officeDocument/2006/relationships/hyperlink" Target="https://be.linkedin.com/in/yannick-eelen-156932266" TargetMode="External"/><Relationship Id="rId924" Type="http://schemas.openxmlformats.org/officeDocument/2006/relationships/hyperlink" Target="https://app.bizzy.org/BE/0846963.913?utm_source=export&amp;utm_medium=lists_xlsx" TargetMode="External"/><Relationship Id="rId53" Type="http://schemas.openxmlformats.org/officeDocument/2006/relationships/hyperlink" Target="https://www.vanmarcke.com/" TargetMode="External"/><Relationship Id="rId149" Type="http://schemas.openxmlformats.org/officeDocument/2006/relationships/hyperlink" Target="https://www.colas.be/" TargetMode="External"/><Relationship Id="rId356" Type="http://schemas.openxmlformats.org/officeDocument/2006/relationships/hyperlink" Target="https://www.dssmith.com/" TargetMode="External"/><Relationship Id="rId563" Type="http://schemas.openxmlformats.org/officeDocument/2006/relationships/hyperlink" Target="https://ineos.com/" TargetMode="External"/><Relationship Id="rId770" Type="http://schemas.openxmlformats.org/officeDocument/2006/relationships/hyperlink" Target="https://be.linkedin.com/in/stefaniemargerin" TargetMode="External"/><Relationship Id="rId216" Type="http://schemas.openxmlformats.org/officeDocument/2006/relationships/hyperlink" Target="https://app.bizzy.org/BE/0754561.218?utm_source=export&amp;utm_medium=lists_xlsx" TargetMode="External"/><Relationship Id="rId423" Type="http://schemas.openxmlformats.org/officeDocument/2006/relationships/hyperlink" Target="https://app.bizzy.org/BE/0404754.472?utm_source=export&amp;utm_medium=lists_xlsx" TargetMode="External"/><Relationship Id="rId868" Type="http://schemas.openxmlformats.org/officeDocument/2006/relationships/hyperlink" Target="https://www.astrazeneca.be/" TargetMode="External"/><Relationship Id="rId630" Type="http://schemas.openxmlformats.org/officeDocument/2006/relationships/hyperlink" Target="https://www.iqvia.com/" TargetMode="External"/><Relationship Id="rId728" Type="http://schemas.openxmlformats.org/officeDocument/2006/relationships/hyperlink" Target="https://swissport.com/" TargetMode="External"/><Relationship Id="rId935" Type="http://schemas.openxmlformats.org/officeDocument/2006/relationships/hyperlink" Target="https://be.linkedin.com/in/aline-kelchtermans-1500b3132" TargetMode="External"/><Relationship Id="rId64" Type="http://schemas.openxmlformats.org/officeDocument/2006/relationships/hyperlink" Target="https://be.linkedin.com/in/florence-mocar-33881a16" TargetMode="External"/><Relationship Id="rId367" Type="http://schemas.openxmlformats.org/officeDocument/2006/relationships/hyperlink" Target="https://be.linkedin.com/in/kristoftruyens" TargetMode="External"/><Relationship Id="rId574" Type="http://schemas.openxmlformats.org/officeDocument/2006/relationships/hyperlink" Target="https://be.linkedin.com/in/pierreleman" TargetMode="External"/><Relationship Id="rId227" Type="http://schemas.openxmlformats.org/officeDocument/2006/relationships/hyperlink" Target="https://aviapartner.aero/" TargetMode="External"/><Relationship Id="rId781" Type="http://schemas.openxmlformats.org/officeDocument/2006/relationships/hyperlink" Target="https://strabag.be/" TargetMode="External"/><Relationship Id="rId879" Type="http://schemas.openxmlformats.org/officeDocument/2006/relationships/hyperlink" Target="https://app.bizzy.org/BE/0447690.830?utm_source=export&amp;utm_medium=lists_xlsx" TargetMode="External"/><Relationship Id="rId434" Type="http://schemas.openxmlformats.org/officeDocument/2006/relationships/hyperlink" Target="https://www.komatsu.eu/" TargetMode="External"/><Relationship Id="rId641" Type="http://schemas.openxmlformats.org/officeDocument/2006/relationships/hyperlink" Target="https://www.tessenderlo.com/" TargetMode="External"/><Relationship Id="rId739" Type="http://schemas.openxmlformats.org/officeDocument/2006/relationships/hyperlink" Target="https://app.bizzy.org/BE/0461936.071?utm_source=export&amp;utm_medium=lists_xlsx" TargetMode="External"/><Relationship Id="rId280" Type="http://schemas.openxmlformats.org/officeDocument/2006/relationships/hyperlink" Target="https://be.linkedin.com/in/kimvangeenberghe" TargetMode="External"/><Relationship Id="rId501" Type="http://schemas.openxmlformats.org/officeDocument/2006/relationships/hyperlink" Target="https://app.bizzy.org/BE/0422832.403?utm_source=export&amp;utm_medium=lists_xlsx" TargetMode="External"/><Relationship Id="rId946" Type="http://schemas.openxmlformats.org/officeDocument/2006/relationships/hyperlink" Target="https://www.pwc.be/" TargetMode="External"/><Relationship Id="rId75" Type="http://schemas.openxmlformats.org/officeDocument/2006/relationships/hyperlink" Target="https://app.bizzy.org/BE/0206048.091?utm_source=export&amp;utm_medium=lists_xlsx" TargetMode="External"/><Relationship Id="rId140" Type="http://schemas.openxmlformats.org/officeDocument/2006/relationships/hyperlink" Target="https://kuehne-nagel.com/" TargetMode="External"/><Relationship Id="rId378" Type="http://schemas.openxmlformats.org/officeDocument/2006/relationships/hyperlink" Target="https://app.bizzy.org/BE/0403769.032?utm_source=export&amp;utm_medium=lists_xlsx" TargetMode="External"/><Relationship Id="rId585" Type="http://schemas.openxmlformats.org/officeDocument/2006/relationships/hyperlink" Target="https://app.bizzy.org/BE/0406041.406?utm_source=export&amp;utm_medium=lists_xlsx" TargetMode="External"/><Relationship Id="rId792" Type="http://schemas.openxmlformats.org/officeDocument/2006/relationships/hyperlink" Target="https://app.bizzy.org/BE/0502938.862?utm_source=export&amp;utm_medium=lists_xlsx" TargetMode="External"/><Relationship Id="rId806" Type="http://schemas.openxmlformats.org/officeDocument/2006/relationships/hyperlink" Target="https://be.linkedin.com/in/yannelproost" TargetMode="External"/><Relationship Id="rId6" Type="http://schemas.openxmlformats.org/officeDocument/2006/relationships/hyperlink" Target="https://app.bizzy.org/BE/0418159.080?utm_source=export&amp;utm_medium=lists_xlsx" TargetMode="External"/><Relationship Id="rId238" Type="http://schemas.openxmlformats.org/officeDocument/2006/relationships/hyperlink" Target="https://be.linkedin.com/in/hind-el-mourabit-a9763618" TargetMode="External"/><Relationship Id="rId445" Type="http://schemas.openxmlformats.org/officeDocument/2006/relationships/hyperlink" Target="https://be.linkedin.com/in/annelies-missotten-57ba1b6" TargetMode="External"/><Relationship Id="rId652" Type="http://schemas.openxmlformats.org/officeDocument/2006/relationships/hyperlink" Target="https://app.bizzy.org/BE/0407633.194?utm_source=export&amp;utm_medium=lists_xlsx" TargetMode="External"/><Relationship Id="rId291" Type="http://schemas.openxmlformats.org/officeDocument/2006/relationships/hyperlink" Target="https://app.bizzy.org/BE/0456343.923?utm_source=export&amp;utm_medium=lists_xlsx" TargetMode="External"/><Relationship Id="rId305" Type="http://schemas.openxmlformats.org/officeDocument/2006/relationships/hyperlink" Target="https://www.nektari.be/" TargetMode="External"/><Relationship Id="rId512" Type="http://schemas.openxmlformats.org/officeDocument/2006/relationships/hyperlink" Target="https://www.brantano.co.uk/" TargetMode="External"/><Relationship Id="rId957" Type="http://schemas.openxmlformats.org/officeDocument/2006/relationships/hyperlink" Target="https://app.bizzy.org/BE/0434692.830?utm_source=export&amp;utm_medium=lists_xlsx" TargetMode="External"/><Relationship Id="rId86" Type="http://schemas.openxmlformats.org/officeDocument/2006/relationships/hyperlink" Target="https://www.eocgroup.com/" TargetMode="External"/><Relationship Id="rId151" Type="http://schemas.openxmlformats.org/officeDocument/2006/relationships/hyperlink" Target="https://be.linkedin.com/in/eve-thomas-41a249a" TargetMode="External"/><Relationship Id="rId389" Type="http://schemas.openxmlformats.org/officeDocument/2006/relationships/hyperlink" Target="https://www.jumbo.com/" TargetMode="External"/><Relationship Id="rId596" Type="http://schemas.openxmlformats.org/officeDocument/2006/relationships/hyperlink" Target="http://www.aldi.be/" TargetMode="External"/><Relationship Id="rId817" Type="http://schemas.openxmlformats.org/officeDocument/2006/relationships/hyperlink" Target="https://www.tarkett.be/" TargetMode="External"/><Relationship Id="rId249" Type="http://schemas.openxmlformats.org/officeDocument/2006/relationships/hyperlink" Target="https://app.bizzy.org/BE/0244195.916?utm_source=export&amp;utm_medium=lists_xlsx" TargetMode="External"/><Relationship Id="rId456" Type="http://schemas.openxmlformats.org/officeDocument/2006/relationships/hyperlink" Target="https://app.bizzy.org/BE/0418250.835?utm_source=export&amp;utm_medium=lists_xlsx" TargetMode="External"/><Relationship Id="rId663" Type="http://schemas.openxmlformats.org/officeDocument/2006/relationships/hyperlink" Target="https://be.linkedin.com/in/charlotteputs" TargetMode="External"/><Relationship Id="rId870" Type="http://schemas.openxmlformats.org/officeDocument/2006/relationships/hyperlink" Target="https://app.bizzy.org/BE/0660936.521?utm_source=export&amp;utm_medium=lists_xlsx" TargetMode="External"/><Relationship Id="rId13" Type="http://schemas.openxmlformats.org/officeDocument/2006/relationships/hyperlink" Target="https://be.linkedin.com/in/daphn&#233;-van-eeckhout-407b156" TargetMode="External"/><Relationship Id="rId109" Type="http://schemas.openxmlformats.org/officeDocument/2006/relationships/hyperlink" Target="https://be.linkedin.com/in/jensiewouters" TargetMode="External"/><Relationship Id="rId316" Type="http://schemas.openxmlformats.org/officeDocument/2006/relationships/hyperlink" Target="https://be.linkedin.com/in/omairamartens" TargetMode="External"/><Relationship Id="rId523" Type="http://schemas.openxmlformats.org/officeDocument/2006/relationships/hyperlink" Target="https://be.linkedin.com/in/jan-smeyers-88a715a9" TargetMode="External"/><Relationship Id="rId968" Type="http://schemas.openxmlformats.org/officeDocument/2006/relationships/hyperlink" Target="https://be.linkedin.com/in/bert-de-keyser-6511331b9" TargetMode="External"/><Relationship Id="rId97" Type="http://schemas.openxmlformats.org/officeDocument/2006/relationships/hyperlink" Target="https://be.linkedin.com/in/veronique-deraedt-ba93b829" TargetMode="External"/><Relationship Id="rId730" Type="http://schemas.openxmlformats.org/officeDocument/2006/relationships/hyperlink" Target="https://app.bizzy.org/BE/0447328.762?utm_source=export&amp;utm_medium=lists_xlsx" TargetMode="External"/><Relationship Id="rId828" Type="http://schemas.openxmlformats.org/officeDocument/2006/relationships/hyperlink" Target="https://app.bizzy.org/BE/0449372.294?utm_source=export&amp;utm_medium=lists_xlsx" TargetMode="External"/><Relationship Id="rId162" Type="http://schemas.openxmlformats.org/officeDocument/2006/relationships/hyperlink" Target="https://app.bizzy.org/BE/0405301.929?utm_source=export&amp;utm_medium=lists_xlsx" TargetMode="External"/><Relationship Id="rId467" Type="http://schemas.openxmlformats.org/officeDocument/2006/relationships/hyperlink" Target="https://www.capgemini.com/" TargetMode="External"/><Relationship Id="rId674" Type="http://schemas.openxmlformats.org/officeDocument/2006/relationships/hyperlink" Target="https://www.goed.be/" TargetMode="External"/><Relationship Id="rId881" Type="http://schemas.openxmlformats.org/officeDocument/2006/relationships/hyperlink" Target="https://be.linkedin.com/in/clarastynen" TargetMode="External"/><Relationship Id="rId979" Type="http://schemas.openxmlformats.org/officeDocument/2006/relationships/hyperlink" Target="https://evalevoh.com/" TargetMode="External"/><Relationship Id="rId24" Type="http://schemas.openxmlformats.org/officeDocument/2006/relationships/hyperlink" Target="https://app.bizzy.org/BE/0475028.202?utm_source=export&amp;utm_medium=lists_xlsx" TargetMode="External"/><Relationship Id="rId327" Type="http://schemas.openxmlformats.org/officeDocument/2006/relationships/hyperlink" Target="https://app.bizzy.org/BE/0740526.506?utm_source=export&amp;utm_medium=lists_xlsx" TargetMode="External"/><Relationship Id="rId534" Type="http://schemas.openxmlformats.org/officeDocument/2006/relationships/hyperlink" Target="https://app.bizzy.org/BE/0430060.188?utm_source=export&amp;utm_medium=lists_xlsx" TargetMode="External"/><Relationship Id="rId741" Type="http://schemas.openxmlformats.org/officeDocument/2006/relationships/hyperlink" Target="https://be.linkedin.com/in/annick-verstraete-81b2157" TargetMode="External"/><Relationship Id="rId839" Type="http://schemas.openxmlformats.org/officeDocument/2006/relationships/hyperlink" Target="https://be.linkedin.com/in/eric-vandyck-11229013" TargetMode="External"/><Relationship Id="rId173" Type="http://schemas.openxmlformats.org/officeDocument/2006/relationships/hyperlink" Target="https://www.idewe.be/" TargetMode="External"/><Relationship Id="rId380" Type="http://schemas.openxmlformats.org/officeDocument/2006/relationships/hyperlink" Target="https://cummins.com/" TargetMode="External"/><Relationship Id="rId601" Type="http://schemas.openxmlformats.org/officeDocument/2006/relationships/hyperlink" Target="https://be.linkedin.com/in/pascale-smet-16b67316" TargetMode="External"/><Relationship Id="rId240" Type="http://schemas.openxmlformats.org/officeDocument/2006/relationships/hyperlink" Target="https://app.bizzy.org/BE/0879138.021?utm_source=export&amp;utm_medium=lists_xlsx" TargetMode="External"/><Relationship Id="rId478" Type="http://schemas.openxmlformats.org/officeDocument/2006/relationships/hyperlink" Target="https://be.linkedin.com/in/ann-hendrix-654bb74" TargetMode="External"/><Relationship Id="rId685" Type="http://schemas.openxmlformats.org/officeDocument/2006/relationships/hyperlink" Target="https://app.bizzy.org/BE/0448332.911?utm_source=export&amp;utm_medium=lists_xlsx" TargetMode="External"/><Relationship Id="rId892" Type="http://schemas.openxmlformats.org/officeDocument/2006/relationships/hyperlink" Target="http://www.vanhoecke.be/" TargetMode="External"/><Relationship Id="rId906" Type="http://schemas.openxmlformats.org/officeDocument/2006/relationships/hyperlink" Target="https://app.bizzy.org/BE/0881664.870?utm_source=export&amp;utm_medium=lists_xlsx" TargetMode="External"/><Relationship Id="rId35" Type="http://schemas.openxmlformats.org/officeDocument/2006/relationships/hyperlink" Target="https://www.ineos-styrolution.com/" TargetMode="External"/><Relationship Id="rId100" Type="http://schemas.openxmlformats.org/officeDocument/2006/relationships/hyperlink" Target="https://be.linkedin.com/in/bernard-metten-15085b4" TargetMode="External"/><Relationship Id="rId338" Type="http://schemas.openxmlformats.org/officeDocument/2006/relationships/hyperlink" Target="https://www.storaenso.com/" TargetMode="External"/><Relationship Id="rId545" Type="http://schemas.openxmlformats.org/officeDocument/2006/relationships/hyperlink" Target="https://www.agfahealthcare.com/" TargetMode="External"/><Relationship Id="rId752" Type="http://schemas.openxmlformats.org/officeDocument/2006/relationships/hyperlink" Target="https://be.linkedin.com/in/christine-van-droogenbroeck-56a2594b" TargetMode="External"/><Relationship Id="rId184" Type="http://schemas.openxmlformats.org/officeDocument/2006/relationships/hyperlink" Target="https://be.linkedin.com/in/senne-desmadryl" TargetMode="External"/><Relationship Id="rId391" Type="http://schemas.openxmlformats.org/officeDocument/2006/relationships/hyperlink" Target="https://be.linkedin.com/in/saskia-vandeperre-33b46542" TargetMode="External"/><Relationship Id="rId405" Type="http://schemas.openxmlformats.org/officeDocument/2006/relationships/hyperlink" Target="https://app.bizzy.org/BE/0459431.788?utm_source=export&amp;utm_medium=lists_xlsx" TargetMode="External"/><Relationship Id="rId612" Type="http://schemas.openxmlformats.org/officeDocument/2006/relationships/hyperlink" Target="https://app.bizzy.org/BE/0867239.782?utm_source=export&amp;utm_medium=lists_xlsx" TargetMode="External"/><Relationship Id="rId251" Type="http://schemas.openxmlformats.org/officeDocument/2006/relationships/hyperlink" Target="https://johnsoncontrols.com/" TargetMode="External"/><Relationship Id="rId489" Type="http://schemas.openxmlformats.org/officeDocument/2006/relationships/hyperlink" Target="https://app.bizzy.org/BE/0433344.035?utm_source=export&amp;utm_medium=lists_xlsx" TargetMode="External"/><Relationship Id="rId696" Type="http://schemas.openxmlformats.org/officeDocument/2006/relationships/hyperlink" Target="https://be.linkedin.com/in/thibault-roudot-9a094648/en" TargetMode="External"/><Relationship Id="rId917" Type="http://schemas.openxmlformats.org/officeDocument/2006/relationships/hyperlink" Target="https://be.linkedin.com/in/stephanie-delvaux-91701b15" TargetMode="External"/><Relationship Id="rId46" Type="http://schemas.openxmlformats.org/officeDocument/2006/relationships/hyperlink" Target="https://be.linkedin.com/in/peter-van-lindt-9092678b" TargetMode="External"/><Relationship Id="rId349" Type="http://schemas.openxmlformats.org/officeDocument/2006/relationships/hyperlink" Target="https://be.linkedin.com/in/anna-rubbens-9663026" TargetMode="External"/><Relationship Id="rId556" Type="http://schemas.openxmlformats.org/officeDocument/2006/relationships/hyperlink" Target="https://be.linkedin.com/in/stoffel-bollu" TargetMode="External"/><Relationship Id="rId763" Type="http://schemas.openxmlformats.org/officeDocument/2006/relationships/hyperlink" Target="https://woonhaven.be/" TargetMode="External"/><Relationship Id="rId111" Type="http://schemas.openxmlformats.org/officeDocument/2006/relationships/hyperlink" Target="https://app.bizzy.org/BE/0424797.345?utm_source=export&amp;utm_medium=lists_xlsx" TargetMode="External"/><Relationship Id="rId195" Type="http://schemas.openxmlformats.org/officeDocument/2006/relationships/hyperlink" Target="https://app.bizzy.org/BE/0466169.330?utm_source=export&amp;utm_medium=lists_xlsx" TargetMode="External"/><Relationship Id="rId209" Type="http://schemas.openxmlformats.org/officeDocument/2006/relationships/hyperlink" Target="https://www.kbc.be/" TargetMode="External"/><Relationship Id="rId416" Type="http://schemas.openxmlformats.org/officeDocument/2006/relationships/hyperlink" Target="https://www.exxonmobil.be/" TargetMode="External"/><Relationship Id="rId970" Type="http://schemas.openxmlformats.org/officeDocument/2006/relationships/hyperlink" Target="https://be.linkedin.com/in/sylvie-no&#235;l?trk=public_profile_samename_profile_profile-result-card_result-card_full-click" TargetMode="External"/><Relationship Id="rId623" Type="http://schemas.openxmlformats.org/officeDocument/2006/relationships/hyperlink" Target="https://be.linkedin.com/in/isabelle-de-graeve-40ba8936" TargetMode="External"/><Relationship Id="rId830" Type="http://schemas.openxmlformats.org/officeDocument/2006/relationships/hyperlink" Target="https://be.linkedin.com/in/tim-lambrechts-a6abbb56" TargetMode="External"/><Relationship Id="rId928" Type="http://schemas.openxmlformats.org/officeDocument/2006/relationships/hyperlink" Target="https://www.cnhindustrial.com/" TargetMode="External"/><Relationship Id="rId57" Type="http://schemas.openxmlformats.org/officeDocument/2006/relationships/hyperlink" Target="https://app.bizzy.org/BE/0441797.980?utm_source=export&amp;utm_medium=lists_xlsx" TargetMode="External"/><Relationship Id="rId262" Type="http://schemas.openxmlformats.org/officeDocument/2006/relationships/hyperlink" Target="https://be.linkedin.com/in/anneleen-rochtus-078a449a" TargetMode="External"/><Relationship Id="rId567" Type="http://schemas.openxmlformats.org/officeDocument/2006/relationships/hyperlink" Target="https://app.bizzy.org/BE/0860972.295?utm_source=export&amp;utm_medium=lists_xlsx" TargetMode="External"/><Relationship Id="rId122" Type="http://schemas.openxmlformats.org/officeDocument/2006/relationships/hyperlink" Target="https://www.tucrail.be/" TargetMode="External"/><Relationship Id="rId774" Type="http://schemas.openxmlformats.org/officeDocument/2006/relationships/hyperlink" Target="https://app.bizzy.org/BE/0437401.407?utm_source=export&amp;utm_medium=lists_xlsx" TargetMode="External"/><Relationship Id="rId981" Type="http://schemas.openxmlformats.org/officeDocument/2006/relationships/hyperlink" Target="https://www.multimasters.be/" TargetMode="External"/><Relationship Id="rId427" Type="http://schemas.openxmlformats.org/officeDocument/2006/relationships/hyperlink" Target="https://be.linkedin.com/in/liesbeth-de-crom-0063188" TargetMode="External"/><Relationship Id="rId634" Type="http://schemas.openxmlformats.org/officeDocument/2006/relationships/hyperlink" Target="https://app.bizzy.org/BE/0436781.102?utm_source=export&amp;utm_medium=lists_xlsx" TargetMode="External"/><Relationship Id="rId841" Type="http://schemas.openxmlformats.org/officeDocument/2006/relationships/hyperlink" Target="https://accentjobs.be/" TargetMode="External"/><Relationship Id="rId273" Type="http://schemas.openxmlformats.org/officeDocument/2006/relationships/hyperlink" Target="https://app.bizzy.org/BE/0459910.454?utm_source=export&amp;utm_medium=lists_xlsx" TargetMode="External"/><Relationship Id="rId480" Type="http://schemas.openxmlformats.org/officeDocument/2006/relationships/hyperlink" Target="https://app.bizzy.org/BE/0479117.543?utm_source=export&amp;utm_medium=lists_xlsx" TargetMode="External"/><Relationship Id="rId701" Type="http://schemas.openxmlformats.org/officeDocument/2006/relationships/hyperlink" Target="https://www.sckcen.be/" TargetMode="External"/><Relationship Id="rId939" Type="http://schemas.openxmlformats.org/officeDocument/2006/relationships/hyperlink" Target="https://app.bizzy.org/BE/0419725.928?utm_source=export&amp;utm_medium=lists_xlsx" TargetMode="External"/><Relationship Id="rId68" Type="http://schemas.openxmlformats.org/officeDocument/2006/relationships/hyperlink" Target="https://www.yara.com/" TargetMode="External"/><Relationship Id="rId133" Type="http://schemas.openxmlformats.org/officeDocument/2006/relationships/hyperlink" Target="https://be.linkedin.com/in/marie-gielen-449a2953" TargetMode="External"/><Relationship Id="rId340" Type="http://schemas.openxmlformats.org/officeDocument/2006/relationships/hyperlink" Target="https://be.linkedin.com/in/myriam-stockbroeckx-180576" TargetMode="External"/><Relationship Id="rId578" Type="http://schemas.openxmlformats.org/officeDocument/2006/relationships/hyperlink" Target="https://vandemoortele.com/" TargetMode="External"/><Relationship Id="rId785" Type="http://schemas.openxmlformats.org/officeDocument/2006/relationships/hyperlink" Target="https://be.linkedin.com/in/cerine-zaied" TargetMode="External"/><Relationship Id="rId200" Type="http://schemas.openxmlformats.org/officeDocument/2006/relationships/hyperlink" Target="https://www.honeywell.com/" TargetMode="External"/><Relationship Id="rId438" Type="http://schemas.openxmlformats.org/officeDocument/2006/relationships/hyperlink" Target="https://app.bizzy.org/BE/0425399.042?utm_source=export&amp;utm_medium=lists_xlsx" TargetMode="External"/><Relationship Id="rId645" Type="http://schemas.openxmlformats.org/officeDocument/2006/relationships/hyperlink" Target="https://be.linkedin.com/in/lizzyveeckman" TargetMode="External"/><Relationship Id="rId852" Type="http://schemas.openxmlformats.org/officeDocument/2006/relationships/hyperlink" Target="https://app.bizzy.org/BE/0420069.782?utm_source=export&amp;utm_medium=lists_xlsx" TargetMode="External"/><Relationship Id="rId284" Type="http://schemas.openxmlformats.org/officeDocument/2006/relationships/hyperlink" Target="https://www.iodigital.com/" TargetMode="External"/><Relationship Id="rId491" Type="http://schemas.openxmlformats.org/officeDocument/2006/relationships/hyperlink" Target="https://sioen.com/" TargetMode="External"/><Relationship Id="rId505" Type="http://schemas.openxmlformats.org/officeDocument/2006/relationships/hyperlink" Target="https://be.linkedin.com/in/petra-vorsselmans-665481a4" TargetMode="External"/><Relationship Id="rId712" Type="http://schemas.openxmlformats.org/officeDocument/2006/relationships/hyperlink" Target="https://app.bizzy.org/BE/0420732.352?utm_source=export&amp;utm_medium=lists_xlsx" TargetMode="External"/><Relationship Id="rId79" Type="http://schemas.openxmlformats.org/officeDocument/2006/relationships/hyperlink" Target="https://be.linkedin.com/in/els-va-6a1581172" TargetMode="External"/><Relationship Id="rId144" Type="http://schemas.openxmlformats.org/officeDocument/2006/relationships/hyperlink" Target="https://app.bizzy.org/BE/0462229.645?utm_source=export&amp;utm_medium=lists_xlsx" TargetMode="External"/><Relationship Id="rId589" Type="http://schemas.openxmlformats.org/officeDocument/2006/relationships/hyperlink" Target="https://be.linkedin.com/in/lisanne-lapidaire-39b58b87" TargetMode="External"/><Relationship Id="rId796" Type="http://schemas.openxmlformats.org/officeDocument/2006/relationships/hyperlink" Target="https://www.speos.be/" TargetMode="External"/><Relationship Id="rId351" Type="http://schemas.openxmlformats.org/officeDocument/2006/relationships/hyperlink" Target="https://app.bizzy.org/BE/0442647.523?utm_source=export&amp;utm_medium=lists_xlsx" TargetMode="External"/><Relationship Id="rId449" Type="http://schemas.openxmlformats.org/officeDocument/2006/relationships/hyperlink" Target="https://corporate.evonik.be/" TargetMode="External"/><Relationship Id="rId656" Type="http://schemas.openxmlformats.org/officeDocument/2006/relationships/hyperlink" Target="https://novartis.com/" TargetMode="External"/><Relationship Id="rId863" Type="http://schemas.openxmlformats.org/officeDocument/2006/relationships/hyperlink" Target="https://be.linkedin.com/in/jan-dirkx-b5b064a" TargetMode="External"/><Relationship Id="rId211" Type="http://schemas.openxmlformats.org/officeDocument/2006/relationships/hyperlink" Target="https://be.linkedin.com/in/katrien-vandeput-88a23528" TargetMode="External"/><Relationship Id="rId295" Type="http://schemas.openxmlformats.org/officeDocument/2006/relationships/hyperlink" Target="https://be.linkedin.com/in/saarpeeters" TargetMode="External"/><Relationship Id="rId309" Type="http://schemas.openxmlformats.org/officeDocument/2006/relationships/hyperlink" Target="https://app.bizzy.org/BE/0414326.293?utm_source=export&amp;utm_medium=lists_xlsx" TargetMode="External"/><Relationship Id="rId516" Type="http://schemas.openxmlformats.org/officeDocument/2006/relationships/hyperlink" Target="https://app.bizzy.org/BE/0413352.434?utm_source=export&amp;utm_medium=lists_xlsx" TargetMode="External"/><Relationship Id="rId723" Type="http://schemas.openxmlformats.org/officeDocument/2006/relationships/hyperlink" Target="https://be.linkedin.com/in/margo-natadiredja-a8813560" TargetMode="External"/><Relationship Id="rId930" Type="http://schemas.openxmlformats.org/officeDocument/2006/relationships/hyperlink" Target="https://app.bizzy.org/BE/0429977.343?utm_source=export&amp;utm_medium=lists_xlsx" TargetMode="External"/><Relationship Id="rId155" Type="http://schemas.openxmlformats.org/officeDocument/2006/relationships/hyperlink" Target="https://eriks.be/" TargetMode="External"/><Relationship Id="rId362" Type="http://schemas.openxmlformats.org/officeDocument/2006/relationships/hyperlink" Target="https://www.auto5.be/" TargetMode="External"/><Relationship Id="rId222" Type="http://schemas.openxmlformats.org/officeDocument/2006/relationships/hyperlink" Target="https://app.bizzy.org/BE/0416481.673?utm_source=export&amp;utm_medium=lists_xlsx" TargetMode="External"/><Relationship Id="rId667" Type="http://schemas.openxmlformats.org/officeDocument/2006/relationships/hyperlink" Target="https://app.bizzy.org/BE/0450900.045?utm_source=export&amp;utm_medium=lists_xlsx" TargetMode="External"/><Relationship Id="rId874" Type="http://schemas.openxmlformats.org/officeDocument/2006/relationships/hyperlink" Target="https://lecot-fleet.be/" TargetMode="External"/><Relationship Id="rId17" Type="http://schemas.openxmlformats.org/officeDocument/2006/relationships/hyperlink" Target="https://www.cebeo.be/" TargetMode="External"/><Relationship Id="rId527" Type="http://schemas.openxmlformats.org/officeDocument/2006/relationships/hyperlink" Target="https://www.vanheedeenvironmentallogistics.com/" TargetMode="External"/><Relationship Id="rId734" Type="http://schemas.openxmlformats.org/officeDocument/2006/relationships/hyperlink" Target="https://www.britishschool.be/" TargetMode="External"/><Relationship Id="rId941" Type="http://schemas.openxmlformats.org/officeDocument/2006/relationships/hyperlink" Target="https://be.linkedin.com/in/pieter-verhaeghe-08b2016" TargetMode="External"/><Relationship Id="rId70" Type="http://schemas.openxmlformats.org/officeDocument/2006/relationships/hyperlink" Target="https://be.linkedin.com/in/isabelle-van-de-velde-5582258" TargetMode="External"/><Relationship Id="rId166" Type="http://schemas.openxmlformats.org/officeDocument/2006/relationships/hyperlink" Target="https://be.linkedin.com/in/stephaniepiron" TargetMode="External"/><Relationship Id="rId373" Type="http://schemas.openxmlformats.org/officeDocument/2006/relationships/hyperlink" Target="https://be.linkedin.com/in/kati-devos-93792019" TargetMode="External"/><Relationship Id="rId580" Type="http://schemas.openxmlformats.org/officeDocument/2006/relationships/hyperlink" Target="https://be.linkedin.com/in/graziella-bua-1225992b" TargetMode="External"/><Relationship Id="rId801" Type="http://schemas.openxmlformats.org/officeDocument/2006/relationships/hyperlink" Target="https://app.bizzy.org/BE/0456815.659?utm_source=export&amp;utm_medium=lists_xlsx" TargetMode="External"/><Relationship Id="rId1" Type="http://schemas.openxmlformats.org/officeDocument/2006/relationships/hyperlink" Target="https://be.linkedin.com/in/sandra-geulette-3a0a0037" TargetMode="External"/><Relationship Id="rId233" Type="http://schemas.openxmlformats.org/officeDocument/2006/relationships/hyperlink" Target="https://bel-bo.be/" TargetMode="External"/><Relationship Id="rId440" Type="http://schemas.openxmlformats.org/officeDocument/2006/relationships/hyperlink" Target="https://www.soudal.com/" TargetMode="External"/><Relationship Id="rId678" Type="http://schemas.openxmlformats.org/officeDocument/2006/relationships/hyperlink" Target="https://be.linkedin.com/in/kris-van-ostaeyen-78b317b1" TargetMode="External"/><Relationship Id="rId885" Type="http://schemas.openxmlformats.org/officeDocument/2006/relationships/hyperlink" Target="https://app.bizzy.org/BE/0479101.608?utm_source=export&amp;utm_medium=lists_xlsx" TargetMode="External"/><Relationship Id="rId28" Type="http://schemas.openxmlformats.org/officeDocument/2006/relationships/hyperlink" Target="https://be.linkedin.com/in/dirk-ghekiere-2949104" TargetMode="External"/><Relationship Id="rId300" Type="http://schemas.openxmlformats.org/officeDocument/2006/relationships/hyperlink" Target="https://app.bizzy.org/BE/0458516.129?utm_source=export&amp;utm_medium=lists_xlsx" TargetMode="External"/><Relationship Id="rId538" Type="http://schemas.openxmlformats.org/officeDocument/2006/relationships/hyperlink" Target="https://be.linkedin.com/in/hans-de-brie-a53357a3" TargetMode="External"/><Relationship Id="rId745" Type="http://schemas.openxmlformats.org/officeDocument/2006/relationships/hyperlink" Target="https://app.bizzy.org/BE/0405546.706?utm_source=export&amp;utm_medium=lists_xlsx" TargetMode="External"/><Relationship Id="rId952" Type="http://schemas.openxmlformats.org/officeDocument/2006/relationships/hyperlink" Target="http://www.gls-group.com/" TargetMode="External"/><Relationship Id="rId81" Type="http://schemas.openxmlformats.org/officeDocument/2006/relationships/hyperlink" Target="https://app.bizzy.org/BE/0424901.669?utm_source=export&amp;utm_medium=lists_xlsx" TargetMode="External"/><Relationship Id="rId177" Type="http://schemas.openxmlformats.org/officeDocument/2006/relationships/hyperlink" Target="https://app.bizzy.org/BE/0734562.390?utm_source=export&amp;utm_medium=lists_xlsx" TargetMode="External"/><Relationship Id="rId384" Type="http://schemas.openxmlformats.org/officeDocument/2006/relationships/hyperlink" Target="https://app.bizzy.org/BE/0446780.020?utm_source=export&amp;utm_medium=lists_xlsx" TargetMode="External"/><Relationship Id="rId591" Type="http://schemas.openxmlformats.org/officeDocument/2006/relationships/hyperlink" Target="https://app.bizzy.org/BE/0420429.375?utm_source=export&amp;utm_medium=lists_xlsx" TargetMode="External"/><Relationship Id="rId605" Type="http://schemas.openxmlformats.org/officeDocument/2006/relationships/hyperlink" Target="https://www.citriquebelge.com/" TargetMode="External"/><Relationship Id="rId812" Type="http://schemas.openxmlformats.org/officeDocument/2006/relationships/hyperlink" Target="https://be.linkedin.com/in/mathias-faes-a6a1a468" TargetMode="External"/><Relationship Id="rId244" Type="http://schemas.openxmlformats.org/officeDocument/2006/relationships/hyperlink" Target="https://be.linkedin.com/in/evelien-feryn" TargetMode="External"/><Relationship Id="rId689" Type="http://schemas.openxmlformats.org/officeDocument/2006/relationships/hyperlink" Target="https://arcadis.com/" TargetMode="External"/><Relationship Id="rId896" Type="http://schemas.openxmlformats.org/officeDocument/2006/relationships/hyperlink" Target="https://be.linkedin.com/in/ada-van-waas-09649a1ab" TargetMode="External"/><Relationship Id="rId39" Type="http://schemas.openxmlformats.org/officeDocument/2006/relationships/hyperlink" Target="https://app.bizzy.org/BE/0862390.376?utm_source=export&amp;utm_medium=lists_xlsx" TargetMode="External"/><Relationship Id="rId451" Type="http://schemas.openxmlformats.org/officeDocument/2006/relationships/hyperlink" Target="https://be.linkedin.com/in/ellen-hendrickx-b0a97944" TargetMode="External"/><Relationship Id="rId549" Type="http://schemas.openxmlformats.org/officeDocument/2006/relationships/hyperlink" Target="https://app.bizzy.org/BE/0436534.147?utm_source=export&amp;utm_medium=lists_xlsx" TargetMode="External"/><Relationship Id="rId756" Type="http://schemas.openxmlformats.org/officeDocument/2006/relationships/hyperlink" Target="https://app.bizzy.org/BE/0403078.352?utm_source=export&amp;utm_medium=lists_xlsx" TargetMode="External"/><Relationship Id="rId104" Type="http://schemas.openxmlformats.org/officeDocument/2006/relationships/hyperlink" Target="https://icoterminals.com/" TargetMode="External"/><Relationship Id="rId188" Type="http://schemas.openxmlformats.org/officeDocument/2006/relationships/hyperlink" Target="https://www.bmb-bouwmaterialen.be/" TargetMode="External"/><Relationship Id="rId311" Type="http://schemas.openxmlformats.org/officeDocument/2006/relationships/hyperlink" Target="https://www.huntsman.com/" TargetMode="External"/><Relationship Id="rId395" Type="http://schemas.openxmlformats.org/officeDocument/2006/relationships/hyperlink" Target="https://www.suez.com/" TargetMode="External"/><Relationship Id="rId409" Type="http://schemas.openxmlformats.org/officeDocument/2006/relationships/hyperlink" Target="https://be.linkedin.com/in/pascale-staelens-617a5316" TargetMode="External"/><Relationship Id="rId963" Type="http://schemas.openxmlformats.org/officeDocument/2006/relationships/hyperlink" Target="https://app.bizzy.org/BE/0479775.163?utm_source=export&amp;utm_medium=lists_xlsx" TargetMode="External"/><Relationship Id="rId92" Type="http://schemas.openxmlformats.org/officeDocument/2006/relationships/hyperlink" Target="https://www.zf.com/" TargetMode="External"/><Relationship Id="rId616" Type="http://schemas.openxmlformats.org/officeDocument/2006/relationships/hyperlink" Target="https://be.linkedin.com/in/christine-bertels-308082a" TargetMode="External"/><Relationship Id="rId823" Type="http://schemas.openxmlformats.org/officeDocument/2006/relationships/hyperlink" Target="https://www.atlascopco.com/" TargetMode="External"/><Relationship Id="rId255" Type="http://schemas.openxmlformats.org/officeDocument/2006/relationships/hyperlink" Target="https://app.bizzy.org/BE/0427448.514?utm_source=export&amp;utm_medium=lists_xlsx" TargetMode="External"/><Relationship Id="rId462" Type="http://schemas.openxmlformats.org/officeDocument/2006/relationships/hyperlink" Target="https://app.bizzy.org/BE/0404284.716?utm_source=export&amp;utm_medium=lists_xlsx" TargetMode="External"/><Relationship Id="rId115" Type="http://schemas.openxmlformats.org/officeDocument/2006/relationships/hyperlink" Target="https://be.linkedin.com/in/kristienheylen" TargetMode="External"/><Relationship Id="rId322" Type="http://schemas.openxmlformats.org/officeDocument/2006/relationships/hyperlink" Target="https://be.linkedin.com/in/alexandra-buz&#225;s-17ba47184" TargetMode="External"/><Relationship Id="rId767" Type="http://schemas.openxmlformats.org/officeDocument/2006/relationships/hyperlink" Target="https://be.linkedin.com/in/mathias-faes-a6a1a468" TargetMode="External"/><Relationship Id="rId974" Type="http://schemas.openxmlformats.org/officeDocument/2006/relationships/hyperlink" Target="https://be.linkedin.com/in/maria-lanza-6a2499181" TargetMode="External"/><Relationship Id="rId199" Type="http://schemas.openxmlformats.org/officeDocument/2006/relationships/hyperlink" Target="https://be.linkedin.com/in/veerle-vlecken-b0b101170" TargetMode="External"/><Relationship Id="rId627" Type="http://schemas.openxmlformats.org/officeDocument/2006/relationships/hyperlink" Target="https://be.linkedin.com/in/candice-bosteels-1509396" TargetMode="External"/><Relationship Id="rId834" Type="http://schemas.openxmlformats.org/officeDocument/2006/relationships/hyperlink" Target="https://app.bizzy.org/BE/0404531.966?utm_source=export&amp;utm_medium=lists_xlsx" TargetMode="External"/><Relationship Id="rId266" Type="http://schemas.openxmlformats.org/officeDocument/2006/relationships/hyperlink" Target="https://www.catalent.com/our-locations/europe/brussels-belgium/" TargetMode="External"/><Relationship Id="rId473" Type="http://schemas.openxmlformats.org/officeDocument/2006/relationships/hyperlink" Target="https://jobs.alken-maes.com/" TargetMode="External"/><Relationship Id="rId680" Type="http://schemas.openxmlformats.org/officeDocument/2006/relationships/hyperlink" Target="https://soprasteria.be/" TargetMode="External"/><Relationship Id="rId901" Type="http://schemas.openxmlformats.org/officeDocument/2006/relationships/hyperlink" Target="https://www.atlascopco.com/" TargetMode="External"/><Relationship Id="rId30" Type="http://schemas.openxmlformats.org/officeDocument/2006/relationships/hyperlink" Target="https://app.bizzy.org/BE/0870017.447?utm_source=export&amp;utm_medium=lists_xlsx" TargetMode="External"/><Relationship Id="rId126" Type="http://schemas.openxmlformats.org/officeDocument/2006/relationships/hyperlink" Target="https://app.bizzy.org/BE/0414262.650?utm_source=export&amp;utm_medium=lists_xlsx" TargetMode="External"/><Relationship Id="rId168" Type="http://schemas.openxmlformats.org/officeDocument/2006/relationships/hyperlink" Target="https://app.bizzy.org/BE/0445944.632?utm_source=export&amp;utm_medium=lists_xlsx" TargetMode="External"/><Relationship Id="rId333" Type="http://schemas.openxmlformats.org/officeDocument/2006/relationships/hyperlink" Target="https://app.bizzy.org/BE/0454520.026?utm_source=export&amp;utm_medium=lists_xlsx" TargetMode="External"/><Relationship Id="rId540" Type="http://schemas.openxmlformats.org/officeDocument/2006/relationships/hyperlink" Target="https://app.bizzy.org/BE/0432549.526?utm_source=export&amp;utm_medium=lists_xlsx" TargetMode="External"/><Relationship Id="rId778" Type="http://schemas.openxmlformats.org/officeDocument/2006/relationships/hyperlink" Target="https://actemium.be/" TargetMode="External"/><Relationship Id="rId943" Type="http://schemas.openxmlformats.org/officeDocument/2006/relationships/hyperlink" Target="https://www.danone.be/" TargetMode="External"/><Relationship Id="rId985" Type="http://schemas.openxmlformats.org/officeDocument/2006/relationships/hyperlink" Target="https://www.dhlparcel.be/" TargetMode="External"/><Relationship Id="rId72" Type="http://schemas.openxmlformats.org/officeDocument/2006/relationships/hyperlink" Target="https://app.bizzy.org/BE/0421694.038?utm_source=export&amp;utm_medium=lists_xlsx" TargetMode="External"/><Relationship Id="rId375" Type="http://schemas.openxmlformats.org/officeDocument/2006/relationships/hyperlink" Target="https://app.bizzy.org/BE/0473254.189?utm_source=export&amp;utm_medium=lists_xlsx" TargetMode="External"/><Relationship Id="rId582" Type="http://schemas.openxmlformats.org/officeDocument/2006/relationships/hyperlink" Target="https://app.bizzy.org/BE/0888256.714?utm_source=export&amp;utm_medium=lists_xlsx" TargetMode="External"/><Relationship Id="rId638" Type="http://schemas.openxmlformats.org/officeDocument/2006/relationships/hyperlink" Target="https://www.terumo-europe.com/" TargetMode="External"/><Relationship Id="rId803" Type="http://schemas.openxmlformats.org/officeDocument/2006/relationships/hyperlink" Target="https://be.linkedin.com/in/philippe-harvengt-27942710" TargetMode="External"/><Relationship Id="rId845" Type="http://schemas.openxmlformats.org/officeDocument/2006/relationships/hyperlink" Target="https://be.linkedin.com/in/ingrid-de-tollenaere" TargetMode="External"/><Relationship Id="rId3" Type="http://schemas.openxmlformats.org/officeDocument/2006/relationships/hyperlink" Target="https://app.bizzy.org/BE/0441192.820?utm_source=export&amp;utm_medium=lists_xlsx" TargetMode="External"/><Relationship Id="rId235" Type="http://schemas.openxmlformats.org/officeDocument/2006/relationships/hyperlink" Target="https://be.linkedin.com/in/olivierv" TargetMode="External"/><Relationship Id="rId277" Type="http://schemas.openxmlformats.org/officeDocument/2006/relationships/hyperlink" Target="https://be.linkedin.com/in/val&#233;rie-lentacker-982562111" TargetMode="External"/><Relationship Id="rId400" Type="http://schemas.openxmlformats.org/officeDocument/2006/relationships/hyperlink" Target="https://be.linkedin.com/in/maaike-walraet-85a1b244" TargetMode="External"/><Relationship Id="rId442" Type="http://schemas.openxmlformats.org/officeDocument/2006/relationships/hyperlink" Target="https://be.linkedin.com/in/jo-op-de-beeck-67916721b" TargetMode="External"/><Relationship Id="rId484" Type="http://schemas.openxmlformats.org/officeDocument/2006/relationships/hyperlink" Target="https://be.linkedin.com/in/rosemarijn-blomme-b8461518" TargetMode="External"/><Relationship Id="rId705" Type="http://schemas.openxmlformats.org/officeDocument/2006/relationships/hyperlink" Target="https://be.linkedin.com/in/martine-de-bruecker-b44a635a" TargetMode="External"/><Relationship Id="rId887" Type="http://schemas.openxmlformats.org/officeDocument/2006/relationships/hyperlink" Target="https://be.linkedin.com/in/joelle-croteux-373801b" TargetMode="External"/><Relationship Id="rId137" Type="http://schemas.openxmlformats.org/officeDocument/2006/relationships/hyperlink" Target="https://www.sesvanderhave.com/" TargetMode="External"/><Relationship Id="rId302" Type="http://schemas.openxmlformats.org/officeDocument/2006/relationships/hyperlink" Target="https://www.armonea.be/" TargetMode="External"/><Relationship Id="rId344" Type="http://schemas.openxmlformats.org/officeDocument/2006/relationships/hyperlink" Target="https://www.vandevelde.eu/" TargetMode="External"/><Relationship Id="rId691" Type="http://schemas.openxmlformats.org/officeDocument/2006/relationships/hyperlink" Target="https://app.bizzy.org/BE/0459031.615?utm_source=export&amp;utm_medium=lists_xlsx" TargetMode="External"/><Relationship Id="rId747" Type="http://schemas.openxmlformats.org/officeDocument/2006/relationships/hyperlink" Target="https://be.linkedin.com/in/wouter-cromheecke-4b9222a1" TargetMode="External"/><Relationship Id="rId789" Type="http://schemas.openxmlformats.org/officeDocument/2006/relationships/hyperlink" Target="https://app.bizzy.org/BE/0462513.222?utm_source=export&amp;utm_medium=lists_xlsx" TargetMode="External"/><Relationship Id="rId912" Type="http://schemas.openxmlformats.org/officeDocument/2006/relationships/hyperlink" Target="https://app.bizzy.org/BE/0475945.940?utm_source=export&amp;utm_medium=lists_xlsx" TargetMode="External"/><Relationship Id="rId954" Type="http://schemas.openxmlformats.org/officeDocument/2006/relationships/hyperlink" Target="https://app.bizzy.org/BE/0471435.836?utm_source=export&amp;utm_medium=lists_xlsx" TargetMode="External"/><Relationship Id="rId41" Type="http://schemas.openxmlformats.org/officeDocument/2006/relationships/hyperlink" Target="https://www.joriside.com/" TargetMode="External"/><Relationship Id="rId83" Type="http://schemas.openxmlformats.org/officeDocument/2006/relationships/hyperlink" Target="https://voestalpine.com/" TargetMode="External"/><Relationship Id="rId179" Type="http://schemas.openxmlformats.org/officeDocument/2006/relationships/hyperlink" Target="https://www.wolterskluwer.com/nl-be" TargetMode="External"/><Relationship Id="rId386" Type="http://schemas.openxmlformats.org/officeDocument/2006/relationships/hyperlink" Target="https://radissonhotels.com/" TargetMode="External"/><Relationship Id="rId551" Type="http://schemas.openxmlformats.org/officeDocument/2006/relationships/hyperlink" Target="http://jobs.autogrill.be/" TargetMode="External"/><Relationship Id="rId593" Type="http://schemas.openxmlformats.org/officeDocument/2006/relationships/hyperlink" Target="https://toyota-boshoku.be/" TargetMode="External"/><Relationship Id="rId607" Type="http://schemas.openxmlformats.org/officeDocument/2006/relationships/hyperlink" Target="https://be.linkedin.com/in/sylvie-no&#235;l?trk=public_profile_samename_profile_profile-result-card_result-card_full-click" TargetMode="External"/><Relationship Id="rId649" Type="http://schemas.openxmlformats.org/officeDocument/2006/relationships/hyperlink" Target="https://app.bizzy.org/BE/0866682.231?utm_source=export&amp;utm_medium=lists_xlsx" TargetMode="External"/><Relationship Id="rId814" Type="http://schemas.openxmlformats.org/officeDocument/2006/relationships/hyperlink" Target="https://www.ey.com/" TargetMode="External"/><Relationship Id="rId856" Type="http://schemas.openxmlformats.org/officeDocument/2006/relationships/hyperlink" Target="https://www.ecs.be/" TargetMode="External"/><Relationship Id="rId190" Type="http://schemas.openxmlformats.org/officeDocument/2006/relationships/hyperlink" Target="https://be.linkedin.com/in/sarah-goris-22302674" TargetMode="External"/><Relationship Id="rId204" Type="http://schemas.openxmlformats.org/officeDocument/2006/relationships/hyperlink" Target="https://app.bizzy.org/BE/0407251.926?utm_source=export&amp;utm_medium=lists_xlsx" TargetMode="External"/><Relationship Id="rId246" Type="http://schemas.openxmlformats.org/officeDocument/2006/relationships/hyperlink" Target="https://app.bizzy.org/BE/0416245.806?utm_source=export&amp;utm_medium=lists_xlsx" TargetMode="External"/><Relationship Id="rId288" Type="http://schemas.openxmlformats.org/officeDocument/2006/relationships/hyperlink" Target="https://app.bizzy.org/BE/0895810.836?utm_source=export&amp;utm_medium=lists_xlsx" TargetMode="External"/><Relationship Id="rId411" Type="http://schemas.openxmlformats.org/officeDocument/2006/relationships/hyperlink" Target="https://app.bizzy.org/BE/0407176.306?utm_source=export&amp;utm_medium=lists_xlsx" TargetMode="External"/><Relationship Id="rId453" Type="http://schemas.openxmlformats.org/officeDocument/2006/relationships/hyperlink" Target="https://app.bizzy.org/BE/0474429.572?utm_source=export&amp;utm_medium=lists_xlsx" TargetMode="External"/><Relationship Id="rId509" Type="http://schemas.openxmlformats.org/officeDocument/2006/relationships/hyperlink" Target="https://farmfrites.com/" TargetMode="External"/><Relationship Id="rId660" Type="http://schemas.openxmlformats.org/officeDocument/2006/relationships/hyperlink" Target="https://be.linkedin.com/in/ludwig-de-cr&#233;e-32174315" TargetMode="External"/><Relationship Id="rId898" Type="http://schemas.openxmlformats.org/officeDocument/2006/relationships/hyperlink" Target="https://accentjobs.be/" TargetMode="External"/><Relationship Id="rId106" Type="http://schemas.openxmlformats.org/officeDocument/2006/relationships/hyperlink" Target="https://be.linkedin.com/in/nathalie-de-schauwer-093b5060" TargetMode="External"/><Relationship Id="rId313" Type="http://schemas.openxmlformats.org/officeDocument/2006/relationships/hyperlink" Target="https://be.linkedin.com/in/elinevanharck" TargetMode="External"/><Relationship Id="rId495" Type="http://schemas.openxmlformats.org/officeDocument/2006/relationships/hyperlink" Target="https://app.bizzy.org/BE/0441533.409?utm_source=export&amp;utm_medium=lists_xlsx" TargetMode="External"/><Relationship Id="rId716" Type="http://schemas.openxmlformats.org/officeDocument/2006/relationships/hyperlink" Target="https://jysk.be/" TargetMode="External"/><Relationship Id="rId758" Type="http://schemas.openxmlformats.org/officeDocument/2006/relationships/hyperlink" Target="https://be.linkedin.com/in/eva-de-ridder-03bb8655" TargetMode="External"/><Relationship Id="rId923" Type="http://schemas.openxmlformats.org/officeDocument/2006/relationships/hyperlink" Target="https://be.linkedin.com/in/bert-de-keyser-6511331b9" TargetMode="External"/><Relationship Id="rId965" Type="http://schemas.openxmlformats.org/officeDocument/2006/relationships/hyperlink" Target="https://be.linkedin.com/in/wouter-cromheecke-4b9222a1" TargetMode="External"/><Relationship Id="rId10" Type="http://schemas.openxmlformats.org/officeDocument/2006/relationships/hyperlink" Target="https://be.linkedin.com/in/brian-dewilde-944766133" TargetMode="External"/><Relationship Id="rId52" Type="http://schemas.openxmlformats.org/officeDocument/2006/relationships/hyperlink" Target="https://be.linkedin.com/in/heike-rogiers-245225137" TargetMode="External"/><Relationship Id="rId94" Type="http://schemas.openxmlformats.org/officeDocument/2006/relationships/hyperlink" Target="https://be.linkedin.com/in/peter-vanheers-55360423" TargetMode="External"/><Relationship Id="rId148" Type="http://schemas.openxmlformats.org/officeDocument/2006/relationships/hyperlink" Target="https://be.linkedin.com/in/bart-tuyls-b681466" TargetMode="External"/><Relationship Id="rId355" Type="http://schemas.openxmlformats.org/officeDocument/2006/relationships/hyperlink" Target="https://be.linkedin.com/in/lisa-whitworth-753ab661" TargetMode="External"/><Relationship Id="rId397" Type="http://schemas.openxmlformats.org/officeDocument/2006/relationships/hyperlink" Target="https://be.linkedin.com/in/olivierv" TargetMode="External"/><Relationship Id="rId520" Type="http://schemas.openxmlformats.org/officeDocument/2006/relationships/hyperlink" Target="https://be.linkedin.com/in/oliviercarlier1" TargetMode="External"/><Relationship Id="rId562" Type="http://schemas.openxmlformats.org/officeDocument/2006/relationships/hyperlink" Target="https://be.linkedin.com/in/nele-hermans-1b85038" TargetMode="External"/><Relationship Id="rId618" Type="http://schemas.openxmlformats.org/officeDocument/2006/relationships/hyperlink" Target="https://app.bizzy.org/BE/0428149.981?utm_source=export&amp;utm_medium=lists_xlsx" TargetMode="External"/><Relationship Id="rId825" Type="http://schemas.openxmlformats.org/officeDocument/2006/relationships/hyperlink" Target="https://app.bizzy.org/BE/0425258.688?utm_source=export&amp;utm_medium=lists_xlsx" TargetMode="External"/><Relationship Id="rId215" Type="http://schemas.openxmlformats.org/officeDocument/2006/relationships/hyperlink" Target="https://punchpowertrain.com/" TargetMode="External"/><Relationship Id="rId257" Type="http://schemas.openxmlformats.org/officeDocument/2006/relationships/hyperlink" Target="https://azzeno.be/" TargetMode="External"/><Relationship Id="rId422" Type="http://schemas.openxmlformats.org/officeDocument/2006/relationships/hyperlink" Target="https://www.basf.com/be" TargetMode="External"/><Relationship Id="rId464" Type="http://schemas.openxmlformats.org/officeDocument/2006/relationships/hyperlink" Target="https://www.be.alcon.com/" TargetMode="External"/><Relationship Id="rId867" Type="http://schemas.openxmlformats.org/officeDocument/2006/relationships/hyperlink" Target="https://app.bizzy.org/BE/0400165.679?utm_source=export&amp;utm_medium=lists_xlsx" TargetMode="External"/><Relationship Id="rId299" Type="http://schemas.openxmlformats.org/officeDocument/2006/relationships/hyperlink" Target="https://www.witgelekruis.be/" TargetMode="External"/><Relationship Id="rId727" Type="http://schemas.openxmlformats.org/officeDocument/2006/relationships/hyperlink" Target="https://app.bizzy.org/BE/0441184.110?utm_source=export&amp;utm_medium=lists_xlsx" TargetMode="External"/><Relationship Id="rId934" Type="http://schemas.openxmlformats.org/officeDocument/2006/relationships/hyperlink" Target="https://delltechnologies.com/" TargetMode="External"/><Relationship Id="rId63" Type="http://schemas.openxmlformats.org/officeDocument/2006/relationships/hyperlink" Target="https://app.bizzy.org/BE/0405502.362?utm_source=export&amp;utm_medium=lists_xlsx" TargetMode="External"/><Relationship Id="rId159" Type="http://schemas.openxmlformats.org/officeDocument/2006/relationships/hyperlink" Target="https://app.bizzy.org/BE/0403480.507?utm_source=export&amp;utm_medium=lists_xlsx" TargetMode="External"/><Relationship Id="rId366" Type="http://schemas.openxmlformats.org/officeDocument/2006/relationships/hyperlink" Target="https://app.bizzy.org/BE/0451657.041?utm_source=export&amp;utm_medium=lists_xlsx" TargetMode="External"/><Relationship Id="rId573" Type="http://schemas.openxmlformats.org/officeDocument/2006/relationships/hyperlink" Target="https://app.bizzy.org/BE/0407716.932?utm_source=export&amp;utm_medium=lists_xlsx" TargetMode="External"/><Relationship Id="rId780" Type="http://schemas.openxmlformats.org/officeDocument/2006/relationships/hyperlink" Target="https://app.bizzy.org/BE/0472028.526?utm_source=export&amp;utm_medium=lists_xlsx" TargetMode="External"/><Relationship Id="rId226" Type="http://schemas.openxmlformats.org/officeDocument/2006/relationships/hyperlink" Target="https://be.linkedin.com/in/frederiquenelissen" TargetMode="External"/><Relationship Id="rId433" Type="http://schemas.openxmlformats.org/officeDocument/2006/relationships/hyperlink" Target="https://be.linkedin.com/in/evireynaert" TargetMode="External"/><Relationship Id="rId878" Type="http://schemas.openxmlformats.org/officeDocument/2006/relationships/hyperlink" Target="https://be.linkedin.com/in/vera-vanoost-a876404b" TargetMode="External"/><Relationship Id="rId640" Type="http://schemas.openxmlformats.org/officeDocument/2006/relationships/hyperlink" Target="https://app.bizzy.org/BE/0412101.728?utm_source=export&amp;utm_medium=lists_xlsx" TargetMode="External"/><Relationship Id="rId738" Type="http://schemas.openxmlformats.org/officeDocument/2006/relationships/hyperlink" Target="https://be.linkedin.com/in/valerie-olivier" TargetMode="External"/><Relationship Id="rId945" Type="http://schemas.openxmlformats.org/officeDocument/2006/relationships/hyperlink" Target="https://app.bizzy.org/BE/0458263.335?utm_source=export&amp;utm_medium=lists_xlsx" TargetMode="External"/><Relationship Id="rId74" Type="http://schemas.openxmlformats.org/officeDocument/2006/relationships/hyperlink" Target="https://www.skeyes.be/" TargetMode="External"/><Relationship Id="rId377" Type="http://schemas.openxmlformats.org/officeDocument/2006/relationships/hyperlink" Target="https://elcompanies.com/" TargetMode="External"/><Relationship Id="rId500" Type="http://schemas.openxmlformats.org/officeDocument/2006/relationships/hyperlink" Target="https://www.daikin.eu/" TargetMode="External"/><Relationship Id="rId584" Type="http://schemas.openxmlformats.org/officeDocument/2006/relationships/hyperlink" Target="https://www.jandenul.com/" TargetMode="External"/><Relationship Id="rId805" Type="http://schemas.openxmlformats.org/officeDocument/2006/relationships/hyperlink" Target="https://www.datwyler.com/" TargetMode="External"/><Relationship Id="rId5" Type="http://schemas.openxmlformats.org/officeDocument/2006/relationships/hyperlink" Target="https://www.cpchem.com/" TargetMode="External"/><Relationship Id="rId237" Type="http://schemas.openxmlformats.org/officeDocument/2006/relationships/hyperlink" Target="https://app.bizzy.org/BE/0442100.363?utm_source=export&amp;utm_medium=lists_xlsx" TargetMode="External"/><Relationship Id="rId791" Type="http://schemas.openxmlformats.org/officeDocument/2006/relationships/hyperlink" Target="https://be.linkedin.com/in/filiep-spinnewyn-815581" TargetMode="External"/><Relationship Id="rId889" Type="http://schemas.openxmlformats.org/officeDocument/2006/relationships/hyperlink" Target="https://esko.com/" TargetMode="External"/><Relationship Id="rId444" Type="http://schemas.openxmlformats.org/officeDocument/2006/relationships/hyperlink" Target="https://app.bizzy.org/BE/0848973.395?utm_source=export&amp;utm_medium=lists_xlsx" TargetMode="External"/><Relationship Id="rId651" Type="http://schemas.openxmlformats.org/officeDocument/2006/relationships/hyperlink" Target="https://be.linkedin.com/in/lien-claes-79ab894" TargetMode="External"/><Relationship Id="rId749" Type="http://schemas.openxmlformats.org/officeDocument/2006/relationships/hyperlink" Target="https://be.linkedin.com/in/virginie-coppens-605a326" TargetMode="External"/><Relationship Id="rId290" Type="http://schemas.openxmlformats.org/officeDocument/2006/relationships/hyperlink" Target="https://vib.be/" TargetMode="External"/><Relationship Id="rId304" Type="http://schemas.openxmlformats.org/officeDocument/2006/relationships/hyperlink" Target="https://be.linkedin.com/in/niki-de-schepper-223a0413" TargetMode="External"/><Relationship Id="rId388" Type="http://schemas.openxmlformats.org/officeDocument/2006/relationships/hyperlink" Target="https://be.linkedin.com/in/sanne-verrydt-a258a981" TargetMode="External"/><Relationship Id="rId511" Type="http://schemas.openxmlformats.org/officeDocument/2006/relationships/hyperlink" Target="https://be.linkedin.com/in/eveline-joos-081304a3" TargetMode="External"/><Relationship Id="rId609" Type="http://schemas.openxmlformats.org/officeDocument/2006/relationships/hyperlink" Target="https://app.bizzy.org/BE/0427599.358?utm_source=export&amp;utm_medium=lists_xlsx" TargetMode="External"/><Relationship Id="rId956" Type="http://schemas.openxmlformats.org/officeDocument/2006/relationships/hyperlink" Target="https://be.linkedin.com/in/laurence-leclercq-b81a9135" TargetMode="External"/><Relationship Id="rId85" Type="http://schemas.openxmlformats.org/officeDocument/2006/relationships/hyperlink" Target="https://be.linkedin.com/in/anvandesompele" TargetMode="External"/><Relationship Id="rId150" Type="http://schemas.openxmlformats.org/officeDocument/2006/relationships/hyperlink" Target="https://app.bizzy.org/BE/0404206.225?utm_source=export&amp;utm_medium=lists_xlsx" TargetMode="External"/><Relationship Id="rId595" Type="http://schemas.openxmlformats.org/officeDocument/2006/relationships/hyperlink" Target="https://be.linkedin.com/in/juliehereman" TargetMode="External"/><Relationship Id="rId816" Type="http://schemas.openxmlformats.org/officeDocument/2006/relationships/hyperlink" Target="https://app.bizzy.org/BE/0400289.801?utm_source=export&amp;utm_medium=lists_xlsx" TargetMode="External"/><Relationship Id="rId248" Type="http://schemas.openxmlformats.org/officeDocument/2006/relationships/hyperlink" Target="https://vito.be/" TargetMode="External"/><Relationship Id="rId455" Type="http://schemas.openxmlformats.org/officeDocument/2006/relationships/hyperlink" Target="https://hondamotoreuropelogistics.com/" TargetMode="External"/><Relationship Id="rId662" Type="http://schemas.openxmlformats.org/officeDocument/2006/relationships/hyperlink" Target="https://smulders.com/" TargetMode="External"/><Relationship Id="rId12" Type="http://schemas.openxmlformats.org/officeDocument/2006/relationships/hyperlink" Target="https://app.bizzy.org/BE/0432637.717?utm_source=export&amp;utm_medium=lists_xlsx" TargetMode="External"/><Relationship Id="rId108" Type="http://schemas.openxmlformats.org/officeDocument/2006/relationships/hyperlink" Target="https://app.bizzy.org/BE/0480191.966?utm_source=export&amp;utm_medium=lists_xlsx" TargetMode="External"/><Relationship Id="rId315" Type="http://schemas.openxmlformats.org/officeDocument/2006/relationships/hyperlink" Target="https://app.bizzy.org/BE/0683948.879?utm_source=export&amp;utm_medium=lists_xlsx" TargetMode="External"/><Relationship Id="rId522" Type="http://schemas.openxmlformats.org/officeDocument/2006/relationships/hyperlink" Target="https://app.bizzy.org/BE/0404934.715?utm_source=export&amp;utm_medium=lists_xlsx" TargetMode="External"/><Relationship Id="rId967" Type="http://schemas.openxmlformats.org/officeDocument/2006/relationships/hyperlink" Target="https://www.tui.be/nl" TargetMode="External"/><Relationship Id="rId96" Type="http://schemas.openxmlformats.org/officeDocument/2006/relationships/hyperlink" Target="https://app.bizzy.org/BE/0865131.221?utm_source=export&amp;utm_medium=lists_xlsx" TargetMode="External"/><Relationship Id="rId161" Type="http://schemas.openxmlformats.org/officeDocument/2006/relationships/hyperlink" Target="https://www.verhelst.be/" TargetMode="External"/><Relationship Id="rId399" Type="http://schemas.openxmlformats.org/officeDocument/2006/relationships/hyperlink" Target="https://app.bizzy.org/BE/0400902.582?utm_source=export&amp;utm_medium=lists_xlsx" TargetMode="External"/><Relationship Id="rId827" Type="http://schemas.openxmlformats.org/officeDocument/2006/relationships/hyperlink" Target="https://be.linkedin.com/in/erik-d-hondt-66b56910" TargetMode="External"/><Relationship Id="rId259" Type="http://schemas.openxmlformats.org/officeDocument/2006/relationships/hyperlink" Target="https://be.linkedin.com/in/sally-bal-b44a07a8" TargetMode="External"/><Relationship Id="rId466" Type="http://schemas.openxmlformats.org/officeDocument/2006/relationships/hyperlink" Target="https://be.linkedin.com/in/lies-claessens-535633178" TargetMode="External"/><Relationship Id="rId673" Type="http://schemas.openxmlformats.org/officeDocument/2006/relationships/hyperlink" Target="https://app.bizzy.org/BE/0400789.251?utm_source=export&amp;utm_medium=lists_xlsx" TargetMode="External"/><Relationship Id="rId880" Type="http://schemas.openxmlformats.org/officeDocument/2006/relationships/hyperlink" Target="https://www.vyncke.com/" TargetMode="External"/><Relationship Id="rId23" Type="http://schemas.openxmlformats.org/officeDocument/2006/relationships/hyperlink" Target="https://elia.be/" TargetMode="External"/><Relationship Id="rId119" Type="http://schemas.openxmlformats.org/officeDocument/2006/relationships/hyperlink" Target="https://www.lvdgroup.com/" TargetMode="External"/><Relationship Id="rId326" Type="http://schemas.openxmlformats.org/officeDocument/2006/relationships/hyperlink" Target="https://www.hedinautomotive.be/" TargetMode="External"/><Relationship Id="rId533" Type="http://schemas.openxmlformats.org/officeDocument/2006/relationships/hyperlink" Target="https://www.heraeus.com/" TargetMode="External"/><Relationship Id="rId978" Type="http://schemas.openxmlformats.org/officeDocument/2006/relationships/hyperlink" Target="https://be.linkedin.com/in/erwin-martens-1b3a632b" TargetMode="External"/><Relationship Id="rId740" Type="http://schemas.openxmlformats.org/officeDocument/2006/relationships/hyperlink" Target="https://www.groepintro.be/" TargetMode="External"/><Relationship Id="rId838" Type="http://schemas.openxmlformats.org/officeDocument/2006/relationships/hyperlink" Target="https://www.envalior.com/" TargetMode="External"/><Relationship Id="rId172" Type="http://schemas.openxmlformats.org/officeDocument/2006/relationships/hyperlink" Target="https://be.linkedin.com/in/elke-henderickx-13520a4" TargetMode="External"/><Relationship Id="rId477" Type="http://schemas.openxmlformats.org/officeDocument/2006/relationships/hyperlink" Target="https://app.bizzy.org/BE/0450864.215?utm_source=export&amp;utm_medium=lists_xlsx" TargetMode="External"/><Relationship Id="rId600" Type="http://schemas.openxmlformats.org/officeDocument/2006/relationships/hyperlink" Target="https://app.bizzy.org/BE/0401296.720?utm_source=export&amp;utm_medium=lists_xlsx" TargetMode="External"/><Relationship Id="rId684" Type="http://schemas.openxmlformats.org/officeDocument/2006/relationships/hyperlink" Target="https://be.linkedin.com/in/elisa-goossens-77b955103" TargetMode="External"/><Relationship Id="rId337" Type="http://schemas.openxmlformats.org/officeDocument/2006/relationships/hyperlink" Target="https://be.linkedin.com/in/lieven-willaert-3b59b03a" TargetMode="External"/><Relationship Id="rId891" Type="http://schemas.openxmlformats.org/officeDocument/2006/relationships/hyperlink" Target="https://app.bizzy.org/BE/0440085.040?utm_source=export&amp;utm_medium=lists_xlsx" TargetMode="External"/><Relationship Id="rId905" Type="http://schemas.openxmlformats.org/officeDocument/2006/relationships/hyperlink" Target="https://be.linkedin.com/in/carolien-danckaert-4049085" TargetMode="External"/><Relationship Id="rId34" Type="http://schemas.openxmlformats.org/officeDocument/2006/relationships/hyperlink" Target="https://be.linkedin.com/in/chris-vroman-711730293" TargetMode="External"/><Relationship Id="rId544" Type="http://schemas.openxmlformats.org/officeDocument/2006/relationships/hyperlink" Target="https://be.linkedin.com/in/goele-goris-4b07429" TargetMode="External"/><Relationship Id="rId751" Type="http://schemas.openxmlformats.org/officeDocument/2006/relationships/hyperlink" Target="https://www.alphacredit.be/" TargetMode="External"/><Relationship Id="rId849" Type="http://schemas.openxmlformats.org/officeDocument/2006/relationships/hyperlink" Target="https://app.bizzy.org/BE/0437278.077?utm_source=export&amp;utm_medium=lists_xlsx" TargetMode="External"/><Relationship Id="rId183" Type="http://schemas.openxmlformats.org/officeDocument/2006/relationships/hyperlink" Target="https://app.bizzy.org/BE/0453910.807?utm_source=export&amp;utm_medium=lists_xlsx" TargetMode="External"/><Relationship Id="rId390" Type="http://schemas.openxmlformats.org/officeDocument/2006/relationships/hyperlink" Target="https://app.bizzy.org/BE/0697798.994?utm_source=export&amp;utm_medium=lists_xlsx" TargetMode="External"/><Relationship Id="rId404" Type="http://schemas.openxmlformats.org/officeDocument/2006/relationships/hyperlink" Target="https://www.etexgroup.com/" TargetMode="External"/><Relationship Id="rId611" Type="http://schemas.openxmlformats.org/officeDocument/2006/relationships/hyperlink" Target="https://www.tomorrowland.com/" TargetMode="External"/><Relationship Id="rId250" Type="http://schemas.openxmlformats.org/officeDocument/2006/relationships/hyperlink" Target="https://be.linkedin.com/in/imelygrillet" TargetMode="External"/><Relationship Id="rId488" Type="http://schemas.openxmlformats.org/officeDocument/2006/relationships/hyperlink" Target="https://www.actief.be/" TargetMode="External"/><Relationship Id="rId695" Type="http://schemas.openxmlformats.org/officeDocument/2006/relationships/hyperlink" Target="https://www.soprasteria.be/" TargetMode="External"/><Relationship Id="rId709" Type="http://schemas.openxmlformats.org/officeDocument/2006/relationships/hyperlink" Target="https://app.bizzy.org/BE/0403471.401?utm_source=export&amp;utm_medium=lists_xlsx" TargetMode="External"/><Relationship Id="rId916" Type="http://schemas.openxmlformats.org/officeDocument/2006/relationships/hyperlink" Target="https://www.azo.be/" TargetMode="External"/><Relationship Id="rId45" Type="http://schemas.openxmlformats.org/officeDocument/2006/relationships/hyperlink" Target="https://app.bizzy.org/BE/0402225.247?utm_source=export&amp;utm_medium=lists_xlsx" TargetMode="External"/><Relationship Id="rId110" Type="http://schemas.openxmlformats.org/officeDocument/2006/relationships/hyperlink" Target="https://www.bleckmann.com/" TargetMode="External"/><Relationship Id="rId348" Type="http://schemas.openxmlformats.org/officeDocument/2006/relationships/hyperlink" Target="https://app.bizzy.org/BE/0403526.730?utm_source=export&amp;utm_medium=lists_xlsx" TargetMode="External"/><Relationship Id="rId555" Type="http://schemas.openxmlformats.org/officeDocument/2006/relationships/hyperlink" Target="https://app.bizzy.org/BE/0874125.297?utm_source=export&amp;utm_medium=lists_xlsx" TargetMode="External"/><Relationship Id="rId762" Type="http://schemas.openxmlformats.org/officeDocument/2006/relationships/hyperlink" Target="https://app.bizzy.org/BE/0403795.657?utm_source=export&amp;utm_medium=lists_xlsx" TargetMode="External"/><Relationship Id="rId194" Type="http://schemas.openxmlformats.org/officeDocument/2006/relationships/hyperlink" Target="https://www.vanmoer.com/" TargetMode="External"/><Relationship Id="rId208" Type="http://schemas.openxmlformats.org/officeDocument/2006/relationships/hyperlink" Target="https://be.linkedin.com/in/nadine-degrande-182b794" TargetMode="External"/><Relationship Id="rId415" Type="http://schemas.openxmlformats.org/officeDocument/2006/relationships/hyperlink" Target="https://be.linkedin.com/in/chris-baker-56183611" TargetMode="External"/><Relationship Id="rId622" Type="http://schemas.openxmlformats.org/officeDocument/2006/relationships/hyperlink" Target="https://www.bmw.be/" TargetMode="External"/><Relationship Id="rId261" Type="http://schemas.openxmlformats.org/officeDocument/2006/relationships/hyperlink" Target="https://app.bizzy.org/BE/0407653.980?utm_source=export&amp;utm_medium=lists_xlsx" TargetMode="External"/><Relationship Id="rId499" Type="http://schemas.openxmlformats.org/officeDocument/2006/relationships/hyperlink" Target="https://be.linkedin.com/in/steven-van-impe-87586a11" TargetMode="External"/><Relationship Id="rId927" Type="http://schemas.openxmlformats.org/officeDocument/2006/relationships/hyperlink" Target="https://app.bizzy.org/BE/0400444.803?utm_source=export&amp;utm_medium=lists_xlsx" TargetMode="External"/><Relationship Id="rId56" Type="http://schemas.openxmlformats.org/officeDocument/2006/relationships/hyperlink" Target="https://www.sap.com/belux" TargetMode="External"/><Relationship Id="rId359" Type="http://schemas.openxmlformats.org/officeDocument/2006/relationships/hyperlink" Target="https://www.lapperre.be/" TargetMode="External"/><Relationship Id="rId566" Type="http://schemas.openxmlformats.org/officeDocument/2006/relationships/hyperlink" Target="https://www.cevi.be/" TargetMode="External"/><Relationship Id="rId773" Type="http://schemas.openxmlformats.org/officeDocument/2006/relationships/hyperlink" Target="https://be.linkedin.com/in/stefaniemargerin" TargetMode="External"/><Relationship Id="rId121" Type="http://schemas.openxmlformats.org/officeDocument/2006/relationships/hyperlink" Target="https://be.linkedin.com/in/alessandra-petrosino-bb7aa390" TargetMode="External"/><Relationship Id="rId219" Type="http://schemas.openxmlformats.org/officeDocument/2006/relationships/hyperlink" Target="https://app.bizzy.org/BE/0447668.559?utm_source=export&amp;utm_medium=lists_xlsx" TargetMode="External"/><Relationship Id="rId426" Type="http://schemas.openxmlformats.org/officeDocument/2006/relationships/hyperlink" Target="https://app.bizzy.org/BE/0401277.914?utm_source=export&amp;utm_medium=lists_xlsx" TargetMode="External"/><Relationship Id="rId633" Type="http://schemas.openxmlformats.org/officeDocument/2006/relationships/hyperlink" Target="https://be.linkedin.com/in/ann-van-de-velde-9b229b10" TargetMode="External"/><Relationship Id="rId980" Type="http://schemas.openxmlformats.org/officeDocument/2006/relationships/hyperlink" Target="https://be.linkedin.com/in/marijke-tavernier-2657b43" TargetMode="External"/><Relationship Id="rId840" Type="http://schemas.openxmlformats.org/officeDocument/2006/relationships/hyperlink" Target="https://app.bizzy.org/BE/0455069.956?utm_source=export&amp;utm_medium=lists_xlsx" TargetMode="External"/><Relationship Id="rId938" Type="http://schemas.openxmlformats.org/officeDocument/2006/relationships/hyperlink" Target="https://be.linkedin.com/in/beatrice-lepineux" TargetMode="External"/><Relationship Id="rId67" Type="http://schemas.openxmlformats.org/officeDocument/2006/relationships/hyperlink" Target="https://be.linkedin.com/in/catherine-branckotte-76b4a84" TargetMode="External"/><Relationship Id="rId272" Type="http://schemas.openxmlformats.org/officeDocument/2006/relationships/hyperlink" Target="https://www.bdo.be/" TargetMode="External"/><Relationship Id="rId577" Type="http://schemas.openxmlformats.org/officeDocument/2006/relationships/hyperlink" Target="https://be.linkedin.com/in/marie-hermanns-77768126" TargetMode="External"/><Relationship Id="rId700" Type="http://schemas.openxmlformats.org/officeDocument/2006/relationships/hyperlink" Target="https://app.bizzy.org/BE/0406568.867?utm_source=export&amp;utm_medium=lists_xlsx" TargetMode="External"/><Relationship Id="rId132" Type="http://schemas.openxmlformats.org/officeDocument/2006/relationships/hyperlink" Target="https://app.bizzy.org/BE/0404627.679?utm_source=export&amp;utm_medium=lists_xlsx" TargetMode="External"/><Relationship Id="rId784" Type="http://schemas.openxmlformats.org/officeDocument/2006/relationships/hyperlink" Target="https://www.katoennatie.com/" TargetMode="External"/><Relationship Id="rId437" Type="http://schemas.openxmlformats.org/officeDocument/2006/relationships/hyperlink" Target="http://www.tvhparts.be/" TargetMode="External"/><Relationship Id="rId644" Type="http://schemas.openxmlformats.org/officeDocument/2006/relationships/hyperlink" Target="https://www.ansell.com/" TargetMode="External"/><Relationship Id="rId851" Type="http://schemas.openxmlformats.org/officeDocument/2006/relationships/hyperlink" Target="https://be.linkedin.com/in/kathleendupont" TargetMode="External"/><Relationship Id="rId283" Type="http://schemas.openxmlformats.org/officeDocument/2006/relationships/hyperlink" Target="https://be.linkedin.com/in/larissafranck" TargetMode="External"/><Relationship Id="rId490" Type="http://schemas.openxmlformats.org/officeDocument/2006/relationships/hyperlink" Target="https://be.linkedin.com/in/carole-vandendorpe-50310a197" TargetMode="External"/><Relationship Id="rId504" Type="http://schemas.openxmlformats.org/officeDocument/2006/relationships/hyperlink" Target="https://app.bizzy.org/BE/0408195.103?utm_source=export&amp;utm_medium=lists_xlsx" TargetMode="External"/><Relationship Id="rId711" Type="http://schemas.openxmlformats.org/officeDocument/2006/relationships/hyperlink" Target="https://be.linkedin.com/in/yves-pas-39625a4" TargetMode="External"/><Relationship Id="rId949" Type="http://schemas.openxmlformats.org/officeDocument/2006/relationships/hyperlink" Target="https://www.sgs.be/" TargetMode="External"/><Relationship Id="rId78" Type="http://schemas.openxmlformats.org/officeDocument/2006/relationships/hyperlink" Target="https://app.bizzy.org/BE/0425342.624?utm_source=export&amp;utm_medium=lists_xlsx" TargetMode="External"/><Relationship Id="rId143" Type="http://schemas.openxmlformats.org/officeDocument/2006/relationships/hyperlink" Target="https://prothya.com/" TargetMode="External"/><Relationship Id="rId350" Type="http://schemas.openxmlformats.org/officeDocument/2006/relationships/hyperlink" Target="https://www.dfds.com/" TargetMode="External"/><Relationship Id="rId588" Type="http://schemas.openxmlformats.org/officeDocument/2006/relationships/hyperlink" Target="https://app.bizzy.org/BE/0402814.175?utm_source=export&amp;utm_medium=lists_xlsx" TargetMode="External"/><Relationship Id="rId795" Type="http://schemas.openxmlformats.org/officeDocument/2006/relationships/hyperlink" Target="https://app.bizzy.org/BE/0427627.864?utm_source=export&amp;utm_medium=lists_xlsx" TargetMode="External"/><Relationship Id="rId809" Type="http://schemas.openxmlformats.org/officeDocument/2006/relationships/hyperlink" Target="https://be.linkedin.com/in/stefaniemargerin" TargetMode="External"/><Relationship Id="rId9" Type="http://schemas.openxmlformats.org/officeDocument/2006/relationships/hyperlink" Target="https://app.bizzy.org/BE/0223967.357?utm_source=export&amp;utm_medium=lists_xlsx" TargetMode="External"/><Relationship Id="rId210" Type="http://schemas.openxmlformats.org/officeDocument/2006/relationships/hyperlink" Target="https://app.bizzy.org/BE/0403227.515?utm_source=export&amp;utm_medium=lists_xlsx" TargetMode="External"/><Relationship Id="rId448" Type="http://schemas.openxmlformats.org/officeDocument/2006/relationships/hyperlink" Target="https://be.linkedin.com/in/emilie-thant-15448140" TargetMode="External"/><Relationship Id="rId655" Type="http://schemas.openxmlformats.org/officeDocument/2006/relationships/hyperlink" Target="https://app.bizzy.org/BE/0459093.476?utm_source=export&amp;utm_medium=lists_xlsx" TargetMode="External"/><Relationship Id="rId862" Type="http://schemas.openxmlformats.org/officeDocument/2006/relationships/hyperlink" Target="https://www.greenyard.group/" TargetMode="External"/><Relationship Id="rId294" Type="http://schemas.openxmlformats.org/officeDocument/2006/relationships/hyperlink" Target="https://app.bizzy.org/BE/0409122.442?utm_source=export&amp;utm_medium=lists_xlsx" TargetMode="External"/><Relationship Id="rId308" Type="http://schemas.openxmlformats.org/officeDocument/2006/relationships/hyperlink" Target="https://www.mpi-oosterlo.be/" TargetMode="External"/><Relationship Id="rId515" Type="http://schemas.openxmlformats.org/officeDocument/2006/relationships/hyperlink" Target="https://www.mbg.be/" TargetMode="External"/><Relationship Id="rId722" Type="http://schemas.openxmlformats.org/officeDocument/2006/relationships/hyperlink" Target="https://www.axxes.com/" TargetMode="External"/><Relationship Id="rId89" Type="http://schemas.openxmlformats.org/officeDocument/2006/relationships/hyperlink" Target="https://borealisgroup.com/" TargetMode="External"/><Relationship Id="rId154" Type="http://schemas.openxmlformats.org/officeDocument/2006/relationships/hyperlink" Target="https://be.linkedin.com/in/lieve-sleebus-7335a94" TargetMode="External"/><Relationship Id="rId361" Type="http://schemas.openxmlformats.org/officeDocument/2006/relationships/hyperlink" Target="https://be.linkedin.com/in/fanny-klein-95520488" TargetMode="External"/><Relationship Id="rId599" Type="http://schemas.openxmlformats.org/officeDocument/2006/relationships/hyperlink" Target="https://www.essers.com/" TargetMode="External"/><Relationship Id="rId459" Type="http://schemas.openxmlformats.org/officeDocument/2006/relationships/hyperlink" Target="https://app.bizzy.org/BE/0405388.536?utm_source=export&amp;utm_medium=lists_xlsx" TargetMode="External"/><Relationship Id="rId666" Type="http://schemas.openxmlformats.org/officeDocument/2006/relationships/hyperlink" Target="https://be.linkedin.com/in/leen-witdouck-1a98069" TargetMode="External"/><Relationship Id="rId873" Type="http://schemas.openxmlformats.org/officeDocument/2006/relationships/hyperlink" Target="https://app.bizzy.org/BE/0405350.033?utm_source=export&amp;utm_medium=lists_xlsx" TargetMode="External"/><Relationship Id="rId16" Type="http://schemas.openxmlformats.org/officeDocument/2006/relationships/hyperlink" Target="https://be.linkedin.com/in/joliendecoster" TargetMode="External"/><Relationship Id="rId221" Type="http://schemas.openxmlformats.org/officeDocument/2006/relationships/hyperlink" Target="https://www.schindler.com/" TargetMode="External"/><Relationship Id="rId319" Type="http://schemas.openxmlformats.org/officeDocument/2006/relationships/hyperlink" Target="https://be.linkedin.com/in/marilisa-bet-b3932819" TargetMode="External"/><Relationship Id="rId526" Type="http://schemas.openxmlformats.org/officeDocument/2006/relationships/hyperlink" Target="https://be.linkedin.com/in/wim-cannaert-85959515" TargetMode="External"/><Relationship Id="rId733" Type="http://schemas.openxmlformats.org/officeDocument/2006/relationships/hyperlink" Target="https://app.bizzy.org/BE/0408705.045?utm_source=export&amp;utm_medium=lists_xlsx" TargetMode="External"/><Relationship Id="rId940" Type="http://schemas.openxmlformats.org/officeDocument/2006/relationships/hyperlink" Target="https://bergerat-used.com/" TargetMode="External"/><Relationship Id="rId165" Type="http://schemas.openxmlformats.org/officeDocument/2006/relationships/hyperlink" Target="https://app.bizzy.org/BE/0402031.346?utm_source=export&amp;utm_medium=lists_xlsx" TargetMode="External"/><Relationship Id="rId372" Type="http://schemas.openxmlformats.org/officeDocument/2006/relationships/hyperlink" Target="https://app.bizzy.org/BE/0831406.596?utm_source=export&amp;utm_medium=lists_xlsx" TargetMode="External"/><Relationship Id="rId677" Type="http://schemas.openxmlformats.org/officeDocument/2006/relationships/hyperlink" Target="https://www.signify.com/" TargetMode="External"/><Relationship Id="rId800" Type="http://schemas.openxmlformats.org/officeDocument/2006/relationships/hyperlink" Target="https://be.linkedin.com/in/kathyrosseel" TargetMode="External"/><Relationship Id="rId232" Type="http://schemas.openxmlformats.org/officeDocument/2006/relationships/hyperlink" Target="https://be.linkedin.com/in/gino-couvreur-55b1b35" TargetMode="External"/><Relationship Id="rId884" Type="http://schemas.openxmlformats.org/officeDocument/2006/relationships/hyperlink" Target="https://be.linkedin.com/in/vercammen-johan-628aa15" TargetMode="External"/><Relationship Id="rId27" Type="http://schemas.openxmlformats.org/officeDocument/2006/relationships/hyperlink" Target="https://app.bizzy.org/BE/0457652.730?utm_source=export&amp;utm_medium=lists_xlsx" TargetMode="External"/><Relationship Id="rId537" Type="http://schemas.openxmlformats.org/officeDocument/2006/relationships/hyperlink" Target="https://app.bizzy.org/BE/0432683.445?utm_source=export&amp;utm_medium=lists_xlsx" TargetMode="External"/><Relationship Id="rId744" Type="http://schemas.openxmlformats.org/officeDocument/2006/relationships/hyperlink" Target="https://be.linkedin.com/in/astriddelathauwer" TargetMode="External"/><Relationship Id="rId951" Type="http://schemas.openxmlformats.org/officeDocument/2006/relationships/hyperlink" Target="https://app.bizzy.org/BE/0883914.874?utm_source=export&amp;utm_medium=lists_xlsx" TargetMode="External"/><Relationship Id="rId80" Type="http://schemas.openxmlformats.org/officeDocument/2006/relationships/hyperlink" Target="https://www.versele-laga.com/" TargetMode="External"/><Relationship Id="rId176" Type="http://schemas.openxmlformats.org/officeDocument/2006/relationships/hyperlink" Target="https://arvesta.eu/" TargetMode="External"/><Relationship Id="rId383" Type="http://schemas.openxmlformats.org/officeDocument/2006/relationships/hyperlink" Target="https://tcs.com/" TargetMode="External"/><Relationship Id="rId590" Type="http://schemas.openxmlformats.org/officeDocument/2006/relationships/hyperlink" Target="https://www.alpro.com/" TargetMode="External"/><Relationship Id="rId604" Type="http://schemas.openxmlformats.org/officeDocument/2006/relationships/hyperlink" Target="https://be.linkedin.com/in/franky-vandermeulen-aa66031a" TargetMode="External"/><Relationship Id="rId811" Type="http://schemas.openxmlformats.org/officeDocument/2006/relationships/hyperlink" Target="https://www.pwc.com/" TargetMode="External"/><Relationship Id="rId243" Type="http://schemas.openxmlformats.org/officeDocument/2006/relationships/hyperlink" Target="https://app.bizzy.org/BE/0508450.838?utm_source=export&amp;utm_medium=lists_xlsx" TargetMode="External"/><Relationship Id="rId450" Type="http://schemas.openxmlformats.org/officeDocument/2006/relationships/hyperlink" Target="https://app.bizzy.org/BE/0406183.144?utm_source=export&amp;utm_medium=lists_xlsx" TargetMode="External"/><Relationship Id="rId688" Type="http://schemas.openxmlformats.org/officeDocument/2006/relationships/hyperlink" Target="https://app.bizzy.org/BE/0426682.709?utm_source=export&amp;utm_medium=lists_xlsx" TargetMode="External"/><Relationship Id="rId895" Type="http://schemas.openxmlformats.org/officeDocument/2006/relationships/hyperlink" Target="https://www.abc-engines.com/" TargetMode="External"/><Relationship Id="rId909" Type="http://schemas.openxmlformats.org/officeDocument/2006/relationships/hyperlink" Target="https://app.bizzy.org/BE/0886047.983?utm_source=export&amp;utm_medium=lists_xlsx" TargetMode="External"/><Relationship Id="rId38" Type="http://schemas.openxmlformats.org/officeDocument/2006/relationships/hyperlink" Target="https://basf.com/" TargetMode="External"/><Relationship Id="rId103" Type="http://schemas.openxmlformats.org/officeDocument/2006/relationships/hyperlink" Target="https://be.linkedin.com/in/filipclaeys" TargetMode="External"/><Relationship Id="rId310" Type="http://schemas.openxmlformats.org/officeDocument/2006/relationships/hyperlink" Target="https://be.linkedin.com/in/rutger-joris-0933887" TargetMode="External"/><Relationship Id="rId548" Type="http://schemas.openxmlformats.org/officeDocument/2006/relationships/hyperlink" Target="https://www.liantis.be/" TargetMode="External"/><Relationship Id="rId755" Type="http://schemas.openxmlformats.org/officeDocument/2006/relationships/hyperlink" Target="https://be.linkedin.com/in/bert-de-keyser-6511331b9" TargetMode="External"/><Relationship Id="rId962" Type="http://schemas.openxmlformats.org/officeDocument/2006/relationships/hyperlink" Target="https://be.linkedin.com/in/joachim-verrijcken-37123a6" TargetMode="External"/><Relationship Id="rId91" Type="http://schemas.openxmlformats.org/officeDocument/2006/relationships/hyperlink" Target="https://be.linkedin.com/in/jef-bastiaens-07657b54" TargetMode="External"/><Relationship Id="rId187" Type="http://schemas.openxmlformats.org/officeDocument/2006/relationships/hyperlink" Target="https://be.linkedin.com/in/britt-de-pauw-24426845" TargetMode="External"/><Relationship Id="rId394" Type="http://schemas.openxmlformats.org/officeDocument/2006/relationships/hyperlink" Target="https://be.linkedin.com/in/jan-mertens-6a21a6115" TargetMode="External"/><Relationship Id="rId408" Type="http://schemas.openxmlformats.org/officeDocument/2006/relationships/hyperlink" Target="https://app.bizzy.org/BE/0453257.244?utm_source=export&amp;utm_medium=lists_xlsx" TargetMode="External"/><Relationship Id="rId615" Type="http://schemas.openxmlformats.org/officeDocument/2006/relationships/hyperlink" Target="https://app.bizzy.org/BE/0403075.481?utm_source=export&amp;utm_medium=lists_xlsx" TargetMode="External"/><Relationship Id="rId822" Type="http://schemas.openxmlformats.org/officeDocument/2006/relationships/hyperlink" Target="https://app.bizzy.org/BE/0403992.231?utm_source=export&amp;utm_medium=lists_xlsx" TargetMode="External"/><Relationship Id="rId254" Type="http://schemas.openxmlformats.org/officeDocument/2006/relationships/hyperlink" Target="https://leenbakker.be/" TargetMode="External"/><Relationship Id="rId699" Type="http://schemas.openxmlformats.org/officeDocument/2006/relationships/hyperlink" Target="https://be.linkedin.com/in/guido-coningx-71426893" TargetMode="External"/><Relationship Id="rId49" Type="http://schemas.openxmlformats.org/officeDocument/2006/relationships/hyperlink" Target="https://be.linkedin.com/in/marcvanaelst" TargetMode="External"/><Relationship Id="rId114" Type="http://schemas.openxmlformats.org/officeDocument/2006/relationships/hyperlink" Target="https://app.bizzy.org/BE/0864542.984?utm_source=export&amp;utm_medium=lists_xlsx" TargetMode="External"/><Relationship Id="rId461" Type="http://schemas.openxmlformats.org/officeDocument/2006/relationships/hyperlink" Target="https://www.siemensgamesa.com/" TargetMode="External"/><Relationship Id="rId559" Type="http://schemas.openxmlformats.org/officeDocument/2006/relationships/hyperlink" Target="https://be.linkedin.com/in/stijnloncke" TargetMode="External"/><Relationship Id="rId766" Type="http://schemas.openxmlformats.org/officeDocument/2006/relationships/hyperlink" Target="https://www.pwc.be/" TargetMode="External"/><Relationship Id="rId198" Type="http://schemas.openxmlformats.org/officeDocument/2006/relationships/hyperlink" Target="https://app.bizzy.org/BE/0404679.941?utm_source=export&amp;utm_medium=lists_xlsx" TargetMode="External"/><Relationship Id="rId321" Type="http://schemas.openxmlformats.org/officeDocument/2006/relationships/hyperlink" Target="https://app.bizzy.org/BE/0415505.042?utm_source=export&amp;utm_medium=lists_xlsx" TargetMode="External"/><Relationship Id="rId419" Type="http://schemas.openxmlformats.org/officeDocument/2006/relationships/hyperlink" Target="https://www.colruytgroup.com/" TargetMode="External"/><Relationship Id="rId626" Type="http://schemas.openxmlformats.org/officeDocument/2006/relationships/hyperlink" Target="https://www.ups.com/" TargetMode="External"/><Relationship Id="rId973" Type="http://schemas.openxmlformats.org/officeDocument/2006/relationships/hyperlink" Target="https://www.adecco.be/" TargetMode="External"/><Relationship Id="rId833" Type="http://schemas.openxmlformats.org/officeDocument/2006/relationships/hyperlink" Target="https://be.linkedin.com/in/nickleenaert" TargetMode="External"/><Relationship Id="rId265" Type="http://schemas.openxmlformats.org/officeDocument/2006/relationships/hyperlink" Target="https://be.linkedin.com/in/sabine-carlino-0464757" TargetMode="External"/><Relationship Id="rId472" Type="http://schemas.openxmlformats.org/officeDocument/2006/relationships/hyperlink" Target="https://be.linkedin.com/in/gary-vercammen-460b5857" TargetMode="External"/><Relationship Id="rId900" Type="http://schemas.openxmlformats.org/officeDocument/2006/relationships/hyperlink" Target="https://app.bizzy.org/BE/0452503.614?utm_source=export&amp;utm_medium=lists_xlsx" TargetMode="External"/><Relationship Id="rId125" Type="http://schemas.openxmlformats.org/officeDocument/2006/relationships/hyperlink" Target="https://www.tvhequipment.com/" TargetMode="External"/><Relationship Id="rId332" Type="http://schemas.openxmlformats.org/officeDocument/2006/relationships/hyperlink" Target="https://vpkgroup.com/" TargetMode="External"/><Relationship Id="rId777" Type="http://schemas.openxmlformats.org/officeDocument/2006/relationships/hyperlink" Target="https://app.bizzy.org/BE/0427372.793?utm_source=export&amp;utm_medium=lists_xlsx" TargetMode="External"/><Relationship Id="rId984" Type="http://schemas.openxmlformats.org/officeDocument/2006/relationships/hyperlink" Target="https://be.linkedin.com/in/karlijnlippens" TargetMode="External"/><Relationship Id="rId637" Type="http://schemas.openxmlformats.org/officeDocument/2006/relationships/hyperlink" Target="https://app.bizzy.org/BE/0408270.327?utm_source=export&amp;utm_medium=lists_xlsx" TargetMode="External"/><Relationship Id="rId844" Type="http://schemas.openxmlformats.org/officeDocument/2006/relationships/hyperlink" Target="https://www.raincarbon.com/" TargetMode="External"/><Relationship Id="rId276" Type="http://schemas.openxmlformats.org/officeDocument/2006/relationships/hyperlink" Target="https://app.bizzy.org/BE/0466550.303?utm_source=export&amp;utm_medium=lists_xlsx" TargetMode="External"/><Relationship Id="rId483" Type="http://schemas.openxmlformats.org/officeDocument/2006/relationships/hyperlink" Target="https://app.bizzy.org/BE/0826207.990?utm_source=export&amp;utm_medium=lists_xlsx" TargetMode="External"/><Relationship Id="rId690" Type="http://schemas.openxmlformats.org/officeDocument/2006/relationships/hyperlink" Target="https://be.linkedin.com/in/jan-van-donink-4181435" TargetMode="External"/><Relationship Id="rId704" Type="http://schemas.openxmlformats.org/officeDocument/2006/relationships/hyperlink" Target="https://www.cegeka.com/" TargetMode="External"/><Relationship Id="rId911" Type="http://schemas.openxmlformats.org/officeDocument/2006/relationships/hyperlink" Target="https://be.linkedin.com/in/diane-kruger-33408a146" TargetMode="External"/><Relationship Id="rId40" Type="http://schemas.openxmlformats.org/officeDocument/2006/relationships/hyperlink" Target="https://be.linkedin.com/in/patricia-david-24a66618" TargetMode="External"/><Relationship Id="rId136" Type="http://schemas.openxmlformats.org/officeDocument/2006/relationships/hyperlink" Target="https://be.linkedin.com/in/ann-van-loon" TargetMode="External"/><Relationship Id="rId343" Type="http://schemas.openxmlformats.org/officeDocument/2006/relationships/hyperlink" Target="https://be.linkedin.com/in/christine-hoenraet" TargetMode="External"/><Relationship Id="rId550" Type="http://schemas.openxmlformats.org/officeDocument/2006/relationships/hyperlink" Target="https://be.linkedin.com/in/wijnhovenpaul" TargetMode="External"/><Relationship Id="rId788" Type="http://schemas.openxmlformats.org/officeDocument/2006/relationships/hyperlink" Target="https://be.linkedin.com/in/stephanie-smet-764bb038" TargetMode="External"/><Relationship Id="rId203" Type="http://schemas.openxmlformats.org/officeDocument/2006/relationships/hyperlink" Target="https://www.bosch.be/" TargetMode="External"/><Relationship Id="rId648" Type="http://schemas.openxmlformats.org/officeDocument/2006/relationships/hyperlink" Target="https://be.linkedin.com/in/jorgen-schepers-7491376" TargetMode="External"/><Relationship Id="rId855" Type="http://schemas.openxmlformats.org/officeDocument/2006/relationships/hyperlink" Target="https://app.bizzy.org/BE/0435131.508?utm_source=export&amp;utm_medium=lists_xlsx" TargetMode="External"/><Relationship Id="rId287" Type="http://schemas.openxmlformats.org/officeDocument/2006/relationships/hyperlink" Target="https://www.24plus.be/" TargetMode="External"/><Relationship Id="rId410" Type="http://schemas.openxmlformats.org/officeDocument/2006/relationships/hyperlink" Target="https://www.rentokil-initial.com/" TargetMode="External"/><Relationship Id="rId494" Type="http://schemas.openxmlformats.org/officeDocument/2006/relationships/hyperlink" Target="https://orient.balta.com.tr/" TargetMode="External"/><Relationship Id="rId508" Type="http://schemas.openxmlformats.org/officeDocument/2006/relationships/hyperlink" Target="https://be.linkedin.com/in/katrien-de-vos-50062855" TargetMode="External"/><Relationship Id="rId715" Type="http://schemas.openxmlformats.org/officeDocument/2006/relationships/hyperlink" Target="https://app.bizzy.org/BE/0666889.252?utm_source=export&amp;utm_medium=lists_xlsx" TargetMode="External"/><Relationship Id="rId922" Type="http://schemas.openxmlformats.org/officeDocument/2006/relationships/hyperlink" Target="https://corporate.tui.be/" TargetMode="External"/><Relationship Id="rId147" Type="http://schemas.openxmlformats.org/officeDocument/2006/relationships/hyperlink" Target="https://app.bizzy.org/BE/0416723.381?utm_source=export&amp;utm_medium=lists_xlsx" TargetMode="External"/><Relationship Id="rId354" Type="http://schemas.openxmlformats.org/officeDocument/2006/relationships/hyperlink" Target="https://app.bizzy.org/BE/0405746.050?utm_source=export&amp;utm_medium=lists_xlsx" TargetMode="External"/><Relationship Id="rId799" Type="http://schemas.openxmlformats.org/officeDocument/2006/relationships/hyperlink" Target="https://legendbiotech.com/" TargetMode="External"/><Relationship Id="rId51" Type="http://schemas.openxmlformats.org/officeDocument/2006/relationships/hyperlink" Target="https://app.bizzy.org/BE/0407975.466?utm_source=export&amp;utm_medium=lists_xlsx" TargetMode="External"/><Relationship Id="rId561" Type="http://schemas.openxmlformats.org/officeDocument/2006/relationships/hyperlink" Target="https://app.bizzy.org/BE/0442894.476?utm_source=export&amp;utm_medium=lists_xlsx" TargetMode="External"/><Relationship Id="rId659" Type="http://schemas.openxmlformats.org/officeDocument/2006/relationships/hyperlink" Target="https://asco.be/" TargetMode="External"/><Relationship Id="rId866" Type="http://schemas.openxmlformats.org/officeDocument/2006/relationships/hyperlink" Target="https://be.linkedin.com/in/v&#233;ronique-van-de-peer-1a0a5352?trk=public_profile_browsemap_profile-result-card_result-card_full-click" TargetMode="External"/><Relationship Id="rId214" Type="http://schemas.openxmlformats.org/officeDocument/2006/relationships/hyperlink" Target="https://be.linkedin.com/in/yves-frenay-9576a21" TargetMode="External"/><Relationship Id="rId298" Type="http://schemas.openxmlformats.org/officeDocument/2006/relationships/hyperlink" Target="https://be.linkedin.com/in/fien-dieussaert-52bb0a8b" TargetMode="External"/><Relationship Id="rId421" Type="http://schemas.openxmlformats.org/officeDocument/2006/relationships/hyperlink" Target="https://be.linkedin.com/in/marc-boumans-a12134a" TargetMode="External"/><Relationship Id="rId519" Type="http://schemas.openxmlformats.org/officeDocument/2006/relationships/hyperlink" Target="https://app.bizzy.org/BE/0440965.760?utm_source=export&amp;utm_medium=lists_xlsx" TargetMode="External"/><Relationship Id="rId158" Type="http://schemas.openxmlformats.org/officeDocument/2006/relationships/hyperlink" Target="https://www.zieglergroup.com/" TargetMode="External"/><Relationship Id="rId726" Type="http://schemas.openxmlformats.org/officeDocument/2006/relationships/hyperlink" Target="https://be.linkedin.com/in/nathalievankrunkelsven" TargetMode="External"/><Relationship Id="rId933" Type="http://schemas.openxmlformats.org/officeDocument/2006/relationships/hyperlink" Target="https://app.bizzy.org/BE/0447550.278?utm_source=export&amp;utm_medium=lists_xlsx" TargetMode="External"/><Relationship Id="rId62" Type="http://schemas.openxmlformats.org/officeDocument/2006/relationships/hyperlink" Target="https://www.picanol.be/" TargetMode="External"/><Relationship Id="rId365" Type="http://schemas.openxmlformats.org/officeDocument/2006/relationships/hyperlink" Target="https://www.moore.be/" TargetMode="External"/><Relationship Id="rId572" Type="http://schemas.openxmlformats.org/officeDocument/2006/relationships/hyperlink" Target="https://www.bdo.be/" TargetMode="External"/><Relationship Id="rId225" Type="http://schemas.openxmlformats.org/officeDocument/2006/relationships/hyperlink" Target="https://app.bizzy.org/BE/0404800.301?utm_source=export&amp;utm_medium=lists_xlsx" TargetMode="External"/><Relationship Id="rId432" Type="http://schemas.openxmlformats.org/officeDocument/2006/relationships/hyperlink" Target="https://app.bizzy.org/BE/0412070.549?utm_source=export&amp;utm_medium=lists_xlsx" TargetMode="External"/><Relationship Id="rId877" Type="http://schemas.openxmlformats.org/officeDocument/2006/relationships/hyperlink" Target="https://tejobs.be/" TargetMode="External"/><Relationship Id="rId737" Type="http://schemas.openxmlformats.org/officeDocument/2006/relationships/hyperlink" Target="https://msc.com/" TargetMode="External"/><Relationship Id="rId944" Type="http://schemas.openxmlformats.org/officeDocument/2006/relationships/hyperlink" Target="https://be.linkedin.com/in/johan-aeyels-19222442" TargetMode="External"/><Relationship Id="rId73" Type="http://schemas.openxmlformats.org/officeDocument/2006/relationships/hyperlink" Target="https://be.linkedin.com/in/martineleroy" TargetMode="External"/><Relationship Id="rId169" Type="http://schemas.openxmlformats.org/officeDocument/2006/relationships/hyperlink" Target="https://be.linkedin.com/in/stefaniecornelis" TargetMode="External"/><Relationship Id="rId376" Type="http://schemas.openxmlformats.org/officeDocument/2006/relationships/hyperlink" Target="https://be.linkedin.com/in/carine-smet-84892a6" TargetMode="External"/><Relationship Id="rId583" Type="http://schemas.openxmlformats.org/officeDocument/2006/relationships/hyperlink" Target="https://be.linkedin.com/in/katleen-de-geyter-b86990190" TargetMode="External"/><Relationship Id="rId790" Type="http://schemas.openxmlformats.org/officeDocument/2006/relationships/hyperlink" Target="https://www.vincotte.be/" TargetMode="External"/><Relationship Id="rId804" Type="http://schemas.openxmlformats.org/officeDocument/2006/relationships/hyperlink" Target="https://app.bizzy.org/BE/0438160.084?utm_source=export&amp;utm_medium=lists_xlsx" TargetMode="External"/><Relationship Id="rId4" Type="http://schemas.openxmlformats.org/officeDocument/2006/relationships/hyperlink" Target="https://be.linkedin.com/in/annverheyden" TargetMode="External"/><Relationship Id="rId236" Type="http://schemas.openxmlformats.org/officeDocument/2006/relationships/hyperlink" Target="https://engie.be/" TargetMode="External"/><Relationship Id="rId443" Type="http://schemas.openxmlformats.org/officeDocument/2006/relationships/hyperlink" Target="https://belorta.be/" TargetMode="External"/><Relationship Id="rId650" Type="http://schemas.openxmlformats.org/officeDocument/2006/relationships/hyperlink" Target="https://www.ivcgroup.com/" TargetMode="External"/><Relationship Id="rId888" Type="http://schemas.openxmlformats.org/officeDocument/2006/relationships/hyperlink" Target="https://app.bizzy.org/BE/0475099.565?utm_source=export&amp;utm_medium=lists_xlsx" TargetMode="External"/><Relationship Id="rId303" Type="http://schemas.openxmlformats.org/officeDocument/2006/relationships/hyperlink" Target="https://app.bizzy.org/BE/0442694.142?utm_source=export&amp;utm_medium=lists_xlsx" TargetMode="External"/><Relationship Id="rId748" Type="http://schemas.openxmlformats.org/officeDocument/2006/relationships/hyperlink" Target="https://app.bizzy.org/BE/0895796.186?utm_source=export&amp;utm_medium=lists_xlsx" TargetMode="External"/><Relationship Id="rId955" Type="http://schemas.openxmlformats.org/officeDocument/2006/relationships/hyperlink" Target="http://www.euphony.be/" TargetMode="External"/><Relationship Id="rId84" Type="http://schemas.openxmlformats.org/officeDocument/2006/relationships/hyperlink" Target="https://app.bizzy.org/BE/0445281.963?utm_source=export&amp;utm_medium=lists_xlsx" TargetMode="External"/><Relationship Id="rId387" Type="http://schemas.openxmlformats.org/officeDocument/2006/relationships/hyperlink" Target="https://app.bizzy.org/BE/0442832.318?utm_source=export&amp;utm_medium=lists_xlsx" TargetMode="External"/><Relationship Id="rId510" Type="http://schemas.openxmlformats.org/officeDocument/2006/relationships/hyperlink" Target="https://app.bizzy.org/BE/0424947.694?utm_source=export&amp;utm_medium=lists_xlsx" TargetMode="External"/><Relationship Id="rId594" Type="http://schemas.openxmlformats.org/officeDocument/2006/relationships/hyperlink" Target="https://app.bizzy.org/BE/0874788.956?utm_source=export&amp;utm_medium=lists_xlsx" TargetMode="External"/><Relationship Id="rId608" Type="http://schemas.openxmlformats.org/officeDocument/2006/relationships/hyperlink" Target="https://www.aviationcargo.dhl.com/" TargetMode="External"/><Relationship Id="rId815" Type="http://schemas.openxmlformats.org/officeDocument/2006/relationships/hyperlink" Target="https://be.linkedin.com/in/stefaniemargerin" TargetMode="External"/><Relationship Id="rId247" Type="http://schemas.openxmlformats.org/officeDocument/2006/relationships/hyperlink" Target="https://be.linkedin.com/in/elien-bogaerts" TargetMode="External"/><Relationship Id="rId899" Type="http://schemas.openxmlformats.org/officeDocument/2006/relationships/hyperlink" Target="https://be.linkedin.com/in/pierke-pierlala-802478186" TargetMode="External"/><Relationship Id="rId107" Type="http://schemas.openxmlformats.org/officeDocument/2006/relationships/hyperlink" Target="https://dsv.com/" TargetMode="External"/><Relationship Id="rId454" Type="http://schemas.openxmlformats.org/officeDocument/2006/relationships/hyperlink" Target="https://be.linkedin.com/in/gio-demeersseman-607a5759" TargetMode="External"/><Relationship Id="rId661" Type="http://schemas.openxmlformats.org/officeDocument/2006/relationships/hyperlink" Target="https://app.bizzy.org/BE/0456528.520?utm_source=export&amp;utm_medium=lists_xlsx" TargetMode="External"/><Relationship Id="rId759" Type="http://schemas.openxmlformats.org/officeDocument/2006/relationships/hyperlink" Target="https://app.bizzy.org/BE/0425967.580?utm_source=export&amp;utm_medium=lists_xlsx" TargetMode="External"/><Relationship Id="rId966" Type="http://schemas.openxmlformats.org/officeDocument/2006/relationships/hyperlink" Target="https://app.bizzy.org/BE/0419225.387?utm_source=export&amp;utm_medium=lists_xlsx" TargetMode="External"/><Relationship Id="rId11" Type="http://schemas.openxmlformats.org/officeDocument/2006/relationships/hyperlink" Target="https://www.clarebout.com/" TargetMode="External"/><Relationship Id="rId314" Type="http://schemas.openxmlformats.org/officeDocument/2006/relationships/hyperlink" Target="https://eneco.be/" TargetMode="External"/><Relationship Id="rId398" Type="http://schemas.openxmlformats.org/officeDocument/2006/relationships/hyperlink" Target="https://www.engie.com/" TargetMode="External"/><Relationship Id="rId521" Type="http://schemas.openxmlformats.org/officeDocument/2006/relationships/hyperlink" Target="https://www.toyota-forklifts.be/" TargetMode="External"/><Relationship Id="rId619" Type="http://schemas.openxmlformats.org/officeDocument/2006/relationships/hyperlink" Target="https://be.linkedin.com/in/bozenner" TargetMode="External"/><Relationship Id="rId95" Type="http://schemas.openxmlformats.org/officeDocument/2006/relationships/hyperlink" Target="https://nyrstar.com/" TargetMode="External"/><Relationship Id="rId160" Type="http://schemas.openxmlformats.org/officeDocument/2006/relationships/hyperlink" Target="https://be.linkedin.com/in/romina-de-smul" TargetMode="External"/><Relationship Id="rId826" Type="http://schemas.openxmlformats.org/officeDocument/2006/relationships/hyperlink" Target="https://www.ikea.com/" TargetMode="External"/><Relationship Id="rId258" Type="http://schemas.openxmlformats.org/officeDocument/2006/relationships/hyperlink" Target="https://app.bizzy.org/BE/0410123.819?utm_source=export&amp;utm_medium=lists_xlsx" TargetMode="External"/><Relationship Id="rId465" Type="http://schemas.openxmlformats.org/officeDocument/2006/relationships/hyperlink" Target="https://app.bizzy.org/BE/0402134.977?utm_source=export&amp;utm_medium=lists_xlsx" TargetMode="External"/><Relationship Id="rId672" Type="http://schemas.openxmlformats.org/officeDocument/2006/relationships/hyperlink" Target="https://be.linkedin.com/in/hannecroonen" TargetMode="External"/><Relationship Id="rId22" Type="http://schemas.openxmlformats.org/officeDocument/2006/relationships/hyperlink" Target="https://be.linkedin.com/in/sibylledelhaye" TargetMode="External"/><Relationship Id="rId118" Type="http://schemas.openxmlformats.org/officeDocument/2006/relationships/hyperlink" Target="https://be.linkedin.com/in/michele-dewulf" TargetMode="External"/><Relationship Id="rId325" Type="http://schemas.openxmlformats.org/officeDocument/2006/relationships/hyperlink" Target="https://be.linkedin.com/in/andreabaetens" TargetMode="External"/><Relationship Id="rId532" Type="http://schemas.openxmlformats.org/officeDocument/2006/relationships/hyperlink" Target="https://be.linkedin.com/in/annickbervoets" TargetMode="External"/><Relationship Id="rId977" Type="http://schemas.openxmlformats.org/officeDocument/2006/relationships/hyperlink" Target="https://www.nitto.com/" TargetMode="External"/><Relationship Id="rId171" Type="http://schemas.openxmlformats.org/officeDocument/2006/relationships/hyperlink" Target="https://app.bizzy.org/BE/0821547.933?utm_source=export&amp;utm_medium=lists_xlsx" TargetMode="External"/><Relationship Id="rId837" Type="http://schemas.openxmlformats.org/officeDocument/2006/relationships/hyperlink" Target="https://app.bizzy.org/BE/0867573.542?utm_source=export&amp;utm_medium=lists_xlsx" TargetMode="External"/><Relationship Id="rId269" Type="http://schemas.openxmlformats.org/officeDocument/2006/relationships/hyperlink" Target="https://www.belgan.com/" TargetMode="External"/><Relationship Id="rId476" Type="http://schemas.openxmlformats.org/officeDocument/2006/relationships/hyperlink" Target="https://www.sdworx.com/" TargetMode="External"/><Relationship Id="rId683" Type="http://schemas.openxmlformats.org/officeDocument/2006/relationships/hyperlink" Target="https://www.baltimoreaircoil.eu/" TargetMode="External"/><Relationship Id="rId890" Type="http://schemas.openxmlformats.org/officeDocument/2006/relationships/hyperlink" Target="https://be.linkedin.com/in/diane-kruger-33408a146" TargetMode="External"/><Relationship Id="rId904" Type="http://schemas.openxmlformats.org/officeDocument/2006/relationships/hyperlink" Target="https://www.pauwelsconsulting.be/" TargetMode="External"/><Relationship Id="rId33" Type="http://schemas.openxmlformats.org/officeDocument/2006/relationships/hyperlink" Target="https://app.bizzy.org/BE/0437237.396?utm_source=export&amp;utm_medium=lists_xlsx" TargetMode="External"/><Relationship Id="rId129" Type="http://schemas.openxmlformats.org/officeDocument/2006/relationships/hyperlink" Target="https://app.bizzy.org/BE/0425815.647?utm_source=export&amp;utm_medium=lists_xlsx" TargetMode="External"/><Relationship Id="rId336" Type="http://schemas.openxmlformats.org/officeDocument/2006/relationships/hyperlink" Target="https://app.bizzy.org/BE/0426531.863?utm_source=export&amp;utm_medium=lists_xlsx" TargetMode="External"/><Relationship Id="rId543" Type="http://schemas.openxmlformats.org/officeDocument/2006/relationships/hyperlink" Target="https://app.bizzy.org/BE/0460444.251?utm_source=export&amp;utm_medium=lists_xlsx" TargetMode="External"/><Relationship Id="rId182" Type="http://schemas.openxmlformats.org/officeDocument/2006/relationships/hyperlink" Target="https://www.distrilog.be/" TargetMode="External"/><Relationship Id="rId403" Type="http://schemas.openxmlformats.org/officeDocument/2006/relationships/hyperlink" Target="https://be.linkedin.com/in/ndutrieux" TargetMode="External"/><Relationship Id="rId750" Type="http://schemas.openxmlformats.org/officeDocument/2006/relationships/hyperlink" Target="https://app.bizzy.org/BE/0445781.316?utm_source=export&amp;utm_medium=lists_xlsx" TargetMode="External"/><Relationship Id="rId848" Type="http://schemas.openxmlformats.org/officeDocument/2006/relationships/hyperlink" Target="https://be.linkedin.com/in/heidi-demeulenaere-2999b217" TargetMode="External"/><Relationship Id="rId487" Type="http://schemas.openxmlformats.org/officeDocument/2006/relationships/hyperlink" Target="https://be.linkedin.com/in/celinefierens" TargetMode="External"/><Relationship Id="rId610" Type="http://schemas.openxmlformats.org/officeDocument/2006/relationships/hyperlink" Target="https://be.linkedin.com/in/cristy-heymans-951a717" TargetMode="External"/><Relationship Id="rId694" Type="http://schemas.openxmlformats.org/officeDocument/2006/relationships/hyperlink" Target="https://app.bizzy.org/BE/0474817.275?utm_source=export&amp;utm_medium=lists_xlsx" TargetMode="External"/><Relationship Id="rId708" Type="http://schemas.openxmlformats.org/officeDocument/2006/relationships/hyperlink" Target="https://be.linkedin.com/in/veerle-vanvelk-0575358" TargetMode="External"/><Relationship Id="rId915" Type="http://schemas.openxmlformats.org/officeDocument/2006/relationships/hyperlink" Target="https://app.bizzy.org/BE/0454487.659?utm_source=export&amp;utm_medium=lists_xlsx" TargetMode="External"/><Relationship Id="rId347" Type="http://schemas.openxmlformats.org/officeDocument/2006/relationships/hyperlink" Target="https://www.amcor.com/" TargetMode="External"/><Relationship Id="rId44" Type="http://schemas.openxmlformats.org/officeDocument/2006/relationships/hyperlink" Target="https://www.llbg.com/" TargetMode="External"/><Relationship Id="rId554" Type="http://schemas.openxmlformats.org/officeDocument/2006/relationships/hyperlink" Target="https://careers.circet-benelux.eu/" TargetMode="External"/><Relationship Id="rId761" Type="http://schemas.openxmlformats.org/officeDocument/2006/relationships/hyperlink" Target="https://be.linkedin.com/in/hannah-spadotto-b0ab3a19" TargetMode="External"/><Relationship Id="rId859" Type="http://schemas.openxmlformats.org/officeDocument/2006/relationships/hyperlink" Target="https://www.wienerberger.be/" TargetMode="External"/><Relationship Id="rId193" Type="http://schemas.openxmlformats.org/officeDocument/2006/relationships/hyperlink" Target="https://be.linkedin.com/in/julie-de-reu-297874104" TargetMode="External"/><Relationship Id="rId207" Type="http://schemas.openxmlformats.org/officeDocument/2006/relationships/hyperlink" Target="https://app.bizzy.org/BE/0459510.180?utm_source=export&amp;utm_medium=lists_xlsx" TargetMode="External"/><Relationship Id="rId414" Type="http://schemas.openxmlformats.org/officeDocument/2006/relationships/hyperlink" Target="https://app.bizzy.org/BE/0204923.881?utm_source=export&amp;utm_medium=lists_xlsx" TargetMode="External"/><Relationship Id="rId498" Type="http://schemas.openxmlformats.org/officeDocument/2006/relationships/hyperlink" Target="https://app.bizzy.org/BE/0408364.753?utm_source=export&amp;utm_medium=lists_xlsx" TargetMode="External"/><Relationship Id="rId621" Type="http://schemas.openxmlformats.org/officeDocument/2006/relationships/hyperlink" Target="https://be.linkedin.com/in/jan-van-rapenbusch-05a360b" TargetMode="External"/><Relationship Id="rId260" Type="http://schemas.openxmlformats.org/officeDocument/2006/relationships/hyperlink" Target="https://www.axi.be/" TargetMode="External"/><Relationship Id="rId719" Type="http://schemas.openxmlformats.org/officeDocument/2006/relationships/hyperlink" Target="https://www.goed.be/" TargetMode="External"/><Relationship Id="rId926" Type="http://schemas.openxmlformats.org/officeDocument/2006/relationships/hyperlink" Target="https://be.linkedin.com/in/pierke-pierlala-802478186" TargetMode="External"/><Relationship Id="rId55" Type="http://schemas.openxmlformats.org/officeDocument/2006/relationships/hyperlink" Target="https://be.linkedin.com/in/bruno-kindt-a4802b2" TargetMode="External"/><Relationship Id="rId120" Type="http://schemas.openxmlformats.org/officeDocument/2006/relationships/hyperlink" Target="https://app.bizzy.org/BE/0405350.231?utm_source=export&amp;utm_medium=lists_xlsx" TargetMode="External"/><Relationship Id="rId358" Type="http://schemas.openxmlformats.org/officeDocument/2006/relationships/hyperlink" Target="https://be.linkedin.com/in/lotte-clijsters-35220770" TargetMode="External"/><Relationship Id="rId565" Type="http://schemas.openxmlformats.org/officeDocument/2006/relationships/hyperlink" Target="https://be.linkedin.com/in/joni-de-beule" TargetMode="External"/><Relationship Id="rId772" Type="http://schemas.openxmlformats.org/officeDocument/2006/relationships/hyperlink" Target="https://ey.com/" TargetMode="External"/><Relationship Id="rId218" Type="http://schemas.openxmlformats.org/officeDocument/2006/relationships/hyperlink" Target="https://www.lunchgarden.be/" TargetMode="External"/><Relationship Id="rId425" Type="http://schemas.openxmlformats.org/officeDocument/2006/relationships/hyperlink" Target="https://www.aperam.com/" TargetMode="External"/><Relationship Id="rId632" Type="http://schemas.openxmlformats.org/officeDocument/2006/relationships/hyperlink" Target="https://atlascopco.com/" TargetMode="External"/><Relationship Id="rId271" Type="http://schemas.openxmlformats.org/officeDocument/2006/relationships/hyperlink" Target="https://be.linkedin.com/in/florence-corn&#233;lis-91187a36" TargetMode="External"/><Relationship Id="rId937" Type="http://schemas.openxmlformats.org/officeDocument/2006/relationships/hyperlink" Target="https://www.terumobct.com/" TargetMode="External"/><Relationship Id="rId66" Type="http://schemas.openxmlformats.org/officeDocument/2006/relationships/hyperlink" Target="https://app.bizzy.org/BE/0402231.383?utm_source=export&amp;utm_medium=lists_xlsx" TargetMode="External"/><Relationship Id="rId131" Type="http://schemas.openxmlformats.org/officeDocument/2006/relationships/hyperlink" Target="https://www.besixunitec.com/" TargetMode="External"/><Relationship Id="rId369" Type="http://schemas.openxmlformats.org/officeDocument/2006/relationships/hyperlink" Target="https://app.bizzy.org/BE/0893948.337?utm_source=export&amp;utm_medium=lists_xlsx" TargetMode="External"/><Relationship Id="rId576" Type="http://schemas.openxmlformats.org/officeDocument/2006/relationships/hyperlink" Target="https://app.bizzy.org/BE/0448826.918?utm_source=export&amp;utm_medium=lists_xlsx" TargetMode="External"/><Relationship Id="rId783" Type="http://schemas.openxmlformats.org/officeDocument/2006/relationships/hyperlink" Target="https://app.bizzy.org/BE/0430119.477?utm_source=export&amp;utm_medium=lists_xlsx" TargetMode="External"/><Relationship Id="rId229" Type="http://schemas.openxmlformats.org/officeDocument/2006/relationships/hyperlink" Target="https://be.linkedin.com/in/kathleen-lamberigts" TargetMode="External"/><Relationship Id="rId436" Type="http://schemas.openxmlformats.org/officeDocument/2006/relationships/hyperlink" Target="https://be.linkedin.com/in/ingrid-haladyn-28a7913b" TargetMode="External"/><Relationship Id="rId643" Type="http://schemas.openxmlformats.org/officeDocument/2006/relationships/hyperlink" Target="https://app.bizzy.org/BE/0437593.328?utm_source=export&amp;utm_medium=lists_xlsx" TargetMode="External"/><Relationship Id="rId850" Type="http://schemas.openxmlformats.org/officeDocument/2006/relationships/hyperlink" Target="https://www.reynaers.be/" TargetMode="External"/><Relationship Id="rId948" Type="http://schemas.openxmlformats.org/officeDocument/2006/relationships/hyperlink" Target="https://app.bizzy.org/BE/0404882.750?utm_source=export&amp;utm_medium=lists_xlsx" TargetMode="External"/><Relationship Id="rId77" Type="http://schemas.openxmlformats.org/officeDocument/2006/relationships/hyperlink" Target="https://www.bpcgroup.be/" TargetMode="External"/><Relationship Id="rId282" Type="http://schemas.openxmlformats.org/officeDocument/2006/relationships/hyperlink" Target="https://app.bizzy.org/BE/0428555.896?utm_source=export&amp;utm_medium=lists_xlsx" TargetMode="External"/><Relationship Id="rId503" Type="http://schemas.openxmlformats.org/officeDocument/2006/relationships/hyperlink" Target="https://www.bollore-logistics.com/" TargetMode="External"/><Relationship Id="rId587" Type="http://schemas.openxmlformats.org/officeDocument/2006/relationships/hyperlink" Target="https://careers.frieslandcampina.com/" TargetMode="External"/><Relationship Id="rId710" Type="http://schemas.openxmlformats.org/officeDocument/2006/relationships/hyperlink" Target="https://www.touring.be/" TargetMode="External"/><Relationship Id="rId808" Type="http://schemas.openxmlformats.org/officeDocument/2006/relationships/hyperlink" Target="https://www.ey.com/" TargetMode="External"/><Relationship Id="rId8" Type="http://schemas.openxmlformats.org/officeDocument/2006/relationships/hyperlink" Target="https://www.nationale-loterij.be/" TargetMode="External"/><Relationship Id="rId142" Type="http://schemas.openxmlformats.org/officeDocument/2006/relationships/hyperlink" Target="https://be.linkedin.com/in/annebolmain" TargetMode="External"/><Relationship Id="rId447" Type="http://schemas.openxmlformats.org/officeDocument/2006/relationships/hyperlink" Target="https://app.bizzy.org/BE/0466460.429?utm_source=export&amp;utm_medium=lists_xlsx" TargetMode="External"/><Relationship Id="rId794" Type="http://schemas.openxmlformats.org/officeDocument/2006/relationships/hyperlink" Target="https://be.linkedin.com/in/lara-de-wolf-1051395b" TargetMode="External"/><Relationship Id="rId654" Type="http://schemas.openxmlformats.org/officeDocument/2006/relationships/hyperlink" Target="https://be.linkedin.com/in/dannynijs1965" TargetMode="External"/><Relationship Id="rId861" Type="http://schemas.openxmlformats.org/officeDocument/2006/relationships/hyperlink" Target="https://app.bizzy.org/BE/0437126.936?utm_source=export&amp;utm_medium=lists_xlsx" TargetMode="External"/><Relationship Id="rId959" Type="http://schemas.openxmlformats.org/officeDocument/2006/relationships/hyperlink" Target="https://be.linkedin.com/in/roel-van-auseloos" TargetMode="External"/><Relationship Id="rId293" Type="http://schemas.openxmlformats.org/officeDocument/2006/relationships/hyperlink" Target="https://www.cesi.be/" TargetMode="External"/><Relationship Id="rId307" Type="http://schemas.openxmlformats.org/officeDocument/2006/relationships/hyperlink" Target="https://be.linkedin.com/in/an-patry" TargetMode="External"/><Relationship Id="rId514" Type="http://schemas.openxmlformats.org/officeDocument/2006/relationships/hyperlink" Target="https://be.linkedin.com/in/julie-henrard-7054391a/nl" TargetMode="External"/><Relationship Id="rId721" Type="http://schemas.openxmlformats.org/officeDocument/2006/relationships/hyperlink" Target="https://app.bizzy.org/BE/0462721.177?utm_source=export&amp;utm_medium=lists_xlsx" TargetMode="External"/><Relationship Id="rId88" Type="http://schemas.openxmlformats.org/officeDocument/2006/relationships/hyperlink" Target="https://be.linkedin.com/in/walter-janssens-581189a" TargetMode="External"/><Relationship Id="rId153" Type="http://schemas.openxmlformats.org/officeDocument/2006/relationships/hyperlink" Target="https://app.bizzy.org/BE/0429106.719?utm_source=export&amp;utm_medium=lists_xlsx" TargetMode="External"/><Relationship Id="rId360" Type="http://schemas.openxmlformats.org/officeDocument/2006/relationships/hyperlink" Target="https://app.bizzy.org/BE/0403020.251?utm_source=export&amp;utm_medium=lists_xlsx" TargetMode="External"/><Relationship Id="rId598" Type="http://schemas.openxmlformats.org/officeDocument/2006/relationships/hyperlink" Target="https://be.linkedin.com/in/mike-dautzenberg-40535275" TargetMode="External"/><Relationship Id="rId819" Type="http://schemas.openxmlformats.org/officeDocument/2006/relationships/hyperlink" Target="https://app.bizzy.org/BE/0458263.830?utm_source=export&amp;utm_medium=lists_xlsx" TargetMode="External"/><Relationship Id="rId220" Type="http://schemas.openxmlformats.org/officeDocument/2006/relationships/hyperlink" Target="https://be.linkedin.com/in/wendy-van-dijck-2631349" TargetMode="External"/><Relationship Id="rId458" Type="http://schemas.openxmlformats.org/officeDocument/2006/relationships/hyperlink" Target="https://www.bekaert.com/" TargetMode="External"/><Relationship Id="rId665" Type="http://schemas.openxmlformats.org/officeDocument/2006/relationships/hyperlink" Target="https://www.airproducts.com/" TargetMode="External"/><Relationship Id="rId872" Type="http://schemas.openxmlformats.org/officeDocument/2006/relationships/hyperlink" Target="https://be.linkedin.com/in/frank-vorsselmans" TargetMode="External"/><Relationship Id="rId15" Type="http://schemas.openxmlformats.org/officeDocument/2006/relationships/hyperlink" Target="https://app.bizzy.org/BE/0425038.558?utm_source=export&amp;utm_medium=lists_xlsx" TargetMode="External"/><Relationship Id="rId318" Type="http://schemas.openxmlformats.org/officeDocument/2006/relationships/hyperlink" Target="https://app.bizzy.org/BE/0437910.359?utm_source=export&amp;utm_medium=lists_xlsx" TargetMode="External"/><Relationship Id="rId525" Type="http://schemas.openxmlformats.org/officeDocument/2006/relationships/hyperlink" Target="https://app.bizzy.org/BE/0434680.160?utm_source=export&amp;utm_medium=lists_xlsx" TargetMode="External"/><Relationship Id="rId732" Type="http://schemas.openxmlformats.org/officeDocument/2006/relationships/hyperlink" Target="https://be.linkedin.com/in/martine-de-bruecker-b44a635a" TargetMode="External"/><Relationship Id="rId99" Type="http://schemas.openxmlformats.org/officeDocument/2006/relationships/hyperlink" Target="https://app.bizzy.org/BE/0436267.594?utm_source=export&amp;utm_medium=lists_xlsx" TargetMode="External"/><Relationship Id="rId164" Type="http://schemas.openxmlformats.org/officeDocument/2006/relationships/hyperlink" Target="https://www.vinci-energies.be/" TargetMode="External"/><Relationship Id="rId371" Type="http://schemas.openxmlformats.org/officeDocument/2006/relationships/hyperlink" Target="https://wisselvanspoor.be/" TargetMode="External"/><Relationship Id="rId469" Type="http://schemas.openxmlformats.org/officeDocument/2006/relationships/hyperlink" Target="https://be.linkedin.com/in/nadineclaes" TargetMode="External"/><Relationship Id="rId676" Type="http://schemas.openxmlformats.org/officeDocument/2006/relationships/hyperlink" Target="https://app.bizzy.org/BE/0403138.532?utm_source=export&amp;utm_medium=lists_xlsx" TargetMode="External"/><Relationship Id="rId883" Type="http://schemas.openxmlformats.org/officeDocument/2006/relationships/hyperlink" Target="https://www.jsrmicro.be/" TargetMode="External"/><Relationship Id="rId26" Type="http://schemas.openxmlformats.org/officeDocument/2006/relationships/hyperlink" Target="https://be.airliquide.com/" TargetMode="External"/><Relationship Id="rId231" Type="http://schemas.openxmlformats.org/officeDocument/2006/relationships/hyperlink" Target="https://app.bizzy.org/BE/0664474.051?utm_source=export&amp;utm_medium=lists_xlsx" TargetMode="External"/><Relationship Id="rId329" Type="http://schemas.openxmlformats.org/officeDocument/2006/relationships/hyperlink" Target="https://www.hubo.be/" TargetMode="External"/><Relationship Id="rId536" Type="http://schemas.openxmlformats.org/officeDocument/2006/relationships/hyperlink" Target="https://www.rajapack.be/" TargetMode="External"/><Relationship Id="rId175" Type="http://schemas.openxmlformats.org/officeDocument/2006/relationships/hyperlink" Target="https://be.linkedin.com/in/luna-daenen-816ba6150" TargetMode="External"/><Relationship Id="rId743" Type="http://schemas.openxmlformats.org/officeDocument/2006/relationships/hyperlink" Target="https://ontex.com/" TargetMode="External"/><Relationship Id="rId950" Type="http://schemas.openxmlformats.org/officeDocument/2006/relationships/hyperlink" Target="https://be.linkedin.com/in/herman-van-ballart-507b6568" TargetMode="External"/><Relationship Id="rId382" Type="http://schemas.openxmlformats.org/officeDocument/2006/relationships/hyperlink" Target="https://be.linkedin.com/in/eniko-dr-fodor-a9979a197" TargetMode="External"/><Relationship Id="rId603" Type="http://schemas.openxmlformats.org/officeDocument/2006/relationships/hyperlink" Target="https://app.bizzy.org/BE/0465267.131?utm_source=export&amp;utm_medium=lists_xlsx" TargetMode="External"/><Relationship Id="rId687" Type="http://schemas.openxmlformats.org/officeDocument/2006/relationships/hyperlink" Target="https://be.linkedin.com/in/myriam-wolters-93b93846" TargetMode="External"/><Relationship Id="rId810" Type="http://schemas.openxmlformats.org/officeDocument/2006/relationships/hyperlink" Target="https://app.bizzy.org/BE/0415622.333?utm_source=export&amp;utm_medium=lists_xlsx" TargetMode="External"/><Relationship Id="rId908" Type="http://schemas.openxmlformats.org/officeDocument/2006/relationships/hyperlink" Target="https://be.linkedin.com/in/mia-desmet-120b8a4" TargetMode="External"/><Relationship Id="rId242" Type="http://schemas.openxmlformats.org/officeDocument/2006/relationships/hyperlink" Target="https://www.vinci-facilities.be/" TargetMode="External"/><Relationship Id="rId894" Type="http://schemas.openxmlformats.org/officeDocument/2006/relationships/hyperlink" Target="https://app.bizzy.org/BE/0420246.659?utm_source=export&amp;utm_medium=lists_xlsx" TargetMode="External"/><Relationship Id="rId37" Type="http://schemas.openxmlformats.org/officeDocument/2006/relationships/hyperlink" Target="https://be.linkedin.com/in/ann-deprez-56373b1" TargetMode="External"/><Relationship Id="rId102" Type="http://schemas.openxmlformats.org/officeDocument/2006/relationships/hyperlink" Target="https://app.bizzy.org/BE/0451362.180?utm_source=export&amp;utm_medium=lists_xlsx" TargetMode="External"/><Relationship Id="rId547" Type="http://schemas.openxmlformats.org/officeDocument/2006/relationships/hyperlink" Target="https://be.linkedin.com/in/sabien-lemaire" TargetMode="External"/><Relationship Id="rId754" Type="http://schemas.openxmlformats.org/officeDocument/2006/relationships/hyperlink" Target="https://www.tui.be/" TargetMode="External"/><Relationship Id="rId961" Type="http://schemas.openxmlformats.org/officeDocument/2006/relationships/hyperlink" Target="https://www.dupontdenemours.be/" TargetMode="External"/><Relationship Id="rId90" Type="http://schemas.openxmlformats.org/officeDocument/2006/relationships/hyperlink" Target="https://app.bizzy.org/BE/0457665.893?utm_source=export&amp;utm_medium=lists_xlsx" TargetMode="External"/><Relationship Id="rId186" Type="http://schemas.openxmlformats.org/officeDocument/2006/relationships/hyperlink" Target="https://app.bizzy.org/BE/0565983.518?utm_source=export&amp;utm_medium=lists_xlsx" TargetMode="External"/><Relationship Id="rId393" Type="http://schemas.openxmlformats.org/officeDocument/2006/relationships/hyperlink" Target="https://app.bizzy.org/BE/0884161.532?utm_source=export&amp;utm_medium=lists_xlsx" TargetMode="External"/><Relationship Id="rId407" Type="http://schemas.openxmlformats.org/officeDocument/2006/relationships/hyperlink" Target="https://www.businessdecision.be/" TargetMode="External"/><Relationship Id="rId614" Type="http://schemas.openxmlformats.org/officeDocument/2006/relationships/hyperlink" Target="https://www.menarini.be/" TargetMode="External"/><Relationship Id="rId821" Type="http://schemas.openxmlformats.org/officeDocument/2006/relationships/hyperlink" Target="https://be.linkedin.com/in/mathias-faes-a6a1a468" TargetMode="External"/><Relationship Id="rId253" Type="http://schemas.openxmlformats.org/officeDocument/2006/relationships/hyperlink" Target="https://be.linkedin.com/in/catharine-pattou-5b0547211" TargetMode="External"/><Relationship Id="rId460" Type="http://schemas.openxmlformats.org/officeDocument/2006/relationships/hyperlink" Target="https://be.linkedin.com/in/veerledoornaert" TargetMode="External"/><Relationship Id="rId698" Type="http://schemas.openxmlformats.org/officeDocument/2006/relationships/hyperlink" Target="https://www.jungheinrich-profishop.be/" TargetMode="External"/><Relationship Id="rId919" Type="http://schemas.openxmlformats.org/officeDocument/2006/relationships/hyperlink" Target="https://www.lansweeper.com/" TargetMode="External"/><Relationship Id="rId48" Type="http://schemas.openxmlformats.org/officeDocument/2006/relationships/hyperlink" Target="https://app.bizzy.org/BE/0407045.751?utm_source=export&amp;utm_medium=lists_xlsx" TargetMode="External"/><Relationship Id="rId113" Type="http://schemas.openxmlformats.org/officeDocument/2006/relationships/hyperlink" Target="https://allnex.com/" TargetMode="External"/><Relationship Id="rId320" Type="http://schemas.openxmlformats.org/officeDocument/2006/relationships/hyperlink" Target="https://www.vynova-group.com/" TargetMode="External"/><Relationship Id="rId558" Type="http://schemas.openxmlformats.org/officeDocument/2006/relationships/hyperlink" Target="https://app.bizzy.org/BE/0438846.311?utm_source=export&amp;utm_medium=lists_xlsx" TargetMode="External"/><Relationship Id="rId765" Type="http://schemas.openxmlformats.org/officeDocument/2006/relationships/hyperlink" Target="https://app.bizzy.org/BE/0429501.944?utm_source=export&amp;utm_medium=lists_xlsx" TargetMode="External"/><Relationship Id="rId972" Type="http://schemas.openxmlformats.org/officeDocument/2006/relationships/hyperlink" Target="https://be.linkedin.com/in/sylvie-no&#235;l?trk=public_profile_samename_profile_profile-result-card_result-card_full-click" TargetMode="External"/><Relationship Id="rId197" Type="http://schemas.openxmlformats.org/officeDocument/2006/relationships/hyperlink" Target="https://www.sibelco.com/" TargetMode="External"/><Relationship Id="rId418" Type="http://schemas.openxmlformats.org/officeDocument/2006/relationships/hyperlink" Target="https://be.linkedin.com/in/lisa-derycke-6a3b4680" TargetMode="External"/><Relationship Id="rId625" Type="http://schemas.openxmlformats.org/officeDocument/2006/relationships/hyperlink" Target="https://be.linkedin.com/in/desi-scheerdijk-15554a226" TargetMode="External"/><Relationship Id="rId832" Type="http://schemas.openxmlformats.org/officeDocument/2006/relationships/hyperlink" Target="https://www.unilin.com/" TargetMode="External"/><Relationship Id="rId264" Type="http://schemas.openxmlformats.org/officeDocument/2006/relationships/hyperlink" Target="https://app.bizzy.org/BE/0521880.388?utm_source=export&amp;utm_medium=lists_xlsx" TargetMode="External"/><Relationship Id="rId471" Type="http://schemas.openxmlformats.org/officeDocument/2006/relationships/hyperlink" Target="https://app.bizzy.org/BE/0400771.039?utm_source=export&amp;utm_medium=lists_xlsx" TargetMode="External"/><Relationship Id="rId59" Type="http://schemas.openxmlformats.org/officeDocument/2006/relationships/hyperlink" Target="https://www.lubrizol.com/" TargetMode="External"/><Relationship Id="rId124" Type="http://schemas.openxmlformats.org/officeDocument/2006/relationships/hyperlink" Target="https://be.linkedin.com/in/ann-sophie-meerschaut-44790647" TargetMode="External"/><Relationship Id="rId569" Type="http://schemas.openxmlformats.org/officeDocument/2006/relationships/hyperlink" Target="https://www.protime.be/" TargetMode="External"/><Relationship Id="rId776" Type="http://schemas.openxmlformats.org/officeDocument/2006/relationships/hyperlink" Target="https://be.linkedin.com/in/marie-proost-764aa013a" TargetMode="External"/><Relationship Id="rId983" Type="http://schemas.openxmlformats.org/officeDocument/2006/relationships/hyperlink" Target="https://www.petersime.be/" TargetMode="External"/><Relationship Id="rId331" Type="http://schemas.openxmlformats.org/officeDocument/2006/relationships/hyperlink" Target="https://be.linkedin.com/in/jasmine-piessens-70a82a99" TargetMode="External"/><Relationship Id="rId429" Type="http://schemas.openxmlformats.org/officeDocument/2006/relationships/hyperlink" Target="https://app.bizzy.org/BE/0873533.993?utm_source=export&amp;utm_medium=lists_xlsx" TargetMode="External"/><Relationship Id="rId636" Type="http://schemas.openxmlformats.org/officeDocument/2006/relationships/hyperlink" Target="https://be.linkedin.com/in/tina-peremans-3745504a" TargetMode="External"/><Relationship Id="rId843" Type="http://schemas.openxmlformats.org/officeDocument/2006/relationships/hyperlink" Target="https://app.bizzy.org/BE/0401947.808?utm_source=export&amp;utm_medium=lists_xlsx" TargetMode="External"/><Relationship Id="rId275" Type="http://schemas.openxmlformats.org/officeDocument/2006/relationships/hyperlink" Target="https://www.ae.be/" TargetMode="External"/><Relationship Id="rId482" Type="http://schemas.openxmlformats.org/officeDocument/2006/relationships/hyperlink" Target="https://keyence.eu/" TargetMode="External"/><Relationship Id="rId703" Type="http://schemas.openxmlformats.org/officeDocument/2006/relationships/hyperlink" Target="https://app.bizzy.org/BE/0448621.832?utm_source=export&amp;utm_medium=lists_xlsx" TargetMode="External"/><Relationship Id="rId910" Type="http://schemas.openxmlformats.org/officeDocument/2006/relationships/hyperlink" Target="https://www.esko.com/" TargetMode="External"/><Relationship Id="rId135" Type="http://schemas.openxmlformats.org/officeDocument/2006/relationships/hyperlink" Target="https://app.bizzy.org/BE/0402910.779?utm_source=export&amp;utm_medium=lists_xlsx" TargetMode="External"/><Relationship Id="rId342" Type="http://schemas.openxmlformats.org/officeDocument/2006/relationships/hyperlink" Target="https://app.bizzy.org/BE/0428295.877?utm_source=export&amp;utm_medium=lists_xlsx" TargetMode="External"/><Relationship Id="rId787" Type="http://schemas.openxmlformats.org/officeDocument/2006/relationships/hyperlink" Target="https://www.leonidas.com/" TargetMode="External"/><Relationship Id="rId202" Type="http://schemas.openxmlformats.org/officeDocument/2006/relationships/hyperlink" Target="https://be.linkedin.com/in/miguel-vanden-eynde-a51b4243" TargetMode="External"/><Relationship Id="rId647" Type="http://schemas.openxmlformats.org/officeDocument/2006/relationships/hyperlink" Target="https://continentalfoods.eu/" TargetMode="External"/><Relationship Id="rId854" Type="http://schemas.openxmlformats.org/officeDocument/2006/relationships/hyperlink" Target="https://be.linkedin.com/in/karen-de-wever-75354177" TargetMode="External"/><Relationship Id="rId286" Type="http://schemas.openxmlformats.org/officeDocument/2006/relationships/hyperlink" Target="https://be.linkedin.com/in/annelies-surkijn-8bba3223" TargetMode="External"/><Relationship Id="rId493" Type="http://schemas.openxmlformats.org/officeDocument/2006/relationships/hyperlink" Target="https://be.linkedin.com/in/tamara-foutre-b3300a4" TargetMode="External"/><Relationship Id="rId507" Type="http://schemas.openxmlformats.org/officeDocument/2006/relationships/hyperlink" Target="https://app.bizzy.org/BE/0811303.644?utm_source=export&amp;utm_medium=lists_xlsx" TargetMode="External"/><Relationship Id="rId714" Type="http://schemas.openxmlformats.org/officeDocument/2006/relationships/hyperlink" Target="https://be.linkedin.com/in/giel-haeldermans-6417548" TargetMode="External"/><Relationship Id="rId921" Type="http://schemas.openxmlformats.org/officeDocument/2006/relationships/hyperlink" Target="https://app.bizzy.org/BE/0416827.707?utm_source=export&amp;utm_medium=lists_xlsx" TargetMode="External"/><Relationship Id="rId50" Type="http://schemas.openxmlformats.org/officeDocument/2006/relationships/hyperlink" Target="https://www.stadsbader.com/" TargetMode="External"/><Relationship Id="rId146" Type="http://schemas.openxmlformats.org/officeDocument/2006/relationships/hyperlink" Target="https://igepa.be/" TargetMode="External"/><Relationship Id="rId353" Type="http://schemas.openxmlformats.org/officeDocument/2006/relationships/hyperlink" Target="https://www.akzonobel.com/" TargetMode="External"/><Relationship Id="rId560" Type="http://schemas.openxmlformats.org/officeDocument/2006/relationships/hyperlink" Target="https://www.destiny.be/" TargetMode="External"/><Relationship Id="rId798" Type="http://schemas.openxmlformats.org/officeDocument/2006/relationships/hyperlink" Target="https://app.bizzy.org/BE/0769992.730?utm_source=export&amp;utm_medium=lists_xlsx" TargetMode="External"/><Relationship Id="rId213" Type="http://schemas.openxmlformats.org/officeDocument/2006/relationships/hyperlink" Target="https://app.bizzy.org/BE/0821220.410?utm_source=export&amp;utm_medium=lists_xlsx" TargetMode="External"/><Relationship Id="rId420" Type="http://schemas.openxmlformats.org/officeDocument/2006/relationships/hyperlink" Target="https://app.bizzy.org/BE/0400378.485?utm_source=export&amp;utm_medium=lists_xlsx" TargetMode="External"/><Relationship Id="rId658" Type="http://schemas.openxmlformats.org/officeDocument/2006/relationships/hyperlink" Target="https://app.bizzy.org/BE/0441428.489?utm_source=export&amp;utm_medium=lists_xlsx" TargetMode="External"/><Relationship Id="rId865" Type="http://schemas.openxmlformats.org/officeDocument/2006/relationships/hyperlink" Target="https://synergiejobs.be/" TargetMode="External"/><Relationship Id="rId297" Type="http://schemas.openxmlformats.org/officeDocument/2006/relationships/hyperlink" Target="https://app.bizzy.org/BE/0456077.469?utm_source=export&amp;utm_medium=lists_xlsx" TargetMode="External"/><Relationship Id="rId518" Type="http://schemas.openxmlformats.org/officeDocument/2006/relationships/hyperlink" Target="https://www.roberthalf.be/" TargetMode="External"/><Relationship Id="rId725" Type="http://schemas.openxmlformats.org/officeDocument/2006/relationships/hyperlink" Target="https://www.itineris.net/" TargetMode="External"/><Relationship Id="rId932" Type="http://schemas.openxmlformats.org/officeDocument/2006/relationships/hyperlink" Target="https://be.linkedin.com/in/marie-hermanns-77768126" TargetMode="External"/><Relationship Id="rId157" Type="http://schemas.openxmlformats.org/officeDocument/2006/relationships/hyperlink" Target="https://be.linkedin.com/in/tania-de-greef-49537b27" TargetMode="External"/><Relationship Id="rId364" Type="http://schemas.openxmlformats.org/officeDocument/2006/relationships/hyperlink" Target="https://be.linkedin.com/in/alicecolignon" TargetMode="External"/><Relationship Id="rId61" Type="http://schemas.openxmlformats.org/officeDocument/2006/relationships/hyperlink" Target="https://be.linkedin.com/in/els-thieren-927a513" TargetMode="External"/><Relationship Id="rId571" Type="http://schemas.openxmlformats.org/officeDocument/2006/relationships/hyperlink" Target="https://be.linkedin.com/in/wim-galbusera-a18318a" TargetMode="External"/><Relationship Id="rId669" Type="http://schemas.openxmlformats.org/officeDocument/2006/relationships/hyperlink" Target="https://be.linkedin.com/in/lin-de-bruin-218b80b" TargetMode="External"/><Relationship Id="rId876" Type="http://schemas.openxmlformats.org/officeDocument/2006/relationships/hyperlink" Target="https://app.bizzy.org/BE/0465547.738?utm_source=export&amp;utm_medium=lists_xlsx" TargetMode="External"/><Relationship Id="rId19" Type="http://schemas.openxmlformats.org/officeDocument/2006/relationships/hyperlink" Target="https://be.linkedin.com/in/hans-casier-69028b1" TargetMode="External"/><Relationship Id="rId224" Type="http://schemas.openxmlformats.org/officeDocument/2006/relationships/hyperlink" Target="https://www.mediafin.be/" TargetMode="External"/><Relationship Id="rId431" Type="http://schemas.openxmlformats.org/officeDocument/2006/relationships/hyperlink" Target="https://www.conway.be/" TargetMode="External"/><Relationship Id="rId529" Type="http://schemas.openxmlformats.org/officeDocument/2006/relationships/hyperlink" Target="https://be.linkedin.com/in/hans-de-brie-a53357a3" TargetMode="External"/><Relationship Id="rId736" Type="http://schemas.openxmlformats.org/officeDocument/2006/relationships/hyperlink" Target="https://app.bizzy.org/BE/0464255.361?utm_source=export&amp;utm_medium=lists_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38"/>
  <sheetViews>
    <sheetView topLeftCell="E2" workbookViewId="0">
      <selection activeCell="F10" sqref="F10"/>
    </sheetView>
  </sheetViews>
  <sheetFormatPr defaultRowHeight="17.45" customHeight="1" x14ac:dyDescent="0.45"/>
  <cols>
    <col min="1" max="2" width="39.73046875" style="1" customWidth="1"/>
    <col min="3" max="7" width="20" style="1" customWidth="1"/>
    <col min="8" max="8" width="21.06640625" style="1" customWidth="1"/>
    <col min="9" max="13" width="20" style="1" customWidth="1"/>
    <col min="14" max="14" width="23.73046875" style="1" customWidth="1"/>
    <col min="15" max="15" width="20" style="1" customWidth="1"/>
    <col min="16" max="16" width="50" style="1" customWidth="1"/>
    <col min="17" max="18" width="20" style="1" customWidth="1"/>
    <col min="19" max="19" width="35" style="1" customWidth="1"/>
    <col min="20" max="21" width="20" style="1" customWidth="1"/>
    <col min="22" max="22" width="33.86328125" style="1" customWidth="1"/>
    <col min="23" max="23" width="31.265625" style="1" customWidth="1"/>
    <col min="24" max="25" width="20" style="1" customWidth="1"/>
    <col min="26" max="26" width="49.19921875" bestFit="1" customWidth="1"/>
  </cols>
  <sheetData>
    <row r="1" spans="1:28" ht="17.45" customHeight="1" x14ac:dyDescent="0.45">
      <c r="A1" s="6" t="s">
        <v>9421</v>
      </c>
      <c r="B1" s="2" t="s">
        <v>0</v>
      </c>
      <c r="C1" s="2" t="s">
        <v>9108</v>
      </c>
      <c r="D1" s="2" t="s">
        <v>1</v>
      </c>
      <c r="E1" s="2" t="s">
        <v>2</v>
      </c>
      <c r="F1" s="2" t="s">
        <v>3</v>
      </c>
      <c r="G1" s="2" t="s">
        <v>4</v>
      </c>
      <c r="H1" s="2" t="s">
        <v>5</v>
      </c>
      <c r="I1" s="2" t="s">
        <v>6</v>
      </c>
      <c r="J1" s="2" t="s">
        <v>7</v>
      </c>
      <c r="K1" s="2" t="s">
        <v>9546</v>
      </c>
      <c r="L1" s="2" t="s">
        <v>8</v>
      </c>
      <c r="M1" s="2" t="s">
        <v>9</v>
      </c>
      <c r="N1" s="2" t="s">
        <v>10</v>
      </c>
      <c r="O1" s="2" t="s">
        <v>11</v>
      </c>
      <c r="P1" s="2" t="s">
        <v>12</v>
      </c>
      <c r="Q1" s="2" t="s">
        <v>13</v>
      </c>
      <c r="R1" s="2" t="s">
        <v>9544</v>
      </c>
      <c r="S1" s="2" t="s">
        <v>14</v>
      </c>
      <c r="T1" s="2" t="s">
        <v>15</v>
      </c>
      <c r="U1" s="2" t="s">
        <v>16</v>
      </c>
      <c r="V1" s="2" t="s">
        <v>17</v>
      </c>
      <c r="W1" s="2" t="s">
        <v>18</v>
      </c>
      <c r="X1" s="2" t="s">
        <v>19</v>
      </c>
      <c r="Y1" s="2" t="s">
        <v>20</v>
      </c>
      <c r="Z1" s="2" t="s">
        <v>9102</v>
      </c>
      <c r="AA1" s="5" t="s">
        <v>9109</v>
      </c>
      <c r="AB1" s="5" t="s">
        <v>9110</v>
      </c>
    </row>
    <row r="2" spans="1:28" ht="17.45" customHeight="1" x14ac:dyDescent="0.45">
      <c r="A2" t="s">
        <v>9422</v>
      </c>
      <c r="B2" t="s">
        <v>22</v>
      </c>
      <c r="C2" t="str">
        <f>SUBSTITUTE(SUBSTITUTE(SUBSTITUTE(SUBSTITUTE(SUBSTITUTE(SUBSTITUTE(SUBSTITUTE(SUBSTITUTE(SUBSTITUTE(SUBSTITUTE(SUBSTITUTE(SUBSTITUTE(SUBSTITUTE(LOWER(Table2[[#This Row],[Naam]]),".",""),"-","")," bvba",""),"belgië",""),"belgium","")," nv","")," bv",""),"group",""),"groep","")," ", ""),"é","e"),"è","e"),"à","a")</f>
        <v>24+</v>
      </c>
      <c r="D2" t="s">
        <v>23</v>
      </c>
      <c r="E2" t="s">
        <v>24</v>
      </c>
      <c r="F2" t="s">
        <v>25</v>
      </c>
      <c r="G2" t="s">
        <v>26</v>
      </c>
      <c r="H2" t="s">
        <v>27</v>
      </c>
      <c r="I2" t="s">
        <v>26</v>
      </c>
      <c r="J2" t="s">
        <v>28</v>
      </c>
      <c r="K2" t="str">
        <f>IFERROR(LEFT(SUBSTITUTE(SUBSTITUTE(Table2[[#This Row],[Website]],"www.",""),"https://",""), FIND(".", SUBSTITUTE(SUBSTITUTE(Table2[[#This Row],[Website]],"www.",""),"https://","")) - 1),"")</f>
        <v>24plus</v>
      </c>
      <c r="L2" t="s">
        <v>29</v>
      </c>
      <c r="M2" t="s">
        <v>30</v>
      </c>
      <c r="N2" t="s">
        <v>31</v>
      </c>
      <c r="O2">
        <v>9</v>
      </c>
      <c r="P2">
        <v>479</v>
      </c>
      <c r="Q2" t="s">
        <v>32</v>
      </c>
      <c r="R2" t="str">
        <f>LOWER(Table2[[#This Row],[Straat]]&amp;Table2[[#This Row],[Huisnummer]]&amp;Table2[[#This Row],[Postcode]])</f>
        <v>pastoor coplaan1002070</v>
      </c>
      <c r="S2" t="s">
        <v>33</v>
      </c>
      <c r="T2" t="s">
        <v>34</v>
      </c>
      <c r="U2" t="s">
        <v>35</v>
      </c>
      <c r="V2" t="s">
        <v>36</v>
      </c>
      <c r="W2" t="s">
        <v>37</v>
      </c>
      <c r="X2" t="s">
        <v>38</v>
      </c>
      <c r="Y2" t="s">
        <v>39</v>
      </c>
      <c r="Z2" t="str">
        <f>_xlfn.XLOOKUP(Table2[[#This Row],[Bedrijfsnummer]],Contacten!$O$2:$O$921,Contacten!$H$2:$H$921,"Not Found",0)</f>
        <v>HR Business Partner</v>
      </c>
      <c r="AA2" t="str">
        <f>_xlfn.XLOOKUP(Table2[[#This Row],[Basisnaam]],Table3[Basisnaam],Table3[Functie],"",0)</f>
        <v/>
      </c>
      <c r="AB2" t="str">
        <f>IF(OR(Table2[[#This Row],[In Contact list?]]&lt;&gt;"Not Found",Table2[[#This Row],[In Contacten Hanne]]&lt;&gt;""),"Yes","No")</f>
        <v>Yes</v>
      </c>
    </row>
    <row r="3" spans="1:28" ht="17.45" customHeight="1" x14ac:dyDescent="0.45">
      <c r="A3" t="s">
        <v>9422</v>
      </c>
      <c r="B3" t="s">
        <v>41</v>
      </c>
      <c r="C3" t="str">
        <f>SUBSTITUTE(SUBSTITUTE(SUBSTITUTE(SUBSTITUTE(SUBSTITUTE(SUBSTITUTE(SUBSTITUTE(SUBSTITUTE(SUBSTITUTE(SUBSTITUTE(SUBSTITUTE(SUBSTITUTE(SUBSTITUTE(LOWER(Table2[[#This Row],[Naam]]),".",""),"-","")," bvba",""),"belgië",""),"belgium","")," nv","")," bv",""),"group",""),"groep","")," ", ""),"é","e"),"è","e"),"à","a")</f>
        <v>3m</v>
      </c>
      <c r="D3" t="s">
        <v>42</v>
      </c>
      <c r="E3" t="s">
        <v>43</v>
      </c>
      <c r="F3"/>
      <c r="G3"/>
      <c r="H3"/>
      <c r="I3"/>
      <c r="J3" t="s">
        <v>9547</v>
      </c>
      <c r="K3" t="str">
        <f>IFERROR(LEFT(SUBSTITUTE(SUBSTITUTE(Table2[[#This Row],[Website]],"www.",""),"https://",""), FIND(".", SUBSTITUTE(SUBSTITUTE(Table2[[#This Row],[Website]],"www.",""),"https://","")) - 1),"")</f>
        <v>Empty</v>
      </c>
      <c r="L3"/>
      <c r="M3" t="s">
        <v>44</v>
      </c>
      <c r="N3">
        <v>1831</v>
      </c>
      <c r="O3">
        <v>0</v>
      </c>
      <c r="P3">
        <v>277.60000000000002</v>
      </c>
      <c r="Q3"/>
      <c r="R3" t="str">
        <f>LOWER(Table2[[#This Row],[Straat]]&amp;Table2[[#This Row],[Huisnummer]]&amp;Table2[[#This Row],[Postcode]])</f>
        <v>hermeslaan71831</v>
      </c>
      <c r="S3"/>
      <c r="T3" t="s">
        <v>45</v>
      </c>
      <c r="U3" t="s">
        <v>46</v>
      </c>
      <c r="V3">
        <v>7</v>
      </c>
      <c r="W3"/>
      <c r="X3" t="s">
        <v>38</v>
      </c>
      <c r="Y3" t="s">
        <v>47</v>
      </c>
      <c r="Z3" t="str">
        <f>_xlfn.XLOOKUP(Table2[[#This Row],[Bedrijfsnummer]],Contacten!$O$2:$O$921,Contacten!$H$2:$H$921,"Not Found",0)</f>
        <v>Not Found</v>
      </c>
      <c r="AA3" t="str">
        <f>_xlfn.XLOOKUP(Table2[[#This Row],[Basisnaam]],Table3[Basisnaam],Table3[Functie],"",0)</f>
        <v/>
      </c>
      <c r="AB3" t="str">
        <f>IF(OR(Table2[[#This Row],[In Contact list?]]&lt;&gt;"Not Found",Table2[[#This Row],[In Contacten Hanne]]&lt;&gt;""),"Yes","No")</f>
        <v>No</v>
      </c>
    </row>
    <row r="4" spans="1:28" ht="17.45" customHeight="1" x14ac:dyDescent="0.45">
      <c r="A4" t="s">
        <v>9422</v>
      </c>
      <c r="B4" t="s">
        <v>48</v>
      </c>
      <c r="C4" t="str">
        <f>SUBSTITUTE(SUBSTITUTE(SUBSTITUTE(SUBSTITUTE(SUBSTITUTE(SUBSTITUTE(SUBSTITUTE(SUBSTITUTE(SUBSTITUTE(SUBSTITUTE(SUBSTITUTE(SUBSTITUTE(SUBSTITUTE(LOWER(Table2[[#This Row],[Naam]]),".",""),"-","")," bvba",""),"belgië",""),"belgium","")," nv","")," bv",""),"group",""),"groep","")," ", ""),"é","e"),"è","e"),"à","a")</f>
        <v>aml</v>
      </c>
      <c r="D4" t="s">
        <v>49</v>
      </c>
      <c r="E4" t="s">
        <v>50</v>
      </c>
      <c r="F4" t="s">
        <v>51</v>
      </c>
      <c r="G4" t="s">
        <v>26</v>
      </c>
      <c r="H4" t="s">
        <v>52</v>
      </c>
      <c r="I4" t="s">
        <v>26</v>
      </c>
      <c r="J4" t="s">
        <v>53</v>
      </c>
      <c r="K4" t="str">
        <f>IFERROR(LEFT(SUBSTITUTE(SUBSTITUTE(Table2[[#This Row],[Website]],"www.",""),"https://",""), FIND(".", SUBSTITUTE(SUBSTITUTE(Table2[[#This Row],[Website]],"www.",""),"https://","")) - 1),"")</f>
        <v>aml-lab</v>
      </c>
      <c r="L4" t="s">
        <v>54</v>
      </c>
      <c r="M4" t="s">
        <v>34</v>
      </c>
      <c r="N4" t="s">
        <v>55</v>
      </c>
      <c r="O4">
        <v>5</v>
      </c>
      <c r="P4">
        <v>247</v>
      </c>
      <c r="Q4" t="s">
        <v>56</v>
      </c>
      <c r="R4" t="str">
        <f>LOWER(Table2[[#This Row],[Straat]]&amp;Table2[[#This Row],[Huisnummer]]&amp;Table2[[#This Row],[Postcode]])</f>
        <v>emiel vloorsstraat92020</v>
      </c>
      <c r="S4" t="s">
        <v>33</v>
      </c>
      <c r="T4" t="s">
        <v>34</v>
      </c>
      <c r="U4" t="s">
        <v>57</v>
      </c>
      <c r="V4" t="s">
        <v>58</v>
      </c>
      <c r="W4" t="s">
        <v>59</v>
      </c>
      <c r="X4" t="s">
        <v>38</v>
      </c>
      <c r="Y4" t="s">
        <v>60</v>
      </c>
      <c r="Z4" t="str">
        <f>_xlfn.XLOOKUP(Table2[[#This Row],[Bedrijfsnummer]],Contacten!$O$2:$O$921,Contacten!$H$2:$H$921,"Not Found",0)</f>
        <v>Not Found</v>
      </c>
      <c r="AA4" t="str">
        <f>_xlfn.XLOOKUP(Table2[[#This Row],[Basisnaam]],Table3[Basisnaam],Table3[Functie],"",0)</f>
        <v/>
      </c>
      <c r="AB4" t="str">
        <f>IF(OR(Table2[[#This Row],[In Contact list?]]&lt;&gt;"Not Found",Table2[[#This Row],[In Contacten Hanne]]&lt;&gt;""),"Yes","No")</f>
        <v>No</v>
      </c>
    </row>
    <row r="5" spans="1:28" ht="17.45" customHeight="1" x14ac:dyDescent="0.45">
      <c r="A5" t="s">
        <v>9422</v>
      </c>
      <c r="B5" t="s">
        <v>61</v>
      </c>
      <c r="C5" t="str">
        <f>SUBSTITUTE(SUBSTITUTE(SUBSTITUTE(SUBSTITUTE(SUBSTITUTE(SUBSTITUTE(SUBSTITUTE(SUBSTITUTE(SUBSTITUTE(SUBSTITUTE(SUBSTITUTE(SUBSTITUTE(SUBSTITUTE(LOWER(Table2[[#This Row],[Naam]]),".",""),"-","")," bvba",""),"belgië",""),"belgium","")," nv","")," bv",""),"group",""),"groep","")," ", ""),"é","e"),"è","e"),"à","a")</f>
        <v>ablynx</v>
      </c>
      <c r="D5" t="s">
        <v>62</v>
      </c>
      <c r="E5" t="s">
        <v>63</v>
      </c>
      <c r="F5"/>
      <c r="G5"/>
      <c r="H5"/>
      <c r="I5"/>
      <c r="J5" t="s">
        <v>64</v>
      </c>
      <c r="K5" t="str">
        <f>IFERROR(LEFT(SUBSTITUTE(SUBSTITUTE(Table2[[#This Row],[Website]],"www.",""),"https://",""), FIND(".", SUBSTITUTE(SUBSTITUTE(Table2[[#This Row],[Website]],"www.",""),"https://","")) - 1),"")</f>
        <v>ablynx</v>
      </c>
      <c r="L5" t="s">
        <v>65</v>
      </c>
      <c r="M5" t="s">
        <v>66</v>
      </c>
      <c r="N5">
        <v>9052</v>
      </c>
      <c r="O5">
        <v>0</v>
      </c>
      <c r="P5">
        <v>423.6</v>
      </c>
      <c r="Q5"/>
      <c r="R5" t="str">
        <f>LOWER(Table2[[#This Row],[Straat]]&amp;Table2[[#This Row],[Huisnummer]]&amp;Table2[[#This Row],[Postcode]])</f>
        <v>technologiepark-zwijnaarde219052</v>
      </c>
      <c r="S5"/>
      <c r="T5" t="s">
        <v>67</v>
      </c>
      <c r="U5" t="s">
        <v>68</v>
      </c>
      <c r="V5">
        <v>21</v>
      </c>
      <c r="W5"/>
      <c r="X5" t="s">
        <v>38</v>
      </c>
      <c r="Y5" t="s">
        <v>47</v>
      </c>
      <c r="Z5" t="str">
        <f>_xlfn.XLOOKUP(Table2[[#This Row],[Bedrijfsnummer]],Contacten!$O$2:$O$921,Contacten!$H$2:$H$921,"Not Found",0)</f>
        <v>Not Found</v>
      </c>
      <c r="AA5" t="str">
        <f>_xlfn.XLOOKUP(Table2[[#This Row],[Basisnaam]],Table3[Basisnaam],Table3[Functie],"",0)</f>
        <v/>
      </c>
      <c r="AB5" t="str">
        <f>IF(OR(Table2[[#This Row],[In Contact list?]]&lt;&gt;"Not Found",Table2[[#This Row],[In Contacten Hanne]]&lt;&gt;""),"Yes","No")</f>
        <v>No</v>
      </c>
    </row>
    <row r="6" spans="1:28" ht="17.45" customHeight="1" x14ac:dyDescent="0.45">
      <c r="A6" t="s">
        <v>9422</v>
      </c>
      <c r="B6" t="s">
        <v>69</v>
      </c>
      <c r="C6" t="str">
        <f>SUBSTITUTE(SUBSTITUTE(SUBSTITUTE(SUBSTITUTE(SUBSTITUTE(SUBSTITUTE(SUBSTITUTE(SUBSTITUTE(SUBSTITUTE(SUBSTITUTE(SUBSTITUTE(SUBSTITUTE(SUBSTITUTE(LOWER(Table2[[#This Row],[Naam]]),".",""),"-","")," bvba",""),"belgië",""),"belgium","")," nv","")," bv",""),"group",""),"groep","")," ", ""),"é","e"),"è","e"),"à","a")</f>
        <v>accent</v>
      </c>
      <c r="D6" t="s">
        <v>70</v>
      </c>
      <c r="E6" t="s">
        <v>71</v>
      </c>
      <c r="F6" t="s">
        <v>72</v>
      </c>
      <c r="G6" t="s">
        <v>26</v>
      </c>
      <c r="H6" t="s">
        <v>73</v>
      </c>
      <c r="I6" t="s">
        <v>26</v>
      </c>
      <c r="J6" t="s">
        <v>74</v>
      </c>
      <c r="K6" t="str">
        <f>IFERROR(LEFT(SUBSTITUTE(SUBSTITUTE(Table2[[#This Row],[Website]],"www.",""),"https://",""), FIND(".", SUBSTITUTE(SUBSTITUTE(Table2[[#This Row],[Website]],"www.",""),"https://","")) - 1),"")</f>
        <v>accentjobs</v>
      </c>
      <c r="L6" t="s">
        <v>75</v>
      </c>
      <c r="M6" t="s">
        <v>76</v>
      </c>
      <c r="N6">
        <v>8800</v>
      </c>
      <c r="O6">
        <v>0</v>
      </c>
      <c r="P6">
        <v>169.6</v>
      </c>
      <c r="Q6"/>
      <c r="R6" t="str">
        <f>LOWER(Table2[[#This Row],[Straat]]&amp;Table2[[#This Row],[Huisnummer]]&amp;Table2[[#This Row],[Postcode]])</f>
        <v>beversesteenweg5768800</v>
      </c>
      <c r="S6"/>
      <c r="T6" t="s">
        <v>77</v>
      </c>
      <c r="U6" t="s">
        <v>78</v>
      </c>
      <c r="V6">
        <v>576</v>
      </c>
      <c r="W6" t="s">
        <v>79</v>
      </c>
      <c r="X6" t="s">
        <v>80</v>
      </c>
      <c r="Y6" t="s">
        <v>47</v>
      </c>
      <c r="Z6" t="str">
        <f>_xlfn.XLOOKUP(Table2[[#This Row],[Bedrijfsnummer]],Contacten!$O$2:$O$921,Contacten!$H$2:$H$921,"Not Found",0)</f>
        <v>HR Manager</v>
      </c>
      <c r="AA6" t="str">
        <f>_xlfn.XLOOKUP(Table2[[#This Row],[Basisnaam]],Table3[Basisnaam],Table3[Functie],"",0)</f>
        <v/>
      </c>
      <c r="AB6" t="str">
        <f>IF(OR(Table2[[#This Row],[In Contact list?]]&lt;&gt;"Not Found",Table2[[#This Row],[In Contacten Hanne]]&lt;&gt;""),"Yes","No")</f>
        <v>Yes</v>
      </c>
    </row>
    <row r="7" spans="1:28" ht="17.45" customHeight="1" x14ac:dyDescent="0.45">
      <c r="A7" t="s">
        <v>9422</v>
      </c>
      <c r="B7" t="s">
        <v>82</v>
      </c>
      <c r="C7" t="str">
        <f>SUBSTITUTE(SUBSTITUTE(SUBSTITUTE(SUBSTITUTE(SUBSTITUTE(SUBSTITUTE(SUBSTITUTE(SUBSTITUTE(SUBSTITUTE(SUBSTITUTE(SUBSTITUTE(SUBSTITUTE(SUBSTITUTE(LOWER(Table2[[#This Row],[Naam]]),".",""),"-","")," bvba",""),"belgië",""),"belgium","")," nv","")," bv",""),"group",""),"groep","")," ", ""),"é","e"),"è","e"),"à","a")</f>
        <v>acrosorganics</v>
      </c>
      <c r="D7" t="s">
        <v>83</v>
      </c>
      <c r="E7" t="s">
        <v>84</v>
      </c>
      <c r="F7" t="s">
        <v>85</v>
      </c>
      <c r="G7" t="s">
        <v>26</v>
      </c>
      <c r="H7"/>
      <c r="I7"/>
      <c r="J7" t="s">
        <v>86</v>
      </c>
      <c r="K7" t="str">
        <f>IFERROR(LEFT(SUBSTITUTE(SUBSTITUTE(Table2[[#This Row],[Website]],"www.",""),"https://",""), FIND(".", SUBSTITUTE(SUBSTITUTE(Table2[[#This Row],[Website]],"www.",""),"https://","")) - 1),"")</f>
        <v>acros</v>
      </c>
      <c r="L7" t="s">
        <v>87</v>
      </c>
      <c r="M7" t="s">
        <v>88</v>
      </c>
      <c r="N7">
        <v>2440</v>
      </c>
      <c r="O7">
        <v>0</v>
      </c>
      <c r="P7">
        <v>213.4</v>
      </c>
      <c r="Q7"/>
      <c r="R7" t="str">
        <f>LOWER(Table2[[#This Row],[Straat]]&amp;Table2[[#This Row],[Huisnummer]]&amp;Table2[[#This Row],[Postcode]])</f>
        <v>janssen-pharmaceuticalaan32440</v>
      </c>
      <c r="S7"/>
      <c r="T7" t="s">
        <v>34</v>
      </c>
      <c r="U7" t="s">
        <v>89</v>
      </c>
      <c r="V7">
        <v>3</v>
      </c>
      <c r="W7"/>
      <c r="X7" t="s">
        <v>38</v>
      </c>
      <c r="Y7" t="s">
        <v>47</v>
      </c>
      <c r="Z7" t="str">
        <f>_xlfn.XLOOKUP(Table2[[#This Row],[Bedrijfsnummer]],Contacten!$O$2:$O$921,Contacten!$H$2:$H$921,"Not Found",0)</f>
        <v>Not Found</v>
      </c>
      <c r="AA7" t="str">
        <f>_xlfn.XLOOKUP(Table2[[#This Row],[Basisnaam]],Table3[Basisnaam],Table3[Functie],"",0)</f>
        <v/>
      </c>
      <c r="AB7" t="str">
        <f>IF(OR(Table2[[#This Row],[In Contact list?]]&lt;&gt;"Not Found",Table2[[#This Row],[In Contacten Hanne]]&lt;&gt;""),"Yes","No")</f>
        <v>No</v>
      </c>
    </row>
    <row r="8" spans="1:28" ht="17.45" customHeight="1" x14ac:dyDescent="0.45">
      <c r="A8" t="s">
        <v>9422</v>
      </c>
      <c r="B8" t="s">
        <v>90</v>
      </c>
      <c r="C8" t="str">
        <f>SUBSTITUTE(SUBSTITUTE(SUBSTITUTE(SUBSTITUTE(SUBSTITUTE(SUBSTITUTE(SUBSTITUTE(SUBSTITUTE(SUBSTITUTE(SUBSTITUTE(SUBSTITUTE(SUBSTITUTE(SUBSTITUTE(LOWER(Table2[[#This Row],[Naam]]),".",""),"-","")," bvba",""),"belgië",""),"belgium","")," nv","")," bv",""),"group",""),"groep","")," ", ""),"é","e"),"è","e"),"à","a")</f>
        <v>actiefinterim</v>
      </c>
      <c r="D8" t="s">
        <v>91</v>
      </c>
      <c r="E8" t="s">
        <v>92</v>
      </c>
      <c r="F8" t="s">
        <v>93</v>
      </c>
      <c r="G8" t="s">
        <v>26</v>
      </c>
      <c r="H8" t="s">
        <v>94</v>
      </c>
      <c r="I8" t="s">
        <v>26</v>
      </c>
      <c r="J8" t="s">
        <v>95</v>
      </c>
      <c r="K8" t="str">
        <f>IFERROR(LEFT(SUBSTITUTE(SUBSTITUTE(Table2[[#This Row],[Website]],"www.",""),"https://",""), FIND(".", SUBSTITUTE(SUBSTITUTE(Table2[[#This Row],[Website]],"www.",""),"https://","")) - 1),"")</f>
        <v>actief</v>
      </c>
      <c r="L8" t="s">
        <v>96</v>
      </c>
      <c r="M8" t="s">
        <v>97</v>
      </c>
      <c r="N8">
        <v>3560</v>
      </c>
      <c r="O8">
        <v>0</v>
      </c>
      <c r="P8">
        <v>350.3</v>
      </c>
      <c r="Q8"/>
      <c r="R8" t="str">
        <f>LOWER(Table2[[#This Row],[Straat]]&amp;Table2[[#This Row],[Huisnummer]]&amp;Table2[[#This Row],[Postcode]])</f>
        <v>bosstraat673560</v>
      </c>
      <c r="S8"/>
      <c r="T8" t="s">
        <v>98</v>
      </c>
      <c r="U8" t="s">
        <v>99</v>
      </c>
      <c r="V8">
        <v>67</v>
      </c>
      <c r="W8" t="s">
        <v>79</v>
      </c>
      <c r="X8" t="s">
        <v>100</v>
      </c>
      <c r="Y8" t="s">
        <v>47</v>
      </c>
      <c r="Z8" t="str">
        <f>_xlfn.XLOOKUP(Table2[[#This Row],[Bedrijfsnummer]],Contacten!$O$2:$O$921,Contacten!$H$2:$H$921,"Not Found",0)</f>
        <v>HR Manager</v>
      </c>
      <c r="AA8" t="str">
        <f>_xlfn.XLOOKUP(Table2[[#This Row],[Basisnaam]],Table3[Basisnaam],Table3[Functie],"",0)</f>
        <v/>
      </c>
      <c r="AB8" t="str">
        <f>IF(OR(Table2[[#This Row],[In Contact list?]]&lt;&gt;"Not Found",Table2[[#This Row],[In Contacten Hanne]]&lt;&gt;""),"Yes","No")</f>
        <v>Yes</v>
      </c>
    </row>
    <row r="9" spans="1:28" ht="17.45" customHeight="1" x14ac:dyDescent="0.45">
      <c r="A9" t="s">
        <v>9422</v>
      </c>
      <c r="B9" t="s">
        <v>102</v>
      </c>
      <c r="C9" t="str">
        <f>SUBSTITUTE(SUBSTITUTE(SUBSTITUTE(SUBSTITUTE(SUBSTITUTE(SUBSTITUTE(SUBSTITUTE(SUBSTITUTE(SUBSTITUTE(SUBSTITUTE(SUBSTITUTE(SUBSTITUTE(SUBSTITUTE(LOWER(Table2[[#This Row],[Naam]]),".",""),"-","")," bvba",""),"belgië",""),"belgium","")," nv","")," bv",""),"group",""),"groep","")," ", ""),"é","e"),"è","e"),"à","a")</f>
        <v>action</v>
      </c>
      <c r="D9" t="s">
        <v>103</v>
      </c>
      <c r="E9" t="s">
        <v>104</v>
      </c>
      <c r="F9" t="s">
        <v>105</v>
      </c>
      <c r="G9" t="s">
        <v>26</v>
      </c>
      <c r="H9" t="s">
        <v>106</v>
      </c>
      <c r="I9" t="s">
        <v>26</v>
      </c>
      <c r="J9" t="s">
        <v>107</v>
      </c>
      <c r="K9" t="str">
        <f>IFERROR(LEFT(SUBSTITUTE(SUBSTITUTE(Table2[[#This Row],[Website]],"www.",""),"https://",""), FIND(".", SUBSTITUTE(SUBSTITUTE(Table2[[#This Row],[Website]],"www.",""),"https://","")) - 1),"")</f>
        <v>shop</v>
      </c>
      <c r="L9" t="s">
        <v>108</v>
      </c>
      <c r="M9" t="s">
        <v>109</v>
      </c>
      <c r="N9">
        <v>1730</v>
      </c>
      <c r="O9">
        <v>0</v>
      </c>
      <c r="P9">
        <v>3043.5</v>
      </c>
      <c r="Q9"/>
      <c r="R9" t="str">
        <f>LOWER(Table2[[#This Row],[Straat]]&amp;Table2[[#This Row],[Huisnummer]]&amp;Table2[[#This Row],[Postcode]])</f>
        <v>gentsesteenweg1201730</v>
      </c>
      <c r="S9"/>
      <c r="T9" t="s">
        <v>45</v>
      </c>
      <c r="U9" t="s">
        <v>110</v>
      </c>
      <c r="V9">
        <v>120</v>
      </c>
      <c r="W9" t="s">
        <v>111</v>
      </c>
      <c r="X9" t="s">
        <v>112</v>
      </c>
      <c r="Y9" t="s">
        <v>113</v>
      </c>
      <c r="Z9" t="str">
        <f>_xlfn.XLOOKUP(Table2[[#This Row],[Bedrijfsnummer]],Contacten!$O$2:$O$921,Contacten!$H$2:$H$921,"Not Found",0)</f>
        <v>Not Found</v>
      </c>
      <c r="AA9" t="str">
        <f>_xlfn.XLOOKUP(Table2[[#This Row],[Basisnaam]],Table3[Basisnaam],Table3[Functie],"",0)</f>
        <v/>
      </c>
      <c r="AB9" t="str">
        <f>IF(OR(Table2[[#This Row],[In Contact list?]]&lt;&gt;"Not Found",Table2[[#This Row],[In Contacten Hanne]]&lt;&gt;""),"Yes","No")</f>
        <v>No</v>
      </c>
    </row>
    <row r="10" spans="1:28" ht="17.45" customHeight="1" x14ac:dyDescent="0.45">
      <c r="A10" t="s">
        <v>9422</v>
      </c>
      <c r="B10" t="s">
        <v>114</v>
      </c>
      <c r="C10" t="str">
        <f>SUBSTITUTE(SUBSTITUTE(SUBSTITUTE(SUBSTITUTE(SUBSTITUTE(SUBSTITUTE(SUBSTITUTE(SUBSTITUTE(SUBSTITUTE(SUBSTITUTE(SUBSTITUTE(SUBSTITUTE(SUBSTITUTE(LOWER(Table2[[#This Row],[Naam]]),".",""),"-","")," bvba",""),"belgië",""),"belgium","")," nv","")," bv",""),"group",""),"groep","")," ", ""),"é","e"),"è","e"),"à","a")</f>
        <v>adbsafegate</v>
      </c>
      <c r="D10" t="s">
        <v>115</v>
      </c>
      <c r="E10" t="s">
        <v>116</v>
      </c>
      <c r="F10" t="s">
        <v>117</v>
      </c>
      <c r="G10" t="s">
        <v>26</v>
      </c>
      <c r="H10" t="s">
        <v>118</v>
      </c>
      <c r="I10" t="s">
        <v>26</v>
      </c>
      <c r="J10" t="s">
        <v>119</v>
      </c>
      <c r="K10" t="str">
        <f>IFERROR(LEFT(SUBSTITUTE(SUBSTITUTE(Table2[[#This Row],[Website]],"www.",""),"https://",""), FIND(".", SUBSTITUTE(SUBSTITUTE(Table2[[#This Row],[Website]],"www.",""),"https://","")) - 1),"")</f>
        <v>adbsafegate</v>
      </c>
      <c r="L10" t="s">
        <v>120</v>
      </c>
      <c r="M10" t="s">
        <v>121</v>
      </c>
      <c r="N10">
        <v>1930</v>
      </c>
      <c r="O10">
        <v>0</v>
      </c>
      <c r="P10">
        <v>147.5</v>
      </c>
      <c r="Q10"/>
      <c r="R10" t="str">
        <f>LOWER(Table2[[#This Row],[Straat]]&amp;Table2[[#This Row],[Huisnummer]]&amp;Table2[[#This Row],[Postcode]])</f>
        <v>leuvensesteenweg5851930</v>
      </c>
      <c r="S10"/>
      <c r="T10" t="s">
        <v>45</v>
      </c>
      <c r="U10" t="s">
        <v>122</v>
      </c>
      <c r="V10">
        <v>585</v>
      </c>
      <c r="W10" t="s">
        <v>123</v>
      </c>
      <c r="X10" t="s">
        <v>80</v>
      </c>
      <c r="Y10" t="s">
        <v>47</v>
      </c>
      <c r="Z10" t="str">
        <f>_xlfn.XLOOKUP(Table2[[#This Row],[Bedrijfsnummer]],Contacten!$O$2:$O$921,Contacten!$H$2:$H$921,"Not Found",0)</f>
        <v>Not Found</v>
      </c>
      <c r="AA10" t="str">
        <f>_xlfn.XLOOKUP(Table2[[#This Row],[Basisnaam]],Table3[Basisnaam],Table3[Functie],"",0)</f>
        <v/>
      </c>
      <c r="AB10" t="str">
        <f>IF(OR(Table2[[#This Row],[In Contact list?]]&lt;&gt;"Not Found",Table2[[#This Row],[In Contacten Hanne]]&lt;&gt;""),"Yes","No")</f>
        <v>No</v>
      </c>
    </row>
    <row r="11" spans="1:28" ht="17.45" customHeight="1" x14ac:dyDescent="0.45">
      <c r="A11" t="s">
        <v>9422</v>
      </c>
      <c r="B11" t="s">
        <v>124</v>
      </c>
      <c r="C11" t="str">
        <f>SUBSTITUTE(SUBSTITUTE(SUBSTITUTE(SUBSTITUTE(SUBSTITUTE(SUBSTITUTE(SUBSTITUTE(SUBSTITUTE(SUBSTITUTE(SUBSTITUTE(SUBSTITUTE(SUBSTITUTE(SUBSTITUTE(LOWER(Table2[[#This Row],[Naam]]),".",""),"-","")," bvba",""),"belgië",""),"belgium","")," nv","")," bv",""),"group",""),"groep","")," ", ""),"é","e"),"è","e"),"à","a")</f>
        <v>adeccopersonnelservices</v>
      </c>
      <c r="D11" t="s">
        <v>125</v>
      </c>
      <c r="E11" t="s">
        <v>126</v>
      </c>
      <c r="F11"/>
      <c r="G11"/>
      <c r="H11"/>
      <c r="I11"/>
      <c r="J11" t="s">
        <v>127</v>
      </c>
      <c r="K11" t="str">
        <f>IFERROR(LEFT(SUBSTITUTE(SUBSTITUTE(Table2[[#This Row],[Website]],"www.",""),"https://",""), FIND(".", SUBSTITUTE(SUBSTITUTE(Table2[[#This Row],[Website]],"www.",""),"https://","")) - 1),"")</f>
        <v>adecco</v>
      </c>
      <c r="L11"/>
      <c r="M11" t="s">
        <v>128</v>
      </c>
      <c r="N11">
        <v>1702</v>
      </c>
      <c r="O11">
        <v>0</v>
      </c>
      <c r="P11">
        <v>423.3</v>
      </c>
      <c r="Q11"/>
      <c r="R11" t="str">
        <f>LOWER(Table2[[#This Row],[Straat]]&amp;Table2[[#This Row],[Huisnummer]]&amp;Table2[[#This Row],[Postcode]])</f>
        <v>noordkustlaan161702</v>
      </c>
      <c r="S11"/>
      <c r="T11" t="s">
        <v>45</v>
      </c>
      <c r="U11" t="s">
        <v>129</v>
      </c>
      <c r="V11">
        <v>16</v>
      </c>
      <c r="W11"/>
      <c r="X11" t="s">
        <v>38</v>
      </c>
      <c r="Y11" t="s">
        <v>47</v>
      </c>
      <c r="Z11" t="str">
        <f>_xlfn.XLOOKUP(Table2[[#This Row],[Bedrijfsnummer]],Contacten!$O$2:$O$921,Contacten!$H$2:$H$921,"Not Found",0)</f>
        <v>HR Manager</v>
      </c>
      <c r="AA11" t="str">
        <f>_xlfn.XLOOKUP(Table2[[#This Row],[Basisnaam]],Table3[Basisnaam],Table3[Functie],"",0)</f>
        <v/>
      </c>
      <c r="AB11" t="str">
        <f>IF(OR(Table2[[#This Row],[In Contact list?]]&lt;&gt;"Not Found",Table2[[#This Row],[In Contacten Hanne]]&lt;&gt;""),"Yes","No")</f>
        <v>Yes</v>
      </c>
    </row>
    <row r="12" spans="1:28" ht="17.45" customHeight="1" x14ac:dyDescent="0.45">
      <c r="A12" t="s">
        <v>9422</v>
      </c>
      <c r="B12" t="s">
        <v>130</v>
      </c>
      <c r="C12" t="str">
        <f>SUBSTITUTE(SUBSTITUTE(SUBSTITUTE(SUBSTITUTE(SUBSTITUTE(SUBSTITUTE(SUBSTITUTE(SUBSTITUTE(SUBSTITUTE(SUBSTITUTE(SUBSTITUTE(SUBSTITUTE(SUBSTITUTE(LOWER(Table2[[#This Row],[Naam]]),".",""),"-","")," bvba",""),"belgië",""),"belgium","")," nv","")," bv",""),"group",""),"groep","")," ", ""),"é","e"),"è","e"),"à","a")</f>
        <v>advicesfortechnicalsystems</v>
      </c>
      <c r="D12" t="s">
        <v>131</v>
      </c>
      <c r="E12" t="s">
        <v>132</v>
      </c>
      <c r="F12" t="s">
        <v>133</v>
      </c>
      <c r="G12" t="s">
        <v>26</v>
      </c>
      <c r="H12" t="s">
        <v>134</v>
      </c>
      <c r="I12" t="s">
        <v>26</v>
      </c>
      <c r="J12" t="s">
        <v>135</v>
      </c>
      <c r="K12" t="str">
        <f>IFERROR(LEFT(SUBSTITUTE(SUBSTITUTE(Table2[[#This Row],[Website]],"www.",""),"https://",""), FIND(".", SUBSTITUTE(SUBSTITUTE(Table2[[#This Row],[Website]],"www.",""),"https://","")) - 1),"")</f>
        <v>atsgroep</v>
      </c>
      <c r="L12" t="s">
        <v>136</v>
      </c>
      <c r="M12" t="s">
        <v>137</v>
      </c>
      <c r="N12" t="s">
        <v>138</v>
      </c>
      <c r="O12">
        <v>81</v>
      </c>
      <c r="P12">
        <v>297</v>
      </c>
      <c r="Q12" t="s">
        <v>139</v>
      </c>
      <c r="R12" t="str">
        <f>LOWER(Table2[[#This Row],[Straat]]&amp;Table2[[#This Row],[Huisnummer]]&amp;Table2[[#This Row],[Postcode]])</f>
        <v>karel de roosestraat159820</v>
      </c>
      <c r="S12" t="s">
        <v>33</v>
      </c>
      <c r="T12" t="s">
        <v>67</v>
      </c>
      <c r="U12" t="s">
        <v>140</v>
      </c>
      <c r="V12" t="s">
        <v>141</v>
      </c>
      <c r="W12" t="s">
        <v>142</v>
      </c>
      <c r="X12" t="s">
        <v>100</v>
      </c>
      <c r="Y12" t="s">
        <v>47</v>
      </c>
      <c r="Z12" t="str">
        <f>_xlfn.XLOOKUP(Table2[[#This Row],[Bedrijfsnummer]],Contacten!$O$2:$O$921,Contacten!$H$2:$H$921,"Not Found",0)</f>
        <v>HR Business Partner</v>
      </c>
      <c r="AA12" t="str">
        <f>_xlfn.XLOOKUP(Table2[[#This Row],[Basisnaam]],Table3[Basisnaam],Table3[Functie],"",0)</f>
        <v/>
      </c>
      <c r="AB12" t="str">
        <f>IF(OR(Table2[[#This Row],[In Contact list?]]&lt;&gt;"Not Found",Table2[[#This Row],[In Contacten Hanne]]&lt;&gt;""),"Yes","No")</f>
        <v>Yes</v>
      </c>
    </row>
    <row r="13" spans="1:28" ht="17.45" customHeight="1" x14ac:dyDescent="0.45">
      <c r="A13" t="s">
        <v>9422</v>
      </c>
      <c r="B13" t="s">
        <v>144</v>
      </c>
      <c r="C13" t="str">
        <f>SUBSTITUTE(SUBSTITUTE(SUBSTITUTE(SUBSTITUTE(SUBSTITUTE(SUBSTITUTE(SUBSTITUTE(SUBSTITUTE(SUBSTITUTE(SUBSTITUTE(SUBSTITUTE(SUBSTITUTE(SUBSTITUTE(LOWER(Table2[[#This Row],[Naam]]),".",""),"-","")," bvba",""),"belgië",""),"belgium","")," nv","")," bv",""),"group",""),"groep","")," ", ""),"é","e"),"è","e"),"à","a")</f>
        <v>ae</v>
      </c>
      <c r="D13" t="s">
        <v>145</v>
      </c>
      <c r="E13" t="s">
        <v>146</v>
      </c>
      <c r="F13" t="s">
        <v>147</v>
      </c>
      <c r="G13" t="s">
        <v>26</v>
      </c>
      <c r="H13" t="s">
        <v>148</v>
      </c>
      <c r="I13" t="s">
        <v>26</v>
      </c>
      <c r="J13" t="s">
        <v>149</v>
      </c>
      <c r="K13" t="str">
        <f>IFERROR(LEFT(SUBSTITUTE(SUBSTITUTE(Table2[[#This Row],[Website]],"www.",""),"https://",""), FIND(".", SUBSTITUTE(SUBSTITUTE(Table2[[#This Row],[Website]],"www.",""),"https://","")) - 1),"")</f>
        <v>ae</v>
      </c>
      <c r="L13" t="s">
        <v>150</v>
      </c>
      <c r="M13" t="s">
        <v>151</v>
      </c>
      <c r="N13" t="s">
        <v>152</v>
      </c>
      <c r="O13">
        <v>29</v>
      </c>
      <c r="P13">
        <v>312</v>
      </c>
      <c r="Q13" t="s">
        <v>153</v>
      </c>
      <c r="R13" t="str">
        <f>LOWER(Table2[[#This Row],[Straat]]&amp;Table2[[#This Row],[Huisnummer]]&amp;Table2[[#This Row],[Postcode]])</f>
        <v>interleuvenlaan27b3001</v>
      </c>
      <c r="S13" t="s">
        <v>33</v>
      </c>
      <c r="T13" t="s">
        <v>45</v>
      </c>
      <c r="U13" t="s">
        <v>154</v>
      </c>
      <c r="V13" t="s">
        <v>155</v>
      </c>
      <c r="W13" t="s">
        <v>156</v>
      </c>
      <c r="X13" t="s">
        <v>38</v>
      </c>
      <c r="Y13" t="s">
        <v>60</v>
      </c>
      <c r="Z13" t="str">
        <f>_xlfn.XLOOKUP(Table2[[#This Row],[Bedrijfsnummer]],Contacten!$O$2:$O$921,Contacten!$H$2:$H$921,"Not Found",0)</f>
        <v>HR Director</v>
      </c>
      <c r="AA13" t="str">
        <f>_xlfn.XLOOKUP(Table2[[#This Row],[Basisnaam]],Table3[Basisnaam],Table3[Functie],"",0)</f>
        <v/>
      </c>
      <c r="AB13" t="str">
        <f>IF(OR(Table2[[#This Row],[In Contact list?]]&lt;&gt;"Not Found",Table2[[#This Row],[In Contacten Hanne]]&lt;&gt;""),"Yes","No")</f>
        <v>Yes</v>
      </c>
    </row>
    <row r="14" spans="1:28" ht="17.45" customHeight="1" x14ac:dyDescent="0.45">
      <c r="A14" t="s">
        <v>9422</v>
      </c>
      <c r="B14" t="s">
        <v>158</v>
      </c>
      <c r="C14" t="str">
        <f>SUBSTITUTE(SUBSTITUTE(SUBSTITUTE(SUBSTITUTE(SUBSTITUTE(SUBSTITUTE(SUBSTITUTE(SUBSTITUTE(SUBSTITUTE(SUBSTITUTE(SUBSTITUTE(SUBSTITUTE(SUBSTITUTE(LOWER(Table2[[#This Row],[Naam]]),".",""),"-","")," bvba",""),"belgië",""),"belgium","")," nv","")," bv",""),"group",""),"groep","")," ", ""),"é","e"),"è","e"),"à","a")</f>
        <v>agfahealthcare</v>
      </c>
      <c r="D14" t="s">
        <v>159</v>
      </c>
      <c r="E14" t="s">
        <v>160</v>
      </c>
      <c r="F14" t="s">
        <v>161</v>
      </c>
      <c r="G14" t="s">
        <v>26</v>
      </c>
      <c r="H14" t="s">
        <v>162</v>
      </c>
      <c r="I14" t="s">
        <v>26</v>
      </c>
      <c r="J14" t="s">
        <v>163</v>
      </c>
      <c r="K14" t="str">
        <f>IFERROR(LEFT(SUBSTITUTE(SUBSTITUTE(Table2[[#This Row],[Website]],"www.",""),"https://",""), FIND(".", SUBSTITUTE(SUBSTITUTE(Table2[[#This Row],[Website]],"www.",""),"https://","")) - 1),"")</f>
        <v>agfahealthcare</v>
      </c>
      <c r="L14"/>
      <c r="M14" t="s">
        <v>164</v>
      </c>
      <c r="N14">
        <v>2640</v>
      </c>
      <c r="O14">
        <v>0</v>
      </c>
      <c r="P14">
        <v>217.4</v>
      </c>
      <c r="Q14"/>
      <c r="R14" t="str">
        <f>LOWER(Table2[[#This Row],[Straat]]&amp;Table2[[#This Row],[Huisnummer]]&amp;Table2[[#This Row],[Postcode]])</f>
        <v>septestraat272640</v>
      </c>
      <c r="S14"/>
      <c r="T14" t="s">
        <v>34</v>
      </c>
      <c r="U14" t="s">
        <v>165</v>
      </c>
      <c r="V14">
        <v>27</v>
      </c>
      <c r="W14" t="s">
        <v>166</v>
      </c>
      <c r="X14" t="s">
        <v>38</v>
      </c>
      <c r="Y14" t="s">
        <v>60</v>
      </c>
      <c r="Z14" t="str">
        <f>_xlfn.XLOOKUP(Table2[[#This Row],[Bedrijfsnummer]],Contacten!$O$2:$O$921,Contacten!$H$2:$H$921,"Not Found",0)</f>
        <v>Global HR Director Agfa HealthCare</v>
      </c>
      <c r="AA14" t="str">
        <f>_xlfn.XLOOKUP(Table2[[#This Row],[Basisnaam]],Table3[Basisnaam],Table3[Functie],"",0)</f>
        <v/>
      </c>
      <c r="AB14" t="str">
        <f>IF(OR(Table2[[#This Row],[In Contact list?]]&lt;&gt;"Not Found",Table2[[#This Row],[In Contacten Hanne]]&lt;&gt;""),"Yes","No")</f>
        <v>Yes</v>
      </c>
    </row>
    <row r="15" spans="1:28" ht="17.45" customHeight="1" x14ac:dyDescent="0.45">
      <c r="A15" t="s">
        <v>9422</v>
      </c>
      <c r="B15" t="s">
        <v>168</v>
      </c>
      <c r="C15" t="str">
        <f>SUBSTITUTE(SUBSTITUTE(SUBSTITUTE(SUBSTITUTE(SUBSTITUTE(SUBSTITUTE(SUBSTITUTE(SUBSTITUTE(SUBSTITUTE(SUBSTITUTE(SUBSTITUTE(SUBSTITUTE(SUBSTITUTE(LOWER(Table2[[#This Row],[Naam]]),".",""),"-","")," bvba",""),"belgië",""),"belgium","")," nv","")," bv",""),"group",""),"groep","")," ", ""),"é","e"),"è","e"),"à","a")</f>
        <v>agilitas</v>
      </c>
      <c r="D15" t="s">
        <v>169</v>
      </c>
      <c r="E15" t="s">
        <v>170</v>
      </c>
      <c r="F15" t="s">
        <v>171</v>
      </c>
      <c r="G15" t="s">
        <v>26</v>
      </c>
      <c r="H15" t="s">
        <v>172</v>
      </c>
      <c r="I15" t="s">
        <v>26</v>
      </c>
      <c r="J15" t="s">
        <v>173</v>
      </c>
      <c r="K15" t="str">
        <f>IFERROR(LEFT(SUBSTITUTE(SUBSTITUTE(Table2[[#This Row],[Website]],"www.",""),"https://",""), FIND(".", SUBSTITUTE(SUBSTITUTE(Table2[[#This Row],[Website]],"www.",""),"https://","")) - 1),"")</f>
        <v>agilitasgroup</v>
      </c>
      <c r="L15" t="s">
        <v>174</v>
      </c>
      <c r="M15" t="s">
        <v>175</v>
      </c>
      <c r="N15">
        <v>2800</v>
      </c>
      <c r="O15">
        <v>0</v>
      </c>
      <c r="P15">
        <v>1592.2</v>
      </c>
      <c r="Q15"/>
      <c r="R15" t="str">
        <f>LOWER(Table2[[#This Row],[Straat]]&amp;Table2[[#This Row],[Huisnummer]]&amp;Table2[[#This Row],[Postcode]])</f>
        <v>stationsstraat1202800</v>
      </c>
      <c r="S15"/>
      <c r="T15" t="s">
        <v>34</v>
      </c>
      <c r="U15" t="s">
        <v>176</v>
      </c>
      <c r="V15">
        <v>120</v>
      </c>
      <c r="W15" t="s">
        <v>79</v>
      </c>
      <c r="X15" t="s">
        <v>112</v>
      </c>
      <c r="Y15" t="s">
        <v>47</v>
      </c>
      <c r="Z15" t="str">
        <f>_xlfn.XLOOKUP(Table2[[#This Row],[Bedrijfsnummer]],Contacten!$O$2:$O$921,Contacten!$H$2:$H$921,"Not Found",0)</f>
        <v>Not Found</v>
      </c>
      <c r="AA15" t="str">
        <f>_xlfn.XLOOKUP(Table2[[#This Row],[Basisnaam]],Table3[Basisnaam],Table3[Functie],"",0)</f>
        <v>HR Director A.I.</v>
      </c>
      <c r="AB15" t="str">
        <f>IF(OR(Table2[[#This Row],[In Contact list?]]&lt;&gt;"Not Found",Table2[[#This Row],[In Contacten Hanne]]&lt;&gt;""),"Yes","No")</f>
        <v>Yes</v>
      </c>
    </row>
    <row r="16" spans="1:28" ht="17.45" customHeight="1" x14ac:dyDescent="0.45">
      <c r="A16" t="s">
        <v>9422</v>
      </c>
      <c r="B16" t="s">
        <v>177</v>
      </c>
      <c r="C16" t="str">
        <f>SUBSTITUTE(SUBSTITUTE(SUBSTITUTE(SUBSTITUTE(SUBSTITUTE(SUBSTITUTE(SUBSTITUTE(SUBSTITUTE(SUBSTITUTE(SUBSTITUTE(SUBSTITUTE(SUBSTITUTE(SUBSTITUTE(LOWER(Table2[[#This Row],[Naam]]),".",""),"-","")," bvba",""),"belgië",""),"belgium","")," nv","")," bv",""),"group",""),"groep","")," ", ""),"é","e"),"è","e"),"à","a")</f>
        <v>agristo</v>
      </c>
      <c r="D16" t="s">
        <v>178</v>
      </c>
      <c r="E16" t="s">
        <v>179</v>
      </c>
      <c r="F16" t="s">
        <v>180</v>
      </c>
      <c r="G16" t="s">
        <v>26</v>
      </c>
      <c r="H16" t="s">
        <v>181</v>
      </c>
      <c r="I16" t="s">
        <v>26</v>
      </c>
      <c r="J16" t="s">
        <v>182</v>
      </c>
      <c r="K16" t="str">
        <f>IFERROR(LEFT(SUBSTITUTE(SUBSTITUTE(Table2[[#This Row],[Website]],"www.",""),"https://",""), FIND(".", SUBSTITUTE(SUBSTITUTE(Table2[[#This Row],[Website]],"www.",""),"https://","")) - 1),"")</f>
        <v>agristo</v>
      </c>
      <c r="L16" t="s">
        <v>183</v>
      </c>
      <c r="M16" t="s">
        <v>184</v>
      </c>
      <c r="N16" t="s">
        <v>185</v>
      </c>
      <c r="O16">
        <v>74</v>
      </c>
      <c r="P16">
        <v>265</v>
      </c>
      <c r="Q16" t="s">
        <v>186</v>
      </c>
      <c r="R16" t="str">
        <f>LOWER(Table2[[#This Row],[Straat]]&amp;Table2[[#This Row],[Huisnummer]]&amp;Table2[[#This Row],[Postcode]])</f>
        <v>ridder de ghellinckstraat98710</v>
      </c>
      <c r="S16" t="s">
        <v>33</v>
      </c>
      <c r="T16" t="s">
        <v>77</v>
      </c>
      <c r="U16" t="s">
        <v>187</v>
      </c>
      <c r="V16" t="s">
        <v>58</v>
      </c>
      <c r="W16" t="s">
        <v>188</v>
      </c>
      <c r="X16" t="s">
        <v>100</v>
      </c>
      <c r="Y16" t="s">
        <v>113</v>
      </c>
      <c r="Z16" t="str">
        <f>_xlfn.XLOOKUP(Table2[[#This Row],[Bedrijfsnummer]],Contacten!$O$2:$O$921,Contacten!$H$2:$H$921,"Not Found",0)</f>
        <v>HR Business Partner HQ</v>
      </c>
      <c r="AA16" t="str">
        <f>_xlfn.XLOOKUP(Table2[[#This Row],[Basisnaam]],Table3[Basisnaam],Table3[Functie],"",0)</f>
        <v/>
      </c>
      <c r="AB16" t="str">
        <f>IF(OR(Table2[[#This Row],[In Contact list?]]&lt;&gt;"Not Found",Table2[[#This Row],[In Contacten Hanne]]&lt;&gt;""),"Yes","No")</f>
        <v>Yes</v>
      </c>
    </row>
    <row r="17" spans="1:28" ht="17.45" customHeight="1" x14ac:dyDescent="0.45">
      <c r="A17" t="s">
        <v>9422</v>
      </c>
      <c r="B17" t="s">
        <v>190</v>
      </c>
      <c r="C17" t="str">
        <f>SUBSTITUTE(SUBSTITUTE(SUBSTITUTE(SUBSTITUTE(SUBSTITUTE(SUBSTITUTE(SUBSTITUTE(SUBSTITUTE(SUBSTITUTE(SUBSTITUTE(SUBSTITUTE(SUBSTITUTE(SUBSTITUTE(LOWER(Table2[[#This Row],[Naam]]),".",""),"-","")," bvba",""),"belgië",""),"belgium","")," nv","")," bv",""),"group",""),"groep","")," ", ""),"é","e"),"è","e"),"à","a")</f>
        <v>airliquideindustries</v>
      </c>
      <c r="D17" t="s">
        <v>191</v>
      </c>
      <c r="E17" t="s">
        <v>192</v>
      </c>
      <c r="F17" t="s">
        <v>193</v>
      </c>
      <c r="G17" t="s">
        <v>26</v>
      </c>
      <c r="H17" t="s">
        <v>194</v>
      </c>
      <c r="I17" t="s">
        <v>26</v>
      </c>
      <c r="J17" t="s">
        <v>195</v>
      </c>
      <c r="K17" t="str">
        <f>IFERROR(LEFT(SUBSTITUTE(SUBSTITUTE(Table2[[#This Row],[Website]],"www.",""),"https://",""), FIND(".", SUBSTITUTE(SUBSTITUTE(Table2[[#This Row],[Website]],"www.",""),"https://","")) - 1),"")</f>
        <v>be</v>
      </c>
      <c r="L17" t="s">
        <v>196</v>
      </c>
      <c r="M17" t="s">
        <v>197</v>
      </c>
      <c r="N17" t="s">
        <v>198</v>
      </c>
      <c r="O17">
        <v>801</v>
      </c>
      <c r="P17">
        <v>263</v>
      </c>
      <c r="Q17" t="s">
        <v>199</v>
      </c>
      <c r="R17" t="str">
        <f>LOWER(Table2[[#This Row],[Straat]]&amp;Table2[[#This Row],[Huisnummer]]&amp;Table2[[#This Row],[Postcode]])</f>
        <v>bourgetlaan441130</v>
      </c>
      <c r="S17" t="s">
        <v>33</v>
      </c>
      <c r="T17" t="s">
        <v>200</v>
      </c>
      <c r="U17" t="s">
        <v>201</v>
      </c>
      <c r="V17" t="s">
        <v>202</v>
      </c>
      <c r="W17" t="s">
        <v>203</v>
      </c>
      <c r="X17" t="s">
        <v>38</v>
      </c>
      <c r="Y17" t="s">
        <v>113</v>
      </c>
      <c r="Z17" t="str">
        <f>_xlfn.XLOOKUP(Table2[[#This Row],[Bedrijfsnummer]],Contacten!$O$2:$O$921,Contacten!$H$2:$H$921,"Not Found",0)</f>
        <v>Human Resources Director</v>
      </c>
      <c r="AA17" t="str">
        <f>_xlfn.XLOOKUP(Table2[[#This Row],[Basisnaam]],Table3[Basisnaam],Table3[Functie],"",0)</f>
        <v>HR Director</v>
      </c>
      <c r="AB17" t="str">
        <f>IF(OR(Table2[[#This Row],[In Contact list?]]&lt;&gt;"Not Found",Table2[[#This Row],[In Contacten Hanne]]&lt;&gt;""),"Yes","No")</f>
        <v>Yes</v>
      </c>
    </row>
    <row r="18" spans="1:28" ht="17.45" customHeight="1" x14ac:dyDescent="0.45">
      <c r="A18" t="s">
        <v>9422</v>
      </c>
      <c r="B18" t="s">
        <v>205</v>
      </c>
      <c r="C18" t="str">
        <f>SUBSTITUTE(SUBSTITUTE(SUBSTITUTE(SUBSTITUTE(SUBSTITUTE(SUBSTITUTE(SUBSTITUTE(SUBSTITUTE(SUBSTITUTE(SUBSTITUTE(SUBSTITUTE(SUBSTITUTE(SUBSTITUTE(LOWER(Table2[[#This Row],[Naam]]),".",""),"-","")," bvba",""),"belgië",""),"belgium","")," nv","")," bv",""),"group",""),"groep","")," ", ""),"é","e"),"è","e"),"à","a")</f>
        <v>airproducts</v>
      </c>
      <c r="D18" t="s">
        <v>206</v>
      </c>
      <c r="E18" t="s">
        <v>207</v>
      </c>
      <c r="F18" t="s">
        <v>208</v>
      </c>
      <c r="G18" t="s">
        <v>26</v>
      </c>
      <c r="H18" t="s">
        <v>209</v>
      </c>
      <c r="I18" t="s">
        <v>26</v>
      </c>
      <c r="J18" t="s">
        <v>210</v>
      </c>
      <c r="K18" t="str">
        <f>IFERROR(LEFT(SUBSTITUTE(SUBSTITUTE(Table2[[#This Row],[Website]],"www.",""),"https://",""), FIND(".", SUBSTITUTE(SUBSTITUTE(Table2[[#This Row],[Website]],"www.",""),"https://","")) - 1),"")</f>
        <v>airproducts</v>
      </c>
      <c r="L18" t="s">
        <v>211</v>
      </c>
      <c r="M18" t="s">
        <v>44</v>
      </c>
      <c r="N18" t="s">
        <v>212</v>
      </c>
      <c r="O18">
        <v>122</v>
      </c>
      <c r="P18">
        <v>267</v>
      </c>
      <c r="Q18" t="s">
        <v>213</v>
      </c>
      <c r="R18" t="str">
        <f>LOWER(Table2[[#This Row],[Straat]]&amp;Table2[[#This Row],[Huisnummer]]&amp;Table2[[#This Row],[Postcode]])</f>
        <v>leonardo da vincilaan19c1831</v>
      </c>
      <c r="S18" t="s">
        <v>33</v>
      </c>
      <c r="T18" t="s">
        <v>45</v>
      </c>
      <c r="U18" t="s">
        <v>214</v>
      </c>
      <c r="V18" t="s">
        <v>215</v>
      </c>
      <c r="W18" t="s">
        <v>216</v>
      </c>
      <c r="X18" t="s">
        <v>38</v>
      </c>
      <c r="Y18" t="s">
        <v>47</v>
      </c>
      <c r="Z18" t="str">
        <f>_xlfn.XLOOKUP(Table2[[#This Row],[Bedrijfsnummer]],Contacten!$O$2:$O$921,Contacten!$H$2:$H$921,"Not Found",0)</f>
        <v>human resources manager</v>
      </c>
      <c r="AA18" t="str">
        <f>_xlfn.XLOOKUP(Table2[[#This Row],[Basisnaam]],Table3[Basisnaam],Table3[Functie],"",0)</f>
        <v/>
      </c>
      <c r="AB18" t="str">
        <f>IF(OR(Table2[[#This Row],[In Contact list?]]&lt;&gt;"Not Found",Table2[[#This Row],[In Contacten Hanne]]&lt;&gt;""),"Yes","No")</f>
        <v>Yes</v>
      </c>
    </row>
    <row r="19" spans="1:28" ht="17.45" customHeight="1" x14ac:dyDescent="0.45">
      <c r="A19" t="s">
        <v>9422</v>
      </c>
      <c r="B19" t="s">
        <v>218</v>
      </c>
      <c r="C19" t="str">
        <f>SUBSTITUTE(SUBSTITUTE(SUBSTITUTE(SUBSTITUTE(SUBSTITUTE(SUBSTITUTE(SUBSTITUTE(SUBSTITUTE(SUBSTITUTE(SUBSTITUTE(SUBSTITUTE(SUBSTITUTE(SUBSTITUTE(LOWER(Table2[[#This Row],[Naam]]),".",""),"-","")," bvba",""),"belgië",""),"belgium","")," nv","")," bv",""),"group",""),"groep","")," ", ""),"é","e"),"è","e"),"à","a")</f>
        <v>ajinomotoomnichem</v>
      </c>
      <c r="D19" t="s">
        <v>219</v>
      </c>
      <c r="E19" t="s">
        <v>220</v>
      </c>
      <c r="F19"/>
      <c r="G19"/>
      <c r="H19" t="s">
        <v>221</v>
      </c>
      <c r="I19" t="s">
        <v>26</v>
      </c>
      <c r="J19" t="s">
        <v>222</v>
      </c>
      <c r="K19" t="str">
        <f>IFERROR(LEFT(SUBSTITUTE(SUBSTITUTE(Table2[[#This Row],[Website]],"www.",""),"https://",""), FIND(".", SUBSTITUTE(SUBSTITUTE(Table2[[#This Row],[Website]],"www.",""),"https://","")) - 1),"")</f>
        <v>ajinomoto-omnichem</v>
      </c>
      <c r="L19" t="s">
        <v>223</v>
      </c>
      <c r="M19" t="s">
        <v>224</v>
      </c>
      <c r="N19" t="s">
        <v>225</v>
      </c>
      <c r="O19">
        <v>7</v>
      </c>
      <c r="P19">
        <v>495</v>
      </c>
      <c r="Q19" t="s">
        <v>226</v>
      </c>
      <c r="R19" t="str">
        <f>LOWER(Table2[[#This Row],[Straat]]&amp;Table2[[#This Row],[Huisnummer]]&amp;Table2[[#This Row],[Postcode]])</f>
        <v>cooppallaan919230</v>
      </c>
      <c r="S19" t="s">
        <v>33</v>
      </c>
      <c r="T19" t="s">
        <v>67</v>
      </c>
      <c r="U19" t="s">
        <v>227</v>
      </c>
      <c r="V19" t="s">
        <v>228</v>
      </c>
      <c r="W19" t="s">
        <v>229</v>
      </c>
      <c r="X19" t="s">
        <v>100</v>
      </c>
      <c r="Y19" t="s">
        <v>47</v>
      </c>
      <c r="Z19" t="str">
        <f>_xlfn.XLOOKUP(Table2[[#This Row],[Bedrijfsnummer]],Contacten!$O$2:$O$921,Contacten!$H$2:$H$921,"Not Found",0)</f>
        <v>Site HR Manager</v>
      </c>
      <c r="AA19" t="str">
        <f>_xlfn.XLOOKUP(Table2[[#This Row],[Basisnaam]],Table3[Basisnaam],Table3[Functie],"",0)</f>
        <v>HR Director</v>
      </c>
      <c r="AB19" t="str">
        <f>IF(OR(Table2[[#This Row],[In Contact list?]]&lt;&gt;"Not Found",Table2[[#This Row],[In Contacten Hanne]]&lt;&gt;""),"Yes","No")</f>
        <v>Yes</v>
      </c>
    </row>
    <row r="20" spans="1:28" ht="17.45" customHeight="1" x14ac:dyDescent="0.45">
      <c r="A20" t="s">
        <v>9422</v>
      </c>
      <c r="B20" t="s">
        <v>231</v>
      </c>
      <c r="C20" t="str">
        <f>SUBSTITUTE(SUBSTITUTE(SUBSTITUTE(SUBSTITUTE(SUBSTITUTE(SUBSTITUTE(SUBSTITUTE(SUBSTITUTE(SUBSTITUTE(SUBSTITUTE(SUBSTITUTE(SUBSTITUTE(SUBSTITUTE(LOWER(Table2[[#This Row],[Naam]]),".",""),"-","")," bvba",""),"belgië",""),"belgium","")," nv","")," bv",""),"group",""),"groep","")," ", ""),"é","e"),"è","e"),"à","a")</f>
        <v>akkodis</v>
      </c>
      <c r="D20" t="s">
        <v>232</v>
      </c>
      <c r="E20" t="s">
        <v>233</v>
      </c>
      <c r="F20"/>
      <c r="G20"/>
      <c r="H20" t="s">
        <v>234</v>
      </c>
      <c r="I20" t="s">
        <v>26</v>
      </c>
      <c r="J20" t="s">
        <v>235</v>
      </c>
      <c r="K20" t="str">
        <f>IFERROR(LEFT(SUBSTITUTE(SUBSTITUTE(Table2[[#This Row],[Website]],"www.",""),"https://",""), FIND(".", SUBSTITUTE(SUBSTITUTE(Table2[[#This Row],[Website]],"www.",""),"https://","")) - 1),"")</f>
        <v>akka-technologies</v>
      </c>
      <c r="L20"/>
      <c r="M20" t="s">
        <v>128</v>
      </c>
      <c r="N20">
        <v>1702</v>
      </c>
      <c r="O20">
        <v>0</v>
      </c>
      <c r="P20">
        <v>566</v>
      </c>
      <c r="Q20"/>
      <c r="R20" t="str">
        <f>LOWER(Table2[[#This Row],[Straat]]&amp;Table2[[#This Row],[Huisnummer]]&amp;Table2[[#This Row],[Postcode]])</f>
        <v>noordkustlaan16b1702</v>
      </c>
      <c r="S20"/>
      <c r="T20" t="s">
        <v>45</v>
      </c>
      <c r="U20" t="s">
        <v>129</v>
      </c>
      <c r="V20" t="s">
        <v>236</v>
      </c>
      <c r="W20"/>
      <c r="X20" t="s">
        <v>100</v>
      </c>
      <c r="Y20" t="s">
        <v>60</v>
      </c>
      <c r="Z20" t="str">
        <f>_xlfn.XLOOKUP(Table2[[#This Row],[Bedrijfsnummer]],Contacten!$O$2:$O$921,Contacten!$H$2:$H$921,"Not Found",0)</f>
        <v>Not Found</v>
      </c>
      <c r="AA20" t="str">
        <f>_xlfn.XLOOKUP(Table2[[#This Row],[Basisnaam]],Table3[Basisnaam],Table3[Functie],"",0)</f>
        <v/>
      </c>
      <c r="AB20" t="str">
        <f>IF(OR(Table2[[#This Row],[In Contact list?]]&lt;&gt;"Not Found",Table2[[#This Row],[In Contacten Hanne]]&lt;&gt;""),"Yes","No")</f>
        <v>No</v>
      </c>
    </row>
    <row r="21" spans="1:28" ht="17.45" customHeight="1" x14ac:dyDescent="0.45">
      <c r="A21" t="s">
        <v>9422</v>
      </c>
      <c r="B21" t="s">
        <v>237</v>
      </c>
      <c r="C21" t="str">
        <f>SUBSTITUTE(SUBSTITUTE(SUBSTITUTE(SUBSTITUTE(SUBSTITUTE(SUBSTITUTE(SUBSTITUTE(SUBSTITUTE(SUBSTITUTE(SUBSTITUTE(SUBSTITUTE(SUBSTITUTE(SUBSTITUTE(LOWER(Table2[[#This Row],[Naam]]),".",""),"-","")," bvba",""),"belgië",""),"belgium","")," nv","")," bv",""),"group",""),"groep","")," ", ""),"é","e"),"è","e"),"à","a")</f>
        <v>akzonobelpaints</v>
      </c>
      <c r="D21" t="s">
        <v>238</v>
      </c>
      <c r="E21" t="s">
        <v>239</v>
      </c>
      <c r="F21"/>
      <c r="G21"/>
      <c r="H21" t="s">
        <v>240</v>
      </c>
      <c r="I21" t="s">
        <v>26</v>
      </c>
      <c r="J21" t="s">
        <v>241</v>
      </c>
      <c r="K21" t="str">
        <f>IFERROR(LEFT(SUBSTITUTE(SUBSTITUTE(Table2[[#This Row],[Website]],"www.",""),"https://",""), FIND(".", SUBSTITUTE(SUBSTITUTE(Table2[[#This Row],[Website]],"www.",""),"https://","")) - 1),"")</f>
        <v>akzonobel</v>
      </c>
      <c r="L21" t="s">
        <v>242</v>
      </c>
      <c r="M21" t="s">
        <v>243</v>
      </c>
      <c r="N21" t="s">
        <v>244</v>
      </c>
      <c r="O21">
        <v>149</v>
      </c>
      <c r="P21">
        <v>210</v>
      </c>
      <c r="Q21" t="s">
        <v>245</v>
      </c>
      <c r="R21" t="str">
        <f>LOWER(Table2[[#This Row],[Straat]]&amp;Table2[[#This Row],[Huisnummer]]&amp;Table2[[#This Row],[Postcode]])</f>
        <v>leuvensesteenweg2481800</v>
      </c>
      <c r="S21" t="s">
        <v>33</v>
      </c>
      <c r="T21" t="s">
        <v>45</v>
      </c>
      <c r="U21" t="s">
        <v>122</v>
      </c>
      <c r="V21" t="s">
        <v>246</v>
      </c>
      <c r="W21" t="s">
        <v>216</v>
      </c>
      <c r="X21" t="s">
        <v>38</v>
      </c>
      <c r="Y21" t="s">
        <v>47</v>
      </c>
      <c r="Z21" t="str">
        <f>_xlfn.XLOOKUP(Table2[[#This Row],[Bedrijfsnummer]],Contacten!$O$2:$O$921,Contacten!$H$2:$H$921,"Not Found",0)</f>
        <v>HR Manager Belgie</v>
      </c>
      <c r="AA21" t="str">
        <f>_xlfn.XLOOKUP(Table2[[#This Row],[Basisnaam]],Table3[Basisnaam],Table3[Functie],"",0)</f>
        <v/>
      </c>
      <c r="AB21" t="str">
        <f>IF(OR(Table2[[#This Row],[In Contact list?]]&lt;&gt;"Not Found",Table2[[#This Row],[In Contacten Hanne]]&lt;&gt;""),"Yes","No")</f>
        <v>Yes</v>
      </c>
    </row>
    <row r="22" spans="1:28" ht="17.45" customHeight="1" x14ac:dyDescent="0.45">
      <c r="A22" t="s">
        <v>9422</v>
      </c>
      <c r="B22" t="s">
        <v>248</v>
      </c>
      <c r="C22" t="str">
        <f>SUBSTITUTE(SUBSTITUTE(SUBSTITUTE(SUBSTITUTE(SUBSTITUTE(SUBSTITUTE(SUBSTITUTE(SUBSTITUTE(SUBSTITUTE(SUBSTITUTE(SUBSTITUTE(SUBSTITUTE(SUBSTITUTE(LOWER(Table2[[#This Row],[Naam]]),".",""),"-","")," bvba",""),"belgië",""),"belgium","")," nv","")," bv",""),"group",""),"groep","")," ", ""),"é","e"),"è","e"),"à","a")</f>
        <v>albertheijn</v>
      </c>
      <c r="D22" t="s">
        <v>249</v>
      </c>
      <c r="E22" t="s">
        <v>250</v>
      </c>
      <c r="F22"/>
      <c r="G22"/>
      <c r="H22"/>
      <c r="I22"/>
      <c r="J22" t="s">
        <v>251</v>
      </c>
      <c r="K22" t="str">
        <f>IFERROR(LEFT(SUBSTITUTE(SUBSTITUTE(Table2[[#This Row],[Website]],"www.",""),"https://",""), FIND(".", SUBSTITUTE(SUBSTITUTE(Table2[[#This Row],[Website]],"www.",""),"https://","")) - 1),"")</f>
        <v>ah</v>
      </c>
      <c r="L22" t="s">
        <v>252</v>
      </c>
      <c r="M22" t="s">
        <v>34</v>
      </c>
      <c r="N22">
        <v>2018</v>
      </c>
      <c r="O22">
        <v>105</v>
      </c>
      <c r="P22">
        <v>1007.7</v>
      </c>
      <c r="Q22"/>
      <c r="R22" t="str">
        <f>LOWER(Table2[[#This Row],[Straat]]&amp;Table2[[#This Row],[Huisnummer]]&amp;Table2[[#This Row],[Postcode]])</f>
        <v>karel oomsstraat472018</v>
      </c>
      <c r="S22"/>
      <c r="T22" t="s">
        <v>34</v>
      </c>
      <c r="U22" t="s">
        <v>253</v>
      </c>
      <c r="V22">
        <v>47</v>
      </c>
      <c r="W22"/>
      <c r="X22" t="s">
        <v>254</v>
      </c>
      <c r="Y22" t="s">
        <v>113</v>
      </c>
      <c r="Z22" t="str">
        <f>_xlfn.XLOOKUP(Table2[[#This Row],[Bedrijfsnummer]],Contacten!$O$2:$O$921,Contacten!$H$2:$H$921,"Not Found",0)</f>
        <v>Not Found</v>
      </c>
      <c r="AA22" t="str">
        <f>_xlfn.XLOOKUP(Table2[[#This Row],[Basisnaam]],Table3[Basisnaam],Table3[Functie],"",0)</f>
        <v/>
      </c>
      <c r="AB22" t="str">
        <f>IF(OR(Table2[[#This Row],[In Contact list?]]&lt;&gt;"Not Found",Table2[[#This Row],[In Contacten Hanne]]&lt;&gt;""),"Yes","No")</f>
        <v>No</v>
      </c>
    </row>
    <row r="23" spans="1:28" ht="17.45" customHeight="1" x14ac:dyDescent="0.45">
      <c r="A23" t="s">
        <v>9422</v>
      </c>
      <c r="B23" t="s">
        <v>255</v>
      </c>
      <c r="C23" t="str">
        <f>SUBSTITUTE(SUBSTITUTE(SUBSTITUTE(SUBSTITUTE(SUBSTITUTE(SUBSTITUTE(SUBSTITUTE(SUBSTITUTE(SUBSTITUTE(SUBSTITUTE(SUBSTITUTE(SUBSTITUTE(SUBSTITUTE(LOWER(Table2[[#This Row],[Naam]]),".",""),"-","")," bvba",""),"belgië",""),"belgium","")," nv","")," bv",""),"group",""),"groep","")," ", ""),"é","e"),"è","e"),"à","a")</f>
        <v>alconcouvreur</v>
      </c>
      <c r="D23" t="s">
        <v>256</v>
      </c>
      <c r="E23" t="s">
        <v>257</v>
      </c>
      <c r="F23" t="s">
        <v>258</v>
      </c>
      <c r="G23" t="s">
        <v>26</v>
      </c>
      <c r="H23" t="s">
        <v>259</v>
      </c>
      <c r="I23" t="s">
        <v>26</v>
      </c>
      <c r="J23" t="s">
        <v>260</v>
      </c>
      <c r="K23" t="str">
        <f>IFERROR(LEFT(SUBSTITUTE(SUBSTITUTE(Table2[[#This Row],[Website]],"www.",""),"https://",""), FIND(".", SUBSTITUTE(SUBSTITUTE(Table2[[#This Row],[Website]],"www.",""),"https://","")) - 1),"")</f>
        <v>be</v>
      </c>
      <c r="L23" t="s">
        <v>261</v>
      </c>
      <c r="M23" t="s">
        <v>262</v>
      </c>
      <c r="N23">
        <v>2870</v>
      </c>
      <c r="O23">
        <v>0</v>
      </c>
      <c r="P23">
        <v>389.9</v>
      </c>
      <c r="Q23"/>
      <c r="R23" t="str">
        <f>LOWER(Table2[[#This Row],[Straat]]&amp;Table2[[#This Row],[Huisnummer]]&amp;Table2[[#This Row],[Postcode]])</f>
        <v>rijksweg142870</v>
      </c>
      <c r="S23"/>
      <c r="T23" t="s">
        <v>34</v>
      </c>
      <c r="U23" t="s">
        <v>263</v>
      </c>
      <c r="V23">
        <v>14</v>
      </c>
      <c r="W23" t="s">
        <v>264</v>
      </c>
      <c r="X23" t="s">
        <v>254</v>
      </c>
      <c r="Y23" t="s">
        <v>47</v>
      </c>
      <c r="Z23" t="str">
        <f>_xlfn.XLOOKUP(Table2[[#This Row],[Bedrijfsnummer]],Contacten!$O$2:$O$921,Contacten!$H$2:$H$921,"Not Found",0)</f>
        <v>HR-manager</v>
      </c>
      <c r="AA23" t="str">
        <f>_xlfn.XLOOKUP(Table2[[#This Row],[Basisnaam]],Table3[Basisnaam],Table3[Functie],"",0)</f>
        <v/>
      </c>
      <c r="AB23" t="str">
        <f>IF(OR(Table2[[#This Row],[In Contact list?]]&lt;&gt;"Not Found",Table2[[#This Row],[In Contacten Hanne]]&lt;&gt;""),"Yes","No")</f>
        <v>Yes</v>
      </c>
    </row>
    <row r="24" spans="1:28" ht="17.45" customHeight="1" x14ac:dyDescent="0.45">
      <c r="A24" t="s">
        <v>9422</v>
      </c>
      <c r="B24" t="s">
        <v>266</v>
      </c>
      <c r="C24" t="str">
        <f>SUBSTITUTE(SUBSTITUTE(SUBSTITUTE(SUBSTITUTE(SUBSTITUTE(SUBSTITUTE(SUBSTITUTE(SUBSTITUTE(SUBSTITUTE(SUBSTITUTE(SUBSTITUTE(SUBSTITUTE(SUBSTITUTE(LOWER(Table2[[#This Row],[Naam]]),".",""),"-","")," bvba",""),"belgië",""),"belgium","")," nv","")," bv",""),"group",""),"groep","")," ", ""),"é","e"),"è","e"),"à","a")</f>
        <v>aldi</v>
      </c>
      <c r="D24" t="s">
        <v>267</v>
      </c>
      <c r="E24" t="s">
        <v>268</v>
      </c>
      <c r="F24" t="s">
        <v>269</v>
      </c>
      <c r="G24" t="s">
        <v>26</v>
      </c>
      <c r="H24"/>
      <c r="I24"/>
      <c r="J24" t="s">
        <v>270</v>
      </c>
      <c r="K24" t="str">
        <f>IFERROR(LEFT(SUBSTITUTE(SUBSTITUTE(Table2[[#This Row],[Website]],"www.",""),"https://",""), FIND(".", SUBSTITUTE(SUBSTITUTE(Table2[[#This Row],[Website]],"www.",""),"https://","")) - 1),"")</f>
        <v>http://aldi</v>
      </c>
      <c r="L24" t="s">
        <v>271</v>
      </c>
      <c r="M24" t="s">
        <v>272</v>
      </c>
      <c r="N24">
        <v>2300</v>
      </c>
      <c r="O24">
        <v>202</v>
      </c>
      <c r="P24">
        <v>779</v>
      </c>
      <c r="Q24"/>
      <c r="R24" t="str">
        <f>LOWER(Table2[[#This Row],[Straat]]&amp;Table2[[#This Row],[Huisnummer]]&amp;Table2[[#This Row],[Postcode]])</f>
        <v>veedijk492300</v>
      </c>
      <c r="S24"/>
      <c r="T24" t="s">
        <v>34</v>
      </c>
      <c r="U24" t="s">
        <v>273</v>
      </c>
      <c r="V24">
        <v>49</v>
      </c>
      <c r="W24"/>
      <c r="X24" t="s">
        <v>254</v>
      </c>
      <c r="Y24" t="s">
        <v>113</v>
      </c>
      <c r="Z24" t="str">
        <f>_xlfn.XLOOKUP(Table2[[#This Row],[Bedrijfsnummer]],Contacten!$O$2:$O$921,Contacten!$H$2:$H$921,"Not Found",0)</f>
        <v>HR Manager Social Affairs</v>
      </c>
      <c r="AA24" t="str">
        <f>_xlfn.XLOOKUP(Table2[[#This Row],[Basisnaam]],Table3[Basisnaam],Table3[Functie],"",0)</f>
        <v>HR Director</v>
      </c>
      <c r="AB24" t="str">
        <f>IF(OR(Table2[[#This Row],[In Contact list?]]&lt;&gt;"Not Found",Table2[[#This Row],[In Contacten Hanne]]&lt;&gt;""),"Yes","No")</f>
        <v>Yes</v>
      </c>
    </row>
    <row r="25" spans="1:28" ht="17.45" customHeight="1" x14ac:dyDescent="0.45">
      <c r="A25" t="s">
        <v>9422</v>
      </c>
      <c r="B25" t="s">
        <v>275</v>
      </c>
      <c r="C25" t="str">
        <f>SUBSTITUTE(SUBSTITUTE(SUBSTITUTE(SUBSTITUTE(SUBSTITUTE(SUBSTITUTE(SUBSTITUTE(SUBSTITUTE(SUBSTITUTE(SUBSTITUTE(SUBSTITUTE(SUBSTITUTE(SUBSTITUTE(LOWER(Table2[[#This Row],[Naam]]),".",""),"-","")," bvba",""),"belgië",""),"belgium","")," nv","")," bv",""),"group",""),"groep","")," ", ""),"é","e"),"è","e"),"à","a")</f>
        <v>alkenmaes</v>
      </c>
      <c r="D25" t="s">
        <v>276</v>
      </c>
      <c r="E25" t="s">
        <v>277</v>
      </c>
      <c r="F25" t="s">
        <v>278</v>
      </c>
      <c r="G25" t="s">
        <v>26</v>
      </c>
      <c r="H25" t="s">
        <v>279</v>
      </c>
      <c r="I25" t="s">
        <v>26</v>
      </c>
      <c r="J25" t="s">
        <v>280</v>
      </c>
      <c r="K25" t="str">
        <f>IFERROR(LEFT(SUBSTITUTE(SUBSTITUTE(Table2[[#This Row],[Website]],"www.",""),"https://",""), FIND(".", SUBSTITUTE(SUBSTITUTE(Table2[[#This Row],[Website]],"www.",""),"https://","")) - 1),"")</f>
        <v>jobs</v>
      </c>
      <c r="L25" t="s">
        <v>281</v>
      </c>
      <c r="M25" t="s">
        <v>175</v>
      </c>
      <c r="N25">
        <v>2800</v>
      </c>
      <c r="O25">
        <v>0</v>
      </c>
      <c r="P25">
        <v>358.6</v>
      </c>
      <c r="Q25"/>
      <c r="R25" t="str">
        <f>LOWER(Table2[[#This Row],[Straat]]&amp;Table2[[#This Row],[Huisnummer]]&amp;Table2[[#This Row],[Postcode]])</f>
        <v>blarenberglaan3c2800</v>
      </c>
      <c r="S25"/>
      <c r="T25" t="s">
        <v>34</v>
      </c>
      <c r="U25" t="s">
        <v>282</v>
      </c>
      <c r="V25" t="s">
        <v>283</v>
      </c>
      <c r="W25" t="s">
        <v>284</v>
      </c>
      <c r="X25" t="s">
        <v>100</v>
      </c>
      <c r="Y25" t="s">
        <v>47</v>
      </c>
      <c r="Z25" t="str">
        <f>_xlfn.XLOOKUP(Table2[[#This Row],[Bedrijfsnummer]],Contacten!$O$2:$O$921,Contacten!$H$2:$H$921,"Not Found",0)</f>
        <v>HR Manager Breweries</v>
      </c>
      <c r="AA25" t="str">
        <f>_xlfn.XLOOKUP(Table2[[#This Row],[Basisnaam]],Table3[Basisnaam],Table3[Functie],"",0)</f>
        <v>HR manager supply chain</v>
      </c>
      <c r="AB25" t="str">
        <f>IF(OR(Table2[[#This Row],[In Contact list?]]&lt;&gt;"Not Found",Table2[[#This Row],[In Contacten Hanne]]&lt;&gt;""),"Yes","No")</f>
        <v>Yes</v>
      </c>
    </row>
    <row r="26" spans="1:28" ht="17.45" customHeight="1" x14ac:dyDescent="0.45">
      <c r="A26" t="s">
        <v>9422</v>
      </c>
      <c r="B26" t="s">
        <v>286</v>
      </c>
      <c r="C26" t="str">
        <f>SUBSTITUTE(SUBSTITUTE(SUBSTITUTE(SUBSTITUTE(SUBSTITUTE(SUBSTITUTE(SUBSTITUTE(SUBSTITUTE(SUBSTITUTE(SUBSTITUTE(SUBSTITUTE(SUBSTITUTE(SUBSTITUTE(LOWER(Table2[[#This Row],[Naam]]),".",""),"-","")," bvba",""),"belgië",""),"belgium","")," nv","")," bv",""),"group",""),"groep","")," ", ""),"é","e"),"è","e"),"à","a")</f>
        <v>alliainsurancebrokers</v>
      </c>
      <c r="D26" t="s">
        <v>287</v>
      </c>
      <c r="E26" t="s">
        <v>288</v>
      </c>
      <c r="F26" t="s">
        <v>289</v>
      </c>
      <c r="G26" t="s">
        <v>26</v>
      </c>
      <c r="H26" t="s">
        <v>290</v>
      </c>
      <c r="I26" t="s">
        <v>26</v>
      </c>
      <c r="J26" t="s">
        <v>291</v>
      </c>
      <c r="K26" t="str">
        <f>IFERROR(LEFT(SUBSTITUTE(SUBSTITUTE(Table2[[#This Row],[Website]],"www.",""),"https://",""), FIND(".", SUBSTITUTE(SUBSTITUTE(Table2[[#This Row],[Website]],"www.",""),"https://","")) - 1),"")</f>
        <v>allia</v>
      </c>
      <c r="L26" t="s">
        <v>292</v>
      </c>
      <c r="M26" t="s">
        <v>76</v>
      </c>
      <c r="N26">
        <v>8800</v>
      </c>
      <c r="O26">
        <v>0</v>
      </c>
      <c r="P26">
        <v>194.6</v>
      </c>
      <c r="Q26"/>
      <c r="R26" t="str">
        <f>LOWER(Table2[[#This Row],[Straat]]&amp;Table2[[#This Row],[Huisnummer]]&amp;Table2[[#This Row],[Postcode]])</f>
        <v>kwadestraat1578800</v>
      </c>
      <c r="S26"/>
      <c r="T26" t="s">
        <v>77</v>
      </c>
      <c r="U26" t="s">
        <v>293</v>
      </c>
      <c r="V26">
        <v>157</v>
      </c>
      <c r="W26" t="s">
        <v>294</v>
      </c>
      <c r="X26" t="s">
        <v>38</v>
      </c>
      <c r="Y26" t="s">
        <v>39</v>
      </c>
      <c r="Z26" t="str">
        <f>_xlfn.XLOOKUP(Table2[[#This Row],[Bedrijfsnummer]],Contacten!$O$2:$O$921,Contacten!$H$2:$H$921,"Not Found",0)</f>
        <v>Not Found</v>
      </c>
      <c r="AA26" t="str">
        <f>_xlfn.XLOOKUP(Table2[[#This Row],[Basisnaam]],Table3[Basisnaam],Table3[Functie],"",0)</f>
        <v/>
      </c>
      <c r="AB26" t="str">
        <f>IF(OR(Table2[[#This Row],[In Contact list?]]&lt;&gt;"Not Found",Table2[[#This Row],[In Contacten Hanne]]&lt;&gt;""),"Yes","No")</f>
        <v>No</v>
      </c>
    </row>
    <row r="27" spans="1:28" ht="17.45" customHeight="1" x14ac:dyDescent="0.45">
      <c r="A27" t="s">
        <v>9422</v>
      </c>
      <c r="B27" t="s">
        <v>295</v>
      </c>
      <c r="C27" t="str">
        <f>SUBSTITUTE(SUBSTITUTE(SUBSTITUTE(SUBSTITUTE(SUBSTITUTE(SUBSTITUTE(SUBSTITUTE(SUBSTITUTE(SUBSTITUTE(SUBSTITUTE(SUBSTITUTE(SUBSTITUTE(SUBSTITUTE(LOWER(Table2[[#This Row],[Naam]]),".",""),"-","")," bvba",""),"belgië",""),"belgium","")," nv","")," bv",""),"group",""),"groep","")," ", ""),"é","e"),"è","e"),"à","a")</f>
        <v>allnex</v>
      </c>
      <c r="D27" t="s">
        <v>296</v>
      </c>
      <c r="E27" t="s">
        <v>297</v>
      </c>
      <c r="F27" t="s">
        <v>298</v>
      </c>
      <c r="G27" t="s">
        <v>26</v>
      </c>
      <c r="H27" t="s">
        <v>299</v>
      </c>
      <c r="I27" t="s">
        <v>26</v>
      </c>
      <c r="J27" t="s">
        <v>300</v>
      </c>
      <c r="K27" t="str">
        <f>IFERROR(LEFT(SUBSTITUTE(SUBSTITUTE(Table2[[#This Row],[Website]],"www.",""),"https://",""), FIND(".", SUBSTITUTE(SUBSTITUTE(Table2[[#This Row],[Website]],"www.",""),"https://","")) - 1),"")</f>
        <v>allnex</v>
      </c>
      <c r="L27" t="s">
        <v>301</v>
      </c>
      <c r="M27" t="s">
        <v>302</v>
      </c>
      <c r="N27" t="s">
        <v>303</v>
      </c>
      <c r="O27">
        <v>29</v>
      </c>
      <c r="P27">
        <v>221</v>
      </c>
      <c r="Q27" t="s">
        <v>304</v>
      </c>
      <c r="R27" t="str">
        <f>LOWER(Table2[[#This Row],[Straat]]&amp;Table2[[#This Row],[Huisnummer]]&amp;Table2[[#This Row],[Postcode]])</f>
        <v>anderlechtstraat331620</v>
      </c>
      <c r="S27" t="s">
        <v>33</v>
      </c>
      <c r="T27" t="s">
        <v>45</v>
      </c>
      <c r="U27" t="s">
        <v>305</v>
      </c>
      <c r="V27" t="s">
        <v>306</v>
      </c>
      <c r="W27" t="s">
        <v>307</v>
      </c>
      <c r="X27" t="s">
        <v>38</v>
      </c>
      <c r="Y27" t="s">
        <v>47</v>
      </c>
      <c r="Z27" t="str">
        <f>_xlfn.XLOOKUP(Table2[[#This Row],[Bedrijfsnummer]],Contacten!$O$2:$O$921,Contacten!$H$2:$H$921,"Not Found",0)</f>
        <v>HR Manager Belgium/France</v>
      </c>
      <c r="AA27" t="str">
        <f>_xlfn.XLOOKUP(Table2[[#This Row],[Basisnaam]],Table3[Basisnaam],Table3[Functie],"",0)</f>
        <v/>
      </c>
      <c r="AB27" t="str">
        <f>IF(OR(Table2[[#This Row],[In Contact list?]]&lt;&gt;"Not Found",Table2[[#This Row],[In Contacten Hanne]]&lt;&gt;""),"Yes","No")</f>
        <v>Yes</v>
      </c>
    </row>
    <row r="28" spans="1:28" ht="17.45" customHeight="1" x14ac:dyDescent="0.45">
      <c r="A28" t="s">
        <v>9422</v>
      </c>
      <c r="B28" t="s">
        <v>309</v>
      </c>
      <c r="C28" t="str">
        <f>SUBSTITUTE(SUBSTITUTE(SUBSTITUTE(SUBSTITUTE(SUBSTITUTE(SUBSTITUTE(SUBSTITUTE(SUBSTITUTE(SUBSTITUTE(SUBSTITUTE(SUBSTITUTE(SUBSTITUTE(SUBSTITUTE(LOWER(Table2[[#This Row],[Naam]]),".",""),"-","")," bvba",""),"belgië",""),"belgium","")," nv","")," bv",""),"group",""),"groep","")," ", ""),"é","e"),"è","e"),"à","a")</f>
        <v>alphacredit</v>
      </c>
      <c r="D28" t="s">
        <v>310</v>
      </c>
      <c r="E28" t="s">
        <v>311</v>
      </c>
      <c r="F28" t="s">
        <v>312</v>
      </c>
      <c r="G28" t="s">
        <v>26</v>
      </c>
      <c r="H28"/>
      <c r="I28"/>
      <c r="J28" t="s">
        <v>313</v>
      </c>
      <c r="K28" t="str">
        <f>IFERROR(LEFT(SUBSTITUTE(SUBSTITUTE(Table2[[#This Row],[Website]],"www.",""),"https://",""), FIND(".", SUBSTITUTE(SUBSTITUTE(Table2[[#This Row],[Website]],"www.",""),"https://","")) - 1),"")</f>
        <v>alphacredit</v>
      </c>
      <c r="L28" t="s">
        <v>314</v>
      </c>
      <c r="M28" t="s">
        <v>200</v>
      </c>
      <c r="N28" t="s">
        <v>315</v>
      </c>
      <c r="O28">
        <v>21</v>
      </c>
      <c r="P28">
        <v>455</v>
      </c>
      <c r="Q28" t="s">
        <v>316</v>
      </c>
      <c r="R28" t="str">
        <f>LOWER(Table2[[#This Row],[Straat]]&amp;Table2[[#This Row],[Huisnummer]]&amp;Table2[[#This Row],[Postcode]])</f>
        <v>warandeberg81000</v>
      </c>
      <c r="S28" t="s">
        <v>33</v>
      </c>
      <c r="T28" t="s">
        <v>200</v>
      </c>
      <c r="U28" t="s">
        <v>317</v>
      </c>
      <c r="V28" t="s">
        <v>318</v>
      </c>
      <c r="W28" t="s">
        <v>319</v>
      </c>
      <c r="X28" t="s">
        <v>38</v>
      </c>
      <c r="Y28" t="s">
        <v>113</v>
      </c>
      <c r="Z28" t="str">
        <f>_xlfn.XLOOKUP(Table2[[#This Row],[Bedrijfsnummer]],Contacten!$O$2:$O$921,Contacten!$H$2:$H$921,"Not Found",0)</f>
        <v>HR Director Benelux</v>
      </c>
      <c r="AA28" t="str">
        <f>_xlfn.XLOOKUP(Table2[[#This Row],[Basisnaam]],Table3[Basisnaam],Table3[Functie],"",0)</f>
        <v/>
      </c>
      <c r="AB28" t="str">
        <f>IF(OR(Table2[[#This Row],[In Contact list?]]&lt;&gt;"Not Found",Table2[[#This Row],[In Contacten Hanne]]&lt;&gt;""),"Yes","No")</f>
        <v>Yes</v>
      </c>
    </row>
    <row r="29" spans="1:28" ht="17.45" customHeight="1" x14ac:dyDescent="0.45">
      <c r="A29" t="s">
        <v>9422</v>
      </c>
      <c r="B29" t="s">
        <v>321</v>
      </c>
      <c r="C29" t="str">
        <f>SUBSTITUTE(SUBSTITUTE(SUBSTITUTE(SUBSTITUTE(SUBSTITUTE(SUBSTITUTE(SUBSTITUTE(SUBSTITUTE(SUBSTITUTE(SUBSTITUTE(SUBSTITUTE(SUBSTITUTE(SUBSTITUTE(LOWER(Table2[[#This Row],[Naam]]),".",""),"-","")," bvba",""),"belgië",""),"belgium","")," nv","")," bv",""),"group",""),"groep","")," ", ""),"é","e"),"è","e"),"à","a")</f>
        <v>alphabetlongtermrental</v>
      </c>
      <c r="D29" t="s">
        <v>322</v>
      </c>
      <c r="E29" t="s">
        <v>323</v>
      </c>
      <c r="F29" t="s">
        <v>324</v>
      </c>
      <c r="G29" t="s">
        <v>26</v>
      </c>
      <c r="H29" t="s">
        <v>325</v>
      </c>
      <c r="I29" t="s">
        <v>26</v>
      </c>
      <c r="J29" t="s">
        <v>326</v>
      </c>
      <c r="K29" t="str">
        <f>IFERROR(LEFT(SUBSTITUTE(SUBSTITUTE(Table2[[#This Row],[Website]],"www.",""),"https://",""), FIND(".", SUBSTITUTE(SUBSTITUTE(Table2[[#This Row],[Website]],"www.",""),"https://","")) - 1),"")</f>
        <v>alphabet</v>
      </c>
      <c r="L29" t="s">
        <v>327</v>
      </c>
      <c r="M29" t="s">
        <v>328</v>
      </c>
      <c r="N29">
        <v>2630</v>
      </c>
      <c r="O29">
        <v>0</v>
      </c>
      <c r="P29">
        <v>162.80000000000001</v>
      </c>
      <c r="Q29"/>
      <c r="R29" t="str">
        <f>LOWER(Table2[[#This Row],[Straat]]&amp;Table2[[#This Row],[Huisnummer]]&amp;Table2[[#This Row],[Postcode]])</f>
        <v>ingberthoeveweg62630</v>
      </c>
      <c r="S29"/>
      <c r="T29" t="s">
        <v>34</v>
      </c>
      <c r="U29" t="s">
        <v>329</v>
      </c>
      <c r="V29">
        <v>6</v>
      </c>
      <c r="W29" t="s">
        <v>330</v>
      </c>
      <c r="X29" t="s">
        <v>80</v>
      </c>
      <c r="Y29" t="s">
        <v>47</v>
      </c>
      <c r="Z29" t="str">
        <f>_xlfn.XLOOKUP(Table2[[#This Row],[Bedrijfsnummer]],Contacten!$O$2:$O$921,Contacten!$H$2:$H$921,"Not Found",0)</f>
        <v>Not Found</v>
      </c>
      <c r="AA29" t="str">
        <f>_xlfn.XLOOKUP(Table2[[#This Row],[Basisnaam]],Table3[Basisnaam],Table3[Functie],"",0)</f>
        <v/>
      </c>
      <c r="AB29" t="str">
        <f>IF(OR(Table2[[#This Row],[In Contact list?]]&lt;&gt;"Not Found",Table2[[#This Row],[In Contacten Hanne]]&lt;&gt;""),"Yes","No")</f>
        <v>No</v>
      </c>
    </row>
    <row r="30" spans="1:28" ht="17.45" customHeight="1" x14ac:dyDescent="0.45">
      <c r="A30" t="s">
        <v>9422</v>
      </c>
      <c r="B30" t="s">
        <v>331</v>
      </c>
      <c r="C30" t="str">
        <f>SUBSTITUTE(SUBSTITUTE(SUBSTITUTE(SUBSTITUTE(SUBSTITUTE(SUBSTITUTE(SUBSTITUTE(SUBSTITUTE(SUBSTITUTE(SUBSTITUTE(SUBSTITUTE(SUBSTITUTE(SUBSTITUTE(LOWER(Table2[[#This Row],[Naam]]),".",""),"-","")," bvba",""),"belgië",""),"belgium","")," nv","")," bv",""),"group",""),"groep","")," ", ""),"é","e"),"è","e"),"à","a")</f>
        <v>alpro</v>
      </c>
      <c r="D30" t="s">
        <v>332</v>
      </c>
      <c r="E30" t="s">
        <v>333</v>
      </c>
      <c r="F30"/>
      <c r="G30"/>
      <c r="H30" t="s">
        <v>334</v>
      </c>
      <c r="I30" t="s">
        <v>26</v>
      </c>
      <c r="J30" t="s">
        <v>335</v>
      </c>
      <c r="K30" t="str">
        <f>IFERROR(LEFT(SUBSTITUTE(SUBSTITUTE(Table2[[#This Row],[Website]],"www.",""),"https://",""), FIND(".", SUBSTITUTE(SUBSTITUTE(Table2[[#This Row],[Website]],"www.",""),"https://","")) - 1),"")</f>
        <v>alpro</v>
      </c>
      <c r="L30" t="s">
        <v>336</v>
      </c>
      <c r="M30" t="s">
        <v>337</v>
      </c>
      <c r="N30">
        <v>8560</v>
      </c>
      <c r="O30">
        <v>0</v>
      </c>
      <c r="P30">
        <v>289.3</v>
      </c>
      <c r="Q30"/>
      <c r="R30" t="str">
        <f>LOWER(Table2[[#This Row],[Straat]]&amp;Table2[[#This Row],[Huisnummer]]&amp;Table2[[#This Row],[Postcode]])</f>
        <v>vlamingstraat288560</v>
      </c>
      <c r="S30"/>
      <c r="T30" t="s">
        <v>77</v>
      </c>
      <c r="U30" t="s">
        <v>338</v>
      </c>
      <c r="V30">
        <v>28</v>
      </c>
      <c r="W30"/>
      <c r="X30" t="s">
        <v>100</v>
      </c>
      <c r="Y30" t="s">
        <v>113</v>
      </c>
      <c r="Z30" t="str">
        <f>_xlfn.XLOOKUP(Table2[[#This Row],[Bedrijfsnummer]],Contacten!$O$2:$O$921,Contacten!$H$2:$H$921,"Not Found",0)</f>
        <v>HR Manager</v>
      </c>
      <c r="AA30" t="str">
        <f>_xlfn.XLOOKUP(Table2[[#This Row],[Basisnaam]],Table3[Basisnaam],Table3[Functie],"",0)</f>
        <v>HR Manager Wevelgem</v>
      </c>
      <c r="AB30" t="str">
        <f>IF(OR(Table2[[#This Row],[In Contact list?]]&lt;&gt;"Not Found",Table2[[#This Row],[In Contacten Hanne]]&lt;&gt;""),"Yes","No")</f>
        <v>Yes</v>
      </c>
    </row>
    <row r="31" spans="1:28" ht="17.45" customHeight="1" x14ac:dyDescent="0.45">
      <c r="A31" t="s">
        <v>9422</v>
      </c>
      <c r="B31" t="s">
        <v>340</v>
      </c>
      <c r="C31" t="str">
        <f>SUBSTITUTE(SUBSTITUTE(SUBSTITUTE(SUBSTITUTE(SUBSTITUTE(SUBSTITUTE(SUBSTITUTE(SUBSTITUTE(SUBSTITUTE(SUBSTITUTE(SUBSTITUTE(SUBSTITUTE(SUBSTITUTE(LOWER(Table2[[#This Row],[Naam]]),".",""),"-","")," bvba",""),"belgië",""),"belgium","")," nv","")," bv",""),"group",""),"groep","")," ", ""),"é","e"),"è","e"),"à","a")</f>
        <v>altradservices</v>
      </c>
      <c r="D31" t="s">
        <v>341</v>
      </c>
      <c r="E31" t="s">
        <v>342</v>
      </c>
      <c r="F31" t="s">
        <v>343</v>
      </c>
      <c r="G31" t="s">
        <v>26</v>
      </c>
      <c r="H31" t="s">
        <v>344</v>
      </c>
      <c r="I31" t="s">
        <v>26</v>
      </c>
      <c r="J31" t="s">
        <v>345</v>
      </c>
      <c r="K31" t="str">
        <f>IFERROR(LEFT(SUBSTITUTE(SUBSTITUTE(Table2[[#This Row],[Website]],"www.",""),"https://",""), FIND(".", SUBSTITUTE(SUBSTITUTE(Table2[[#This Row],[Website]],"www.",""),"https://","")) - 1),"")</f>
        <v>bnl</v>
      </c>
      <c r="L31" t="s">
        <v>346</v>
      </c>
      <c r="M31" t="s">
        <v>347</v>
      </c>
      <c r="N31">
        <v>9130</v>
      </c>
      <c r="O31">
        <v>0</v>
      </c>
      <c r="P31">
        <v>155.9</v>
      </c>
      <c r="Q31"/>
      <c r="R31" t="str">
        <f>LOWER(Table2[[#This Row],[Straat]]&amp;Table2[[#This Row],[Huisnummer]]&amp;Table2[[#This Row],[Postcode]])</f>
        <v>aven ackers109130</v>
      </c>
      <c r="S31"/>
      <c r="T31" t="s">
        <v>67</v>
      </c>
      <c r="U31" t="s">
        <v>348</v>
      </c>
      <c r="V31">
        <v>10</v>
      </c>
      <c r="W31" t="s">
        <v>349</v>
      </c>
      <c r="X31" t="s">
        <v>254</v>
      </c>
      <c r="Y31" t="s">
        <v>47</v>
      </c>
      <c r="Z31" t="str">
        <f>_xlfn.XLOOKUP(Table2[[#This Row],[Bedrijfsnummer]],Contacten!$O$2:$O$921,Contacten!$H$2:$H$921,"Not Found",0)</f>
        <v>Not Found</v>
      </c>
      <c r="AA31" t="str">
        <f>_xlfn.XLOOKUP(Table2[[#This Row],[Basisnaam]],Table3[Basisnaam],Table3[Functie],"",0)</f>
        <v>HR verantwoordelijke</v>
      </c>
      <c r="AB31" t="str">
        <f>IF(OR(Table2[[#This Row],[In Contact list?]]&lt;&gt;"Not Found",Table2[[#This Row],[In Contacten Hanne]]&lt;&gt;""),"Yes","No")</f>
        <v>Yes</v>
      </c>
    </row>
    <row r="32" spans="1:28" ht="17.45" customHeight="1" x14ac:dyDescent="0.45">
      <c r="A32" t="s">
        <v>9422</v>
      </c>
      <c r="B32" t="s">
        <v>350</v>
      </c>
      <c r="C32" t="str">
        <f>SUBSTITUTE(SUBSTITUTE(SUBSTITUTE(SUBSTITUTE(SUBSTITUTE(SUBSTITUTE(SUBSTITUTE(SUBSTITUTE(SUBSTITUTE(SUBSTITUTE(SUBSTITUTE(SUBSTITUTE(SUBSTITUTE(LOWER(Table2[[#This Row],[Naam]]),".",""),"-","")," bvba",""),"belgië",""),"belgium","")," nv","")," bv",""),"group",""),"groep","")," ", ""),"é","e"),"è","e"),"à","a")</f>
        <v>aluminiumduffel</v>
      </c>
      <c r="D32" t="s">
        <v>351</v>
      </c>
      <c r="E32" t="s">
        <v>352</v>
      </c>
      <c r="F32" t="s">
        <v>353</v>
      </c>
      <c r="G32" t="s">
        <v>26</v>
      </c>
      <c r="H32" t="s">
        <v>354</v>
      </c>
      <c r="I32" t="s">
        <v>26</v>
      </c>
      <c r="J32" t="s">
        <v>355</v>
      </c>
      <c r="K32" t="str">
        <f>IFERROR(LEFT(SUBSTITUTE(SUBSTITUTE(Table2[[#This Row],[Website]],"www.",""),"https://",""), FIND(".", SUBSTITUTE(SUBSTITUTE(Table2[[#This Row],[Website]],"www.",""),"https://","")) - 1),"")</f>
        <v>aluminiumduffel</v>
      </c>
      <c r="L32" t="s">
        <v>356</v>
      </c>
      <c r="M32" t="s">
        <v>357</v>
      </c>
      <c r="N32" t="s">
        <v>358</v>
      </c>
      <c r="O32">
        <v>10</v>
      </c>
      <c r="P32">
        <v>331</v>
      </c>
      <c r="Q32" t="s">
        <v>359</v>
      </c>
      <c r="R32" t="str">
        <f>LOWER(Table2[[#This Row],[Straat]]&amp;Table2[[#This Row],[Huisnummer]]&amp;Table2[[#This Row],[Postcode]])</f>
        <v>a. stocletlaan872570</v>
      </c>
      <c r="S32" t="s">
        <v>33</v>
      </c>
      <c r="T32" t="s">
        <v>34</v>
      </c>
      <c r="U32" t="s">
        <v>360</v>
      </c>
      <c r="V32" t="s">
        <v>361</v>
      </c>
      <c r="W32" t="s">
        <v>362</v>
      </c>
      <c r="X32" t="s">
        <v>100</v>
      </c>
      <c r="Y32" t="s">
        <v>113</v>
      </c>
      <c r="Z32" t="str">
        <f>_xlfn.XLOOKUP(Table2[[#This Row],[Bedrijfsnummer]],Contacten!$O$2:$O$921,Contacten!$H$2:$H$921,"Not Found",0)</f>
        <v>Not Found</v>
      </c>
      <c r="AA32" t="str">
        <f>_xlfn.XLOOKUP(Table2[[#This Row],[Basisnaam]],Table3[Basisnaam],Table3[Functie],"",0)</f>
        <v>VP HR</v>
      </c>
      <c r="AB32" t="str">
        <f>IF(OR(Table2[[#This Row],[In Contact list?]]&lt;&gt;"Not Found",Table2[[#This Row],[In Contacten Hanne]]&lt;&gt;""),"Yes","No")</f>
        <v>Yes</v>
      </c>
    </row>
    <row r="33" spans="1:28" ht="17.45" customHeight="1" x14ac:dyDescent="0.45">
      <c r="A33" t="s">
        <v>9422</v>
      </c>
      <c r="B33" t="s">
        <v>363</v>
      </c>
      <c r="C33" t="str">
        <f>SUBSTITUTE(SUBSTITUTE(SUBSTITUTE(SUBSTITUTE(SUBSTITUTE(SUBSTITUTE(SUBSTITUTE(SUBSTITUTE(SUBSTITUTE(SUBSTITUTE(SUBSTITUTE(SUBSTITUTE(SUBSTITUTE(LOWER(Table2[[#This Row],[Naam]]),".",""),"-","")," bvba",""),"belgië",""),"belgium","")," nv","")," bv",""),"group",""),"groep","")," ", ""),"é","e"),"è","e"),"à","a")</f>
        <v>amcorflexiblestranspac</v>
      </c>
      <c r="D33" t="s">
        <v>364</v>
      </c>
      <c r="E33" t="s">
        <v>365</v>
      </c>
      <c r="F33"/>
      <c r="G33"/>
      <c r="H33" t="s">
        <v>366</v>
      </c>
      <c r="I33" t="s">
        <v>26</v>
      </c>
      <c r="J33" t="s">
        <v>367</v>
      </c>
      <c r="K33" t="str">
        <f>IFERROR(LEFT(SUBSTITUTE(SUBSTITUTE(Table2[[#This Row],[Website]],"www.",""),"https://",""), FIND(".", SUBSTITUTE(SUBSTITUTE(Table2[[#This Row],[Website]],"www.",""),"https://","")) - 1),"")</f>
        <v>WWW</v>
      </c>
      <c r="L33" t="s">
        <v>368</v>
      </c>
      <c r="M33" t="s">
        <v>369</v>
      </c>
      <c r="N33" t="s">
        <v>370</v>
      </c>
      <c r="O33">
        <v>11</v>
      </c>
      <c r="P33">
        <v>200</v>
      </c>
      <c r="Q33" t="s">
        <v>371</v>
      </c>
      <c r="R33" t="str">
        <f>LOWER(Table2[[#This Row],[Straat]]&amp;Table2[[#This Row],[Huisnummer]]&amp;Table2[[#This Row],[Postcode]])</f>
        <v>ottergemsesteenweg-zuid8019000</v>
      </c>
      <c r="S33" t="s">
        <v>33</v>
      </c>
      <c r="T33" t="s">
        <v>67</v>
      </c>
      <c r="U33" t="s">
        <v>372</v>
      </c>
      <c r="V33" t="s">
        <v>373</v>
      </c>
      <c r="W33" t="s">
        <v>374</v>
      </c>
      <c r="X33" t="s">
        <v>38</v>
      </c>
      <c r="Y33" t="s">
        <v>47</v>
      </c>
      <c r="Z33" t="str">
        <f>_xlfn.XLOOKUP(Table2[[#This Row],[Bedrijfsnummer]],Contacten!$O$2:$O$921,Contacten!$H$2:$H$921,"Not Found",0)</f>
        <v>Human Resources Director</v>
      </c>
      <c r="AA33" t="str">
        <f>_xlfn.XLOOKUP(Table2[[#This Row],[Basisnaam]],Table3[Basisnaam],Table3[Functie],"",0)</f>
        <v>HR Manager</v>
      </c>
      <c r="AB33" t="str">
        <f>IF(OR(Table2[[#This Row],[In Contact list?]]&lt;&gt;"Not Found",Table2[[#This Row],[In Contacten Hanne]]&lt;&gt;""),"Yes","No")</f>
        <v>Yes</v>
      </c>
    </row>
    <row r="34" spans="1:28" ht="17.45" customHeight="1" x14ac:dyDescent="0.45">
      <c r="A34" t="s">
        <v>9422</v>
      </c>
      <c r="B34" t="s">
        <v>376</v>
      </c>
      <c r="C34" t="str">
        <f>SUBSTITUTE(SUBSTITUTE(SUBSTITUTE(SUBSTITUTE(SUBSTITUTE(SUBSTITUTE(SUBSTITUTE(SUBSTITUTE(SUBSTITUTE(SUBSTITUTE(SUBSTITUTE(SUBSTITUTE(SUBSTITUTE(LOWER(Table2[[#This Row],[Naam]]),".",""),"-","")," bvba",""),"belgië",""),"belgium","")," nv","")," bv",""),"group",""),"groep","")," ", ""),"é","e"),"è","e"),"à","a")</f>
        <v>amplifon</v>
      </c>
      <c r="D34" t="s">
        <v>377</v>
      </c>
      <c r="E34" t="s">
        <v>378</v>
      </c>
      <c r="F34" t="s">
        <v>379</v>
      </c>
      <c r="G34" t="s">
        <v>26</v>
      </c>
      <c r="H34" t="s">
        <v>380</v>
      </c>
      <c r="I34" t="s">
        <v>26</v>
      </c>
      <c r="J34" t="s">
        <v>381</v>
      </c>
      <c r="K34" t="str">
        <f>IFERROR(LEFT(SUBSTITUTE(SUBSTITUTE(Table2[[#This Row],[Website]],"www.",""),"https://",""), FIND(".", SUBSTITUTE(SUBSTITUTE(Table2[[#This Row],[Website]],"www.",""),"https://","")) - 1),"")</f>
        <v>amplifon</v>
      </c>
      <c r="L34"/>
      <c r="M34" t="s">
        <v>128</v>
      </c>
      <c r="N34">
        <v>1702</v>
      </c>
      <c r="O34">
        <v>0</v>
      </c>
      <c r="P34">
        <v>194.2</v>
      </c>
      <c r="Q34"/>
      <c r="R34" t="str">
        <f>LOWER(Table2[[#This Row],[Straat]]&amp;Table2[[#This Row],[Huisnummer]]&amp;Table2[[#This Row],[Postcode]])</f>
        <v>alfons gossetlaan401702</v>
      </c>
      <c r="S34"/>
      <c r="T34" t="s">
        <v>45</v>
      </c>
      <c r="U34" t="s">
        <v>382</v>
      </c>
      <c r="V34">
        <v>40</v>
      </c>
      <c r="W34" t="s">
        <v>383</v>
      </c>
      <c r="X34" t="s">
        <v>38</v>
      </c>
      <c r="Y34" t="s">
        <v>39</v>
      </c>
      <c r="Z34" t="str">
        <f>_xlfn.XLOOKUP(Table2[[#This Row],[Bedrijfsnummer]],Contacten!$O$2:$O$921,Contacten!$H$2:$H$921,"Not Found",0)</f>
        <v>Not Found</v>
      </c>
      <c r="AA34" t="str">
        <f>_xlfn.XLOOKUP(Table2[[#This Row],[Basisnaam]],Table3[Basisnaam],Table3[Functie],"",0)</f>
        <v/>
      </c>
      <c r="AB34" t="str">
        <f>IF(OR(Table2[[#This Row],[In Contact list?]]&lt;&gt;"Not Found",Table2[[#This Row],[In Contacten Hanne]]&lt;&gt;""),"Yes","No")</f>
        <v>No</v>
      </c>
    </row>
    <row r="35" spans="1:28" ht="17.45" customHeight="1" x14ac:dyDescent="0.45">
      <c r="A35" t="s">
        <v>9422</v>
      </c>
      <c r="B35" t="s">
        <v>384</v>
      </c>
      <c r="C35" t="str">
        <f>SUBSTITUTE(SUBSTITUTE(SUBSTITUTE(SUBSTITUTE(SUBSTITUTE(SUBSTITUTE(SUBSTITUTE(SUBSTITUTE(SUBSTITUTE(SUBSTITUTE(SUBSTITUTE(SUBSTITUTE(SUBSTITUTE(LOWER(Table2[[#This Row],[Naam]]),".",""),"-","")," bvba",""),"belgië",""),"belgium","")," nv","")," bv",""),"group",""),"groep","")," ", ""),"é","e"),"è","e"),"à","a")</f>
        <v>anglobelgiancorporation</v>
      </c>
      <c r="D35" t="s">
        <v>385</v>
      </c>
      <c r="E35" t="s">
        <v>386</v>
      </c>
      <c r="F35" t="s">
        <v>387</v>
      </c>
      <c r="G35" t="s">
        <v>26</v>
      </c>
      <c r="H35" t="s">
        <v>388</v>
      </c>
      <c r="I35" t="s">
        <v>26</v>
      </c>
      <c r="J35" t="s">
        <v>389</v>
      </c>
      <c r="K35" t="str">
        <f>IFERROR(LEFT(SUBSTITUTE(SUBSTITUTE(Table2[[#This Row],[Website]],"www.",""),"https://",""), FIND(".", SUBSTITUTE(SUBSTITUTE(Table2[[#This Row],[Website]],"www.",""),"https://","")) - 1),"")</f>
        <v>abc-engines</v>
      </c>
      <c r="L35" t="s">
        <v>390</v>
      </c>
      <c r="M35" t="s">
        <v>369</v>
      </c>
      <c r="N35">
        <v>9000</v>
      </c>
      <c r="O35">
        <v>0</v>
      </c>
      <c r="P35">
        <v>102.1</v>
      </c>
      <c r="Q35"/>
      <c r="R35" t="str">
        <f>LOWER(Table2[[#This Row],[Straat]]&amp;Table2[[#This Row],[Huisnummer]]&amp;Table2[[#This Row],[Postcode]])</f>
        <v>wiedauwkaai439000</v>
      </c>
      <c r="S35"/>
      <c r="T35" t="s">
        <v>67</v>
      </c>
      <c r="U35" t="s">
        <v>391</v>
      </c>
      <c r="V35">
        <v>43</v>
      </c>
      <c r="W35" t="s">
        <v>392</v>
      </c>
      <c r="X35" t="s">
        <v>38</v>
      </c>
      <c r="Y35" t="s">
        <v>47</v>
      </c>
      <c r="Z35" t="str">
        <f>_xlfn.XLOOKUP(Table2[[#This Row],[Bedrijfsnummer]],Contacten!$O$2:$O$921,Contacten!$H$2:$H$921,"Not Found",0)</f>
        <v>HR-manager</v>
      </c>
      <c r="AA35" t="str">
        <f>_xlfn.XLOOKUP(Table2[[#This Row],[Basisnaam]],Table3[Basisnaam],Table3[Functie],"",0)</f>
        <v/>
      </c>
      <c r="AB35" t="str">
        <f>IF(OR(Table2[[#This Row],[In Contact list?]]&lt;&gt;"Not Found",Table2[[#This Row],[In Contacten Hanne]]&lt;&gt;""),"Yes","No")</f>
        <v>Yes</v>
      </c>
    </row>
    <row r="36" spans="1:28" ht="17.45" customHeight="1" x14ac:dyDescent="0.45">
      <c r="A36" t="s">
        <v>9422</v>
      </c>
      <c r="B36" t="s">
        <v>394</v>
      </c>
      <c r="C36" t="str">
        <f>SUBSTITUTE(SUBSTITUTE(SUBSTITUTE(SUBSTITUTE(SUBSTITUTE(SUBSTITUTE(SUBSTITUTE(SUBSTITUTE(SUBSTITUTE(SUBSTITUTE(SUBSTITUTE(SUBSTITUTE(SUBSTITUTE(LOWER(Table2[[#This Row],[Naam]]),".",""),"-","")," bvba",""),"belgië",""),"belgium","")," nv","")," bv",""),"group",""),"groep","")," ", ""),"é","e"),"è","e"),"à","a")</f>
        <v>ansellhealthcareeurope</v>
      </c>
      <c r="D36" t="s">
        <v>395</v>
      </c>
      <c r="E36" t="s">
        <v>396</v>
      </c>
      <c r="F36" t="s">
        <v>397</v>
      </c>
      <c r="G36" t="s">
        <v>26</v>
      </c>
      <c r="H36" t="s">
        <v>398</v>
      </c>
      <c r="I36" t="s">
        <v>26</v>
      </c>
      <c r="J36" t="s">
        <v>399</v>
      </c>
      <c r="K36" t="str">
        <f>IFERROR(LEFT(SUBSTITUTE(SUBSTITUTE(Table2[[#This Row],[Website]],"www.",""),"https://",""), FIND(".", SUBSTITUTE(SUBSTITUTE(Table2[[#This Row],[Website]],"www.",""),"https://","")) - 1),"")</f>
        <v>ansell</v>
      </c>
      <c r="L36" t="s">
        <v>400</v>
      </c>
      <c r="M36" t="s">
        <v>401</v>
      </c>
      <c r="N36" t="s">
        <v>402</v>
      </c>
      <c r="O36">
        <v>10</v>
      </c>
      <c r="P36">
        <v>230</v>
      </c>
      <c r="Q36" t="s">
        <v>403</v>
      </c>
      <c r="R36" t="str">
        <f>LOWER(Table2[[#This Row],[Straat]]&amp;Table2[[#This Row],[Huisnummer]]&amp;Table2[[#This Row],[Postcode]])</f>
        <v>boulevard international551070</v>
      </c>
      <c r="S36" t="s">
        <v>33</v>
      </c>
      <c r="T36" t="s">
        <v>200</v>
      </c>
      <c r="U36" t="s">
        <v>404</v>
      </c>
      <c r="V36" t="s">
        <v>405</v>
      </c>
      <c r="W36" t="s">
        <v>406</v>
      </c>
      <c r="X36" t="s">
        <v>38</v>
      </c>
      <c r="Y36" t="s">
        <v>47</v>
      </c>
      <c r="Z36" t="str">
        <f>_xlfn.XLOOKUP(Table2[[#This Row],[Bedrijfsnummer]],Contacten!$O$2:$O$921,Contacten!$H$2:$H$921,"Not Found",0)</f>
        <v>Global HR Director</v>
      </c>
      <c r="AA36" t="str">
        <f>_xlfn.XLOOKUP(Table2[[#This Row],[Basisnaam]],Table3[Basisnaam],Table3[Functie],"",0)</f>
        <v>HR Manager</v>
      </c>
      <c r="AB36" t="str">
        <f>IF(OR(Table2[[#This Row],[In Contact list?]]&lt;&gt;"Not Found",Table2[[#This Row],[In Contacten Hanne]]&lt;&gt;""),"Yes","No")</f>
        <v>Yes</v>
      </c>
    </row>
    <row r="37" spans="1:28" ht="17.45" customHeight="1" x14ac:dyDescent="0.45">
      <c r="A37" t="s">
        <v>9422</v>
      </c>
      <c r="B37" t="s">
        <v>408</v>
      </c>
      <c r="C37" t="str">
        <f>SUBSTITUTE(SUBSTITUTE(SUBSTITUTE(SUBSTITUTE(SUBSTITUTE(SUBSTITUTE(SUBSTITUTE(SUBSTITUTE(SUBSTITUTE(SUBSTITUTE(SUBSTITUTE(SUBSTITUTE(SUBSTITUTE(LOWER(Table2[[#This Row],[Naam]]),".",""),"-","")," bvba",""),"belgië",""),"belgium","")," nv","")," bv",""),"group",""),"groep","")," ", ""),"é","e"),"è","e"),"à","a")</f>
        <v>antargaz</v>
      </c>
      <c r="D37" t="s">
        <v>409</v>
      </c>
      <c r="E37" t="s">
        <v>410</v>
      </c>
      <c r="F37" t="s">
        <v>411</v>
      </c>
      <c r="G37" t="s">
        <v>26</v>
      </c>
      <c r="H37" t="s">
        <v>412</v>
      </c>
      <c r="I37" t="s">
        <v>26</v>
      </c>
      <c r="J37" t="s">
        <v>413</v>
      </c>
      <c r="K37" t="str">
        <f>IFERROR(LEFT(SUBSTITUTE(SUBSTITUTE(Table2[[#This Row],[Website]],"www.",""),"https://",""), FIND(".", SUBSTITUTE(SUBSTITUTE(Table2[[#This Row],[Website]],"www.",""),"https://","")) - 1),"")</f>
        <v>antargaz</v>
      </c>
      <c r="L37" t="s">
        <v>414</v>
      </c>
      <c r="M37" t="s">
        <v>44</v>
      </c>
      <c r="N37">
        <v>1831</v>
      </c>
      <c r="O37">
        <v>0</v>
      </c>
      <c r="P37">
        <v>102.8</v>
      </c>
      <c r="Q37"/>
      <c r="R37" t="str">
        <f>LOWER(Table2[[#This Row],[Straat]]&amp;Table2[[#This Row],[Huisnummer]]&amp;Table2[[#This Row],[Postcode]])</f>
        <v>woluwelaan1351831</v>
      </c>
      <c r="S37"/>
      <c r="T37" t="s">
        <v>45</v>
      </c>
      <c r="U37" t="s">
        <v>415</v>
      </c>
      <c r="V37">
        <v>135</v>
      </c>
      <c r="W37" t="s">
        <v>203</v>
      </c>
      <c r="X37" t="s">
        <v>80</v>
      </c>
      <c r="Y37" t="s">
        <v>47</v>
      </c>
      <c r="Z37" t="str">
        <f>_xlfn.XLOOKUP(Table2[[#This Row],[Bedrijfsnummer]],Contacten!$O$2:$O$921,Contacten!$H$2:$H$921,"Not Found",0)</f>
        <v>Not Found</v>
      </c>
      <c r="AA37" t="str">
        <f>_xlfn.XLOOKUP(Table2[[#This Row],[Basisnaam]],Table3[Basisnaam],Table3[Functie],"",0)</f>
        <v>HR Manager</v>
      </c>
      <c r="AB37" t="str">
        <f>IF(OR(Table2[[#This Row],[In Contact list?]]&lt;&gt;"Not Found",Table2[[#This Row],[In Contacten Hanne]]&lt;&gt;""),"Yes","No")</f>
        <v>Yes</v>
      </c>
    </row>
    <row r="38" spans="1:28" ht="17.45" customHeight="1" x14ac:dyDescent="0.45">
      <c r="A38" t="s">
        <v>9422</v>
      </c>
      <c r="B38" t="s">
        <v>416</v>
      </c>
      <c r="C38" t="str">
        <f>SUBSTITUTE(SUBSTITUTE(SUBSTITUTE(SUBSTITUTE(SUBSTITUTE(SUBSTITUTE(SUBSTITUTE(SUBSTITUTE(SUBSTITUTE(SUBSTITUTE(SUBSTITUTE(SUBSTITUTE(SUBSTITUTE(LOWER(Table2[[#This Row],[Naam]]),".",""),"-","")," bvba",""),"belgië",""),"belgium","")," nv","")," bv",""),"group",""),"groep","")," ", ""),"é","e"),"è","e"),"à","a")</f>
        <v>aon</v>
      </c>
      <c r="D38" t="s">
        <v>417</v>
      </c>
      <c r="E38" t="s">
        <v>418</v>
      </c>
      <c r="F38" t="s">
        <v>419</v>
      </c>
      <c r="G38" t="s">
        <v>26</v>
      </c>
      <c r="H38"/>
      <c r="I38"/>
      <c r="J38" t="s">
        <v>420</v>
      </c>
      <c r="K38" t="str">
        <f>IFERROR(LEFT(SUBSTITUTE(SUBSTITUTE(Table2[[#This Row],[Website]],"www.",""),"https://",""), FIND(".", SUBSTITUTE(SUBSTITUTE(Table2[[#This Row],[Website]],"www.",""),"https://","")) - 1),"")</f>
        <v>http://aon</v>
      </c>
      <c r="L38" t="s">
        <v>421</v>
      </c>
      <c r="M38" t="s">
        <v>44</v>
      </c>
      <c r="N38" t="s">
        <v>212</v>
      </c>
      <c r="O38">
        <v>53</v>
      </c>
      <c r="P38">
        <v>304</v>
      </c>
      <c r="Q38" t="s">
        <v>422</v>
      </c>
      <c r="R38" t="str">
        <f>LOWER(Table2[[#This Row],[Straat]]&amp;Table2[[#This Row],[Huisnummer]]&amp;Table2[[#This Row],[Postcode]])</f>
        <v>telecomlaan5-71831</v>
      </c>
      <c r="S38" t="s">
        <v>33</v>
      </c>
      <c r="T38" t="s">
        <v>45</v>
      </c>
      <c r="U38" t="s">
        <v>423</v>
      </c>
      <c r="V38" t="s">
        <v>424</v>
      </c>
      <c r="W38" t="s">
        <v>425</v>
      </c>
      <c r="X38" t="s">
        <v>38</v>
      </c>
      <c r="Y38" t="s">
        <v>47</v>
      </c>
      <c r="Z38" t="str">
        <f>_xlfn.XLOOKUP(Table2[[#This Row],[Bedrijfsnummer]],Contacten!$O$2:$O$921,Contacten!$H$2:$H$921,"Not Found",0)</f>
        <v>HR Director</v>
      </c>
      <c r="AA38" t="str">
        <f>_xlfn.XLOOKUP(Table2[[#This Row],[Basisnaam]],Table3[Basisnaam],Table3[Functie],"",0)</f>
        <v/>
      </c>
      <c r="AB38" t="str">
        <f>IF(OR(Table2[[#This Row],[In Contact list?]]&lt;&gt;"Not Found",Table2[[#This Row],[In Contacten Hanne]]&lt;&gt;""),"Yes","No")</f>
        <v>Yes</v>
      </c>
    </row>
    <row r="39" spans="1:28" ht="17.45" customHeight="1" x14ac:dyDescent="0.45">
      <c r="A39" t="s">
        <v>9422</v>
      </c>
      <c r="B39" t="s">
        <v>427</v>
      </c>
      <c r="C39" t="str">
        <f>SUBSTITUTE(SUBSTITUTE(SUBSTITUTE(SUBSTITUTE(SUBSTITUTE(SUBSTITUTE(SUBSTITUTE(SUBSTITUTE(SUBSTITUTE(SUBSTITUTE(SUBSTITUTE(SUBSTITUTE(SUBSTITUTE(LOWER(Table2[[#This Row],[Naam]]),".",""),"-","")," bvba",""),"belgië",""),"belgium","")," nv","")," bv",""),"group",""),"groep","")," ", ""),"é","e"),"è","e"),"à","a")</f>
        <v>aperamstainless</v>
      </c>
      <c r="D39" t="s">
        <v>428</v>
      </c>
      <c r="E39" t="s">
        <v>429</v>
      </c>
      <c r="F39" t="s">
        <v>430</v>
      </c>
      <c r="G39" t="s">
        <v>26</v>
      </c>
      <c r="H39" t="s">
        <v>431</v>
      </c>
      <c r="I39" t="s">
        <v>26</v>
      </c>
      <c r="J39" t="s">
        <v>432</v>
      </c>
      <c r="K39" t="str">
        <f>IFERROR(LEFT(SUBSTITUTE(SUBSTITUTE(Table2[[#This Row],[Website]],"www.",""),"https://",""), FIND(".", SUBSTITUTE(SUBSTITUTE(Table2[[#This Row],[Website]],"www.",""),"https://","")) - 1),"")</f>
        <v>aperam</v>
      </c>
      <c r="L39" t="s">
        <v>433</v>
      </c>
      <c r="M39" t="s">
        <v>434</v>
      </c>
      <c r="N39">
        <v>3600</v>
      </c>
      <c r="O39">
        <v>18</v>
      </c>
      <c r="P39">
        <v>721</v>
      </c>
      <c r="Q39"/>
      <c r="R39" t="str">
        <f>LOWER(Table2[[#This Row],[Straat]]&amp;Table2[[#This Row],[Huisnummer]]&amp;Table2[[#This Row],[Postcode]])</f>
        <v>swinnenwijerweg53600</v>
      </c>
      <c r="S39"/>
      <c r="T39" t="s">
        <v>98</v>
      </c>
      <c r="U39" t="s">
        <v>435</v>
      </c>
      <c r="V39">
        <v>5</v>
      </c>
      <c r="W39" t="s">
        <v>362</v>
      </c>
      <c r="X39" t="s">
        <v>112</v>
      </c>
      <c r="Y39" t="s">
        <v>113</v>
      </c>
      <c r="Z39" t="str">
        <f>_xlfn.XLOOKUP(Table2[[#This Row],[Bedrijfsnummer]],Contacten!$O$2:$O$921,Contacten!$H$2:$H$921,"Not Found",0)</f>
        <v>HR Manager</v>
      </c>
      <c r="AA39" t="str">
        <f>_xlfn.XLOOKUP(Table2[[#This Row],[Basisnaam]],Table3[Basisnaam],Table3[Functie],"",0)</f>
        <v/>
      </c>
      <c r="AB39" t="str">
        <f>IF(OR(Table2[[#This Row],[In Contact list?]]&lt;&gt;"Not Found",Table2[[#This Row],[In Contacten Hanne]]&lt;&gt;""),"Yes","No")</f>
        <v>Yes</v>
      </c>
    </row>
    <row r="40" spans="1:28" ht="17.45" customHeight="1" x14ac:dyDescent="0.45">
      <c r="A40" t="s">
        <v>9422</v>
      </c>
      <c r="B40" t="s">
        <v>437</v>
      </c>
      <c r="C40" t="str">
        <f>SUBSTITUTE(SUBSTITUTE(SUBSTITUTE(SUBSTITUTE(SUBSTITUTE(SUBSTITUTE(SUBSTITUTE(SUBSTITUTE(SUBSTITUTE(SUBSTITUTE(SUBSTITUTE(SUBSTITUTE(SUBSTITUTE(LOWER(Table2[[#This Row],[Naam]]),".",""),"-","")," bvba",""),"belgië",""),"belgium","")," nv","")," bv",""),"group",""),"groep","")," ", ""),"é","e"),"è","e"),"à","a")</f>
        <v>apok</v>
      </c>
      <c r="D40" t="s">
        <v>438</v>
      </c>
      <c r="E40" t="s">
        <v>439</v>
      </c>
      <c r="F40" t="s">
        <v>440</v>
      </c>
      <c r="G40" t="s">
        <v>26</v>
      </c>
      <c r="H40" t="s">
        <v>441</v>
      </c>
      <c r="I40" t="s">
        <v>26</v>
      </c>
      <c r="J40" t="s">
        <v>442</v>
      </c>
      <c r="K40" t="str">
        <f>IFERROR(LEFT(SUBSTITUTE(SUBSTITUTE(Table2[[#This Row],[Website]],"www.",""),"https://",""), FIND(".", SUBSTITUTE(SUBSTITUTE(Table2[[#This Row],[Website]],"www.",""),"https://","")) - 1),"")</f>
        <v>apok</v>
      </c>
      <c r="L40" t="s">
        <v>443</v>
      </c>
      <c r="M40" t="s">
        <v>444</v>
      </c>
      <c r="N40" t="s">
        <v>445</v>
      </c>
      <c r="O40">
        <v>7</v>
      </c>
      <c r="P40">
        <v>159</v>
      </c>
      <c r="Q40" t="s">
        <v>446</v>
      </c>
      <c r="R40" t="str">
        <f>LOWER(Table2[[#This Row],[Straat]]&amp;Table2[[#This Row],[Huisnummer]]&amp;Table2[[#This Row],[Postcode]])</f>
        <v>oudestraat111910</v>
      </c>
      <c r="S40" t="s">
        <v>33</v>
      </c>
      <c r="T40" t="s">
        <v>45</v>
      </c>
      <c r="U40" t="s">
        <v>447</v>
      </c>
      <c r="V40" t="s">
        <v>448</v>
      </c>
      <c r="W40" t="s">
        <v>449</v>
      </c>
      <c r="X40" t="s">
        <v>38</v>
      </c>
      <c r="Y40" t="s">
        <v>47</v>
      </c>
      <c r="Z40" t="str">
        <f>_xlfn.XLOOKUP(Table2[[#This Row],[Bedrijfsnummer]],Contacten!$O$2:$O$921,Contacten!$H$2:$H$921,"Not Found",0)</f>
        <v>Not Found</v>
      </c>
      <c r="AA40" t="str">
        <f>_xlfn.XLOOKUP(Table2[[#This Row],[Basisnaam]],Table3[Basisnaam],Table3[Functie],"",0)</f>
        <v/>
      </c>
      <c r="AB40" t="str">
        <f>IF(OR(Table2[[#This Row],[In Contact list?]]&lt;&gt;"Not Found",Table2[[#This Row],[In Contacten Hanne]]&lt;&gt;""),"Yes","No")</f>
        <v>No</v>
      </c>
    </row>
    <row r="41" spans="1:28" ht="17.45" customHeight="1" x14ac:dyDescent="0.45">
      <c r="A41" t="s">
        <v>9422</v>
      </c>
      <c r="B41" t="s">
        <v>450</v>
      </c>
      <c r="C41" t="str">
        <f>SUBSTITUTE(SUBSTITUTE(SUBSTITUTE(SUBSTITUTE(SUBSTITUTE(SUBSTITUTE(SUBSTITUTE(SUBSTITUTE(SUBSTITUTE(SUBSTITUTE(SUBSTITUTE(SUBSTITUTE(SUBSTITUTE(LOWER(Table2[[#This Row],[Naam]]),".",""),"-","")," bvba",""),"belgië",""),"belgium","")," nv","")," bv",""),"group",""),"groep","")," ", ""),"é","e"),"è","e"),"à","a")</f>
        <v>aquafin</v>
      </c>
      <c r="D41" t="s">
        <v>451</v>
      </c>
      <c r="E41" t="s">
        <v>452</v>
      </c>
      <c r="F41" t="s">
        <v>453</v>
      </c>
      <c r="G41" t="s">
        <v>26</v>
      </c>
      <c r="H41" t="s">
        <v>454</v>
      </c>
      <c r="I41" t="s">
        <v>26</v>
      </c>
      <c r="J41" t="s">
        <v>455</v>
      </c>
      <c r="K41" t="str">
        <f>IFERROR(LEFT(SUBSTITUTE(SUBSTITUTE(Table2[[#This Row],[Website]],"www.",""),"https://",""), FIND(".", SUBSTITUTE(SUBSTITUTE(Table2[[#This Row],[Website]],"www.",""),"https://","")) - 1),"")</f>
        <v>aquafin</v>
      </c>
      <c r="L41" t="s">
        <v>456</v>
      </c>
      <c r="M41" t="s">
        <v>328</v>
      </c>
      <c r="N41">
        <v>2630</v>
      </c>
      <c r="O41">
        <v>27</v>
      </c>
      <c r="P41">
        <v>1094.2</v>
      </c>
      <c r="Q41"/>
      <c r="R41" t="str">
        <f>LOWER(Table2[[#This Row],[Straat]]&amp;Table2[[#This Row],[Huisnummer]]&amp;Table2[[#This Row],[Postcode]])</f>
        <v>dijkstraat82630</v>
      </c>
      <c r="S41"/>
      <c r="T41" t="s">
        <v>34</v>
      </c>
      <c r="U41" t="s">
        <v>457</v>
      </c>
      <c r="V41">
        <v>8</v>
      </c>
      <c r="W41" t="s">
        <v>458</v>
      </c>
      <c r="X41" t="s">
        <v>254</v>
      </c>
      <c r="Y41" t="s">
        <v>113</v>
      </c>
      <c r="Z41" t="str">
        <f>_xlfn.XLOOKUP(Table2[[#This Row],[Bedrijfsnummer]],Contacten!$O$2:$O$921,Contacten!$H$2:$H$921,"Not Found",0)</f>
        <v>Not Found</v>
      </c>
      <c r="AA41" t="str">
        <f>_xlfn.XLOOKUP(Table2[[#This Row],[Basisnaam]],Table3[Basisnaam],Table3[Functie],"",0)</f>
        <v/>
      </c>
      <c r="AB41" t="str">
        <f>IF(OR(Table2[[#This Row],[In Contact list?]]&lt;&gt;"Not Found",Table2[[#This Row],[In Contacten Hanne]]&lt;&gt;""),"Yes","No")</f>
        <v>No</v>
      </c>
    </row>
    <row r="42" spans="1:28" ht="17.45" customHeight="1" x14ac:dyDescent="0.45">
      <c r="A42" t="s">
        <v>9422</v>
      </c>
      <c r="B42" t="s">
        <v>459</v>
      </c>
      <c r="C42" t="str">
        <f>SUBSTITUTE(SUBSTITUTE(SUBSTITUTE(SUBSTITUTE(SUBSTITUTE(SUBSTITUTE(SUBSTITUTE(SUBSTITUTE(SUBSTITUTE(SUBSTITUTE(SUBSTITUTE(SUBSTITUTE(SUBSTITUTE(LOWER(Table2[[#This Row],[Naam]]),".",""),"-","")," bvba",""),"belgië",""),"belgium","")," nv","")," bv",""),"group",""),"groep","")," ", ""),"é","e"),"è","e"),"à","a")</f>
        <v>arcadis</v>
      </c>
      <c r="D42" t="s">
        <v>460</v>
      </c>
      <c r="E42" t="s">
        <v>461</v>
      </c>
      <c r="F42" t="s">
        <v>462</v>
      </c>
      <c r="G42" t="s">
        <v>26</v>
      </c>
      <c r="H42" t="s">
        <v>463</v>
      </c>
      <c r="I42" t="s">
        <v>26</v>
      </c>
      <c r="J42" t="s">
        <v>464</v>
      </c>
      <c r="K42" t="str">
        <f>IFERROR(LEFT(SUBSTITUTE(SUBSTITUTE(Table2[[#This Row],[Website]],"www.",""),"https://",""), FIND(".", SUBSTITUTE(SUBSTITUTE(Table2[[#This Row],[Website]],"www.",""),"https://","")) - 1),"")</f>
        <v>arcadis</v>
      </c>
      <c r="L42" t="s">
        <v>465</v>
      </c>
      <c r="M42" t="s">
        <v>200</v>
      </c>
      <c r="N42" t="s">
        <v>315</v>
      </c>
      <c r="O42">
        <v>5</v>
      </c>
      <c r="P42">
        <v>889</v>
      </c>
      <c r="Q42" t="s">
        <v>466</v>
      </c>
      <c r="R42" t="str">
        <f>LOWER(Table2[[#This Row],[Straat]]&amp;Table2[[#This Row],[Huisnummer]]&amp;Table2[[#This Row],[Postcode]])</f>
        <v>rue du marquis11000</v>
      </c>
      <c r="S42" t="s">
        <v>33</v>
      </c>
      <c r="T42" t="s">
        <v>200</v>
      </c>
      <c r="U42" t="s">
        <v>467</v>
      </c>
      <c r="V42" t="s">
        <v>468</v>
      </c>
      <c r="W42" t="s">
        <v>469</v>
      </c>
      <c r="X42" t="s">
        <v>100</v>
      </c>
      <c r="Y42" t="s">
        <v>47</v>
      </c>
      <c r="Z42" t="str">
        <f>_xlfn.XLOOKUP(Table2[[#This Row],[Bedrijfsnummer]],Contacten!$O$2:$O$921,Contacten!$H$2:$H$921,"Not Found",0)</f>
        <v>HR Manager</v>
      </c>
      <c r="AA42" t="str">
        <f>_xlfn.XLOOKUP(Table2[[#This Row],[Basisnaam]],Table3[Basisnaam],Table3[Functie],"",0)</f>
        <v>HR Manager</v>
      </c>
      <c r="AB42" t="str">
        <f>IF(OR(Table2[[#This Row],[In Contact list?]]&lt;&gt;"Not Found",Table2[[#This Row],[In Contacten Hanne]]&lt;&gt;""),"Yes","No")</f>
        <v>Yes</v>
      </c>
    </row>
    <row r="43" spans="1:28" ht="17.45" customHeight="1" x14ac:dyDescent="0.45">
      <c r="A43" t="s">
        <v>9422</v>
      </c>
      <c r="B43" t="s">
        <v>471</v>
      </c>
      <c r="C43" t="str">
        <f>SUBSTITUTE(SUBSTITUTE(SUBSTITUTE(SUBSTITUTE(SUBSTITUTE(SUBSTITUTE(SUBSTITUTE(SUBSTITUTE(SUBSTITUTE(SUBSTITUTE(SUBSTITUTE(SUBSTITUTE(SUBSTITUTE(LOWER(Table2[[#This Row],[Naam]]),".",""),"-","")," bvba",""),"belgië",""),"belgium","")," nv","")," bv",""),"group",""),"groep","")," ", ""),"é","e"),"è","e"),"à","a")</f>
        <v>arhsdevelopments</v>
      </c>
      <c r="D43" t="s">
        <v>472</v>
      </c>
      <c r="E43" t="s">
        <v>473</v>
      </c>
      <c r="F43" t="s">
        <v>474</v>
      </c>
      <c r="G43" t="s">
        <v>26</v>
      </c>
      <c r="H43" t="s">
        <v>475</v>
      </c>
      <c r="I43" t="s">
        <v>26</v>
      </c>
      <c r="J43" t="s">
        <v>476</v>
      </c>
      <c r="K43" t="str">
        <f>IFERROR(LEFT(SUBSTITUTE(SUBSTITUTE(Table2[[#This Row],[Website]],"www.",""),"https://",""), FIND(".", SUBSTITUTE(SUBSTITUTE(Table2[[#This Row],[Website]],"www.",""),"https://","")) - 1),"")</f>
        <v>arhs-group</v>
      </c>
      <c r="L43" t="s">
        <v>477</v>
      </c>
      <c r="M43" t="s">
        <v>121</v>
      </c>
      <c r="N43" t="s">
        <v>478</v>
      </c>
      <c r="O43">
        <v>98</v>
      </c>
      <c r="P43">
        <v>229</v>
      </c>
      <c r="Q43" t="s">
        <v>479</v>
      </c>
      <c r="R43" t="str">
        <f>LOWER(Table2[[#This Row],[Straat]]&amp;Table2[[#This Row],[Huisnummer]]&amp;Table2[[#This Row],[Postcode]])</f>
        <v>ikaroslaan531930</v>
      </c>
      <c r="S43" t="s">
        <v>33</v>
      </c>
      <c r="T43" t="s">
        <v>45</v>
      </c>
      <c r="U43" t="s">
        <v>480</v>
      </c>
      <c r="V43" t="s">
        <v>481</v>
      </c>
      <c r="W43" t="s">
        <v>482</v>
      </c>
      <c r="X43" t="s">
        <v>38</v>
      </c>
      <c r="Y43" t="s">
        <v>39</v>
      </c>
      <c r="Z43" t="str">
        <f>_xlfn.XLOOKUP(Table2[[#This Row],[Bedrijfsnummer]],Contacten!$O$2:$O$921,Contacten!$H$2:$H$921,"Not Found",0)</f>
        <v>Not Found</v>
      </c>
      <c r="AA43" t="str">
        <f>_xlfn.XLOOKUP(Table2[[#This Row],[Basisnaam]],Table3[Basisnaam],Table3[Functie],"",0)</f>
        <v/>
      </c>
      <c r="AB43" t="str">
        <f>IF(OR(Table2[[#This Row],[In Contact list?]]&lt;&gt;"Not Found",Table2[[#This Row],[In Contacten Hanne]]&lt;&gt;""),"Yes","No")</f>
        <v>No</v>
      </c>
    </row>
    <row r="44" spans="1:28" ht="17.45" customHeight="1" x14ac:dyDescent="0.45">
      <c r="A44" t="s">
        <v>9422</v>
      </c>
      <c r="B44" t="s">
        <v>483</v>
      </c>
      <c r="C44" t="str">
        <f>SUBSTITUTE(SUBSTITUTE(SUBSTITUTE(SUBSTITUTE(SUBSTITUTE(SUBSTITUTE(SUBSTITUTE(SUBSTITUTE(SUBSTITUTE(SUBSTITUTE(SUBSTITUTE(SUBSTITUTE(SUBSTITUTE(LOWER(Table2[[#This Row],[Naam]]),".",""),"-","")," bvba",""),"belgië",""),"belgium","")," nv","")," bv",""),"group",""),"groep","")," ", ""),"é","e"),"è","e"),"à","a")</f>
        <v>arval</v>
      </c>
      <c r="D44" t="s">
        <v>484</v>
      </c>
      <c r="E44" t="s">
        <v>485</v>
      </c>
      <c r="F44" t="s">
        <v>486</v>
      </c>
      <c r="G44" t="s">
        <v>26</v>
      </c>
      <c r="H44" t="s">
        <v>487</v>
      </c>
      <c r="I44" t="s">
        <v>26</v>
      </c>
      <c r="J44" t="s">
        <v>488</v>
      </c>
      <c r="K44" t="str">
        <f>IFERROR(LEFT(SUBSTITUTE(SUBSTITUTE(Table2[[#This Row],[Website]],"www.",""),"https://",""), FIND(".", SUBSTITUTE(SUBSTITUTE(Table2[[#This Row],[Website]],"www.",""),"https://","")) - 1),"")</f>
        <v>arval</v>
      </c>
      <c r="L44" t="s">
        <v>489</v>
      </c>
      <c r="M44" t="s">
        <v>121</v>
      </c>
      <c r="N44" t="s">
        <v>478</v>
      </c>
      <c r="O44">
        <v>6</v>
      </c>
      <c r="P44">
        <v>453</v>
      </c>
      <c r="Q44" t="s">
        <v>490</v>
      </c>
      <c r="R44" t="str">
        <f>LOWER(Table2[[#This Row],[Straat]]&amp;Table2[[#This Row],[Huisnummer]]&amp;Table2[[#This Row],[Postcode]])</f>
        <v>ikaroslaan991930</v>
      </c>
      <c r="S44" t="s">
        <v>33</v>
      </c>
      <c r="T44" t="s">
        <v>45</v>
      </c>
      <c r="U44" t="s">
        <v>480</v>
      </c>
      <c r="V44" t="s">
        <v>491</v>
      </c>
      <c r="W44" t="s">
        <v>492</v>
      </c>
      <c r="X44" t="s">
        <v>38</v>
      </c>
      <c r="Y44" t="s">
        <v>113</v>
      </c>
      <c r="Z44" t="str">
        <f>_xlfn.XLOOKUP(Table2[[#This Row],[Bedrijfsnummer]],Contacten!$O$2:$O$921,Contacten!$H$2:$H$921,"Not Found",0)</f>
        <v>HR Business Partner</v>
      </c>
      <c r="AA44" t="str">
        <f>_xlfn.XLOOKUP(Table2[[#This Row],[Basisnaam]],Table3[Basisnaam],Table3[Functie],"",0)</f>
        <v/>
      </c>
      <c r="AB44" t="str">
        <f>IF(OR(Table2[[#This Row],[In Contact list?]]&lt;&gt;"Not Found",Table2[[#This Row],[In Contacten Hanne]]&lt;&gt;""),"Yes","No")</f>
        <v>Yes</v>
      </c>
    </row>
    <row r="45" spans="1:28" ht="17.45" customHeight="1" x14ac:dyDescent="0.45">
      <c r="A45" t="s">
        <v>9422</v>
      </c>
      <c r="B45" t="s">
        <v>494</v>
      </c>
      <c r="C45" t="str">
        <f>SUBSTITUTE(SUBSTITUTE(SUBSTITUTE(SUBSTITUTE(SUBSTITUTE(SUBSTITUTE(SUBSTITUTE(SUBSTITUTE(SUBSTITUTE(SUBSTITUTE(SUBSTITUTE(SUBSTITUTE(SUBSTITUTE(LOWER(Table2[[#This Row],[Naam]]),".",""),"-","")," bvba",""),"belgië",""),"belgium","")," nv","")," bv",""),"group",""),"groep","")," ", ""),"é","e"),"è","e"),"à","a")</f>
        <v>arvesta</v>
      </c>
      <c r="D45" t="s">
        <v>495</v>
      </c>
      <c r="E45" t="s">
        <v>496</v>
      </c>
      <c r="F45" t="s">
        <v>497</v>
      </c>
      <c r="G45" t="s">
        <v>26</v>
      </c>
      <c r="H45" t="s">
        <v>498</v>
      </c>
      <c r="I45" t="s">
        <v>26</v>
      </c>
      <c r="J45" t="s">
        <v>499</v>
      </c>
      <c r="K45" t="str">
        <f>IFERROR(LEFT(SUBSTITUTE(SUBSTITUTE(Table2[[#This Row],[Website]],"www.",""),"https://",""), FIND(".", SUBSTITUTE(SUBSTITUTE(Table2[[#This Row],[Website]],"www.",""),"https://","")) - 1),"")</f>
        <v>arvesta</v>
      </c>
      <c r="L45" t="s">
        <v>500</v>
      </c>
      <c r="M45" t="s">
        <v>501</v>
      </c>
      <c r="N45" t="s">
        <v>502</v>
      </c>
      <c r="O45">
        <v>48</v>
      </c>
      <c r="P45">
        <v>606</v>
      </c>
      <c r="Q45" t="s">
        <v>503</v>
      </c>
      <c r="R45" t="str">
        <f>LOWER(Table2[[#This Row],[Straat]]&amp;Table2[[#This Row],[Huisnummer]]&amp;Table2[[#This Row],[Postcode]])</f>
        <v>aarschotsesteenweg843012</v>
      </c>
      <c r="S45" t="s">
        <v>33</v>
      </c>
      <c r="T45" t="s">
        <v>45</v>
      </c>
      <c r="U45" t="s">
        <v>504</v>
      </c>
      <c r="V45" t="s">
        <v>505</v>
      </c>
      <c r="W45" t="s">
        <v>156</v>
      </c>
      <c r="X45" t="s">
        <v>100</v>
      </c>
      <c r="Y45" t="s">
        <v>47</v>
      </c>
      <c r="Z45" t="str">
        <f>_xlfn.XLOOKUP(Table2[[#This Row],[Bedrijfsnummer]],Contacten!$O$2:$O$921,Contacten!$H$2:$H$921,"Not Found",0)</f>
        <v>HR Business Partner</v>
      </c>
      <c r="AA45" t="str">
        <f>_xlfn.XLOOKUP(Table2[[#This Row],[Basisnaam]],Table3[Basisnaam],Table3[Functie],"",0)</f>
        <v>Chief HR officer</v>
      </c>
      <c r="AB45" t="str">
        <f>IF(OR(Table2[[#This Row],[In Contact list?]]&lt;&gt;"Not Found",Table2[[#This Row],[In Contacten Hanne]]&lt;&gt;""),"Yes","No")</f>
        <v>Yes</v>
      </c>
    </row>
    <row r="46" spans="1:28" ht="17.45" customHeight="1" x14ac:dyDescent="0.45">
      <c r="A46" t="s">
        <v>9422</v>
      </c>
      <c r="B46" t="s">
        <v>507</v>
      </c>
      <c r="C46" t="str">
        <f>SUBSTITUTE(SUBSTITUTE(SUBSTITUTE(SUBSTITUTE(SUBSTITUTE(SUBSTITUTE(SUBSTITUTE(SUBSTITUTE(SUBSTITUTE(SUBSTITUTE(SUBSTITUTE(SUBSTITUTE(SUBSTITUTE(LOWER(Table2[[#This Row],[Naam]]),".",""),"-","")," bvba",""),"belgië",""),"belgium","")," nv","")," bv",""),"group",""),"groep","")," ", ""),"é","e"),"è","e"),"à","a")</f>
        <v>ascoindustries</v>
      </c>
      <c r="D46" t="s">
        <v>508</v>
      </c>
      <c r="E46" t="s">
        <v>509</v>
      </c>
      <c r="F46" t="s">
        <v>510</v>
      </c>
      <c r="G46" t="s">
        <v>26</v>
      </c>
      <c r="H46" t="s">
        <v>511</v>
      </c>
      <c r="I46" t="s">
        <v>26</v>
      </c>
      <c r="J46" t="s">
        <v>512</v>
      </c>
      <c r="K46" t="str">
        <f>IFERROR(LEFT(SUBSTITUTE(SUBSTITUTE(Table2[[#This Row],[Website]],"www.",""),"https://",""), FIND(".", SUBSTITUTE(SUBSTITUTE(Table2[[#This Row],[Website]],"www.",""),"https://","")) - 1),"")</f>
        <v>asco</v>
      </c>
      <c r="L46" t="s">
        <v>513</v>
      </c>
      <c r="M46" t="s">
        <v>121</v>
      </c>
      <c r="N46" t="s">
        <v>478</v>
      </c>
      <c r="O46">
        <v>26</v>
      </c>
      <c r="P46">
        <v>298</v>
      </c>
      <c r="Q46" t="s">
        <v>514</v>
      </c>
      <c r="R46" t="str">
        <f>LOWER(Table2[[#This Row],[Straat]]&amp;Table2[[#This Row],[Huisnummer]]&amp;Table2[[#This Row],[Postcode]])</f>
        <v>weiveldlaan21930</v>
      </c>
      <c r="S46" t="s">
        <v>33</v>
      </c>
      <c r="T46" t="s">
        <v>45</v>
      </c>
      <c r="U46" t="s">
        <v>515</v>
      </c>
      <c r="V46" t="s">
        <v>516</v>
      </c>
      <c r="W46" t="s">
        <v>517</v>
      </c>
      <c r="X46" t="s">
        <v>100</v>
      </c>
      <c r="Y46" t="s">
        <v>47</v>
      </c>
      <c r="Z46" t="str">
        <f>_xlfn.XLOOKUP(Table2[[#This Row],[Bedrijfsnummer]],Contacten!$O$2:$O$921,Contacten!$H$2:$H$921,"Not Found",0)</f>
        <v>HR Manager</v>
      </c>
      <c r="AA46" t="str">
        <f>_xlfn.XLOOKUP(Table2[[#This Row],[Basisnaam]],Table3[Basisnaam],Table3[Functie],"",0)</f>
        <v/>
      </c>
      <c r="AB46" t="str">
        <f>IF(OR(Table2[[#This Row],[In Contact list?]]&lt;&gt;"Not Found",Table2[[#This Row],[In Contacten Hanne]]&lt;&gt;""),"Yes","No")</f>
        <v>Yes</v>
      </c>
    </row>
    <row r="47" spans="1:28" ht="17.45" customHeight="1" x14ac:dyDescent="0.45">
      <c r="A47" t="s">
        <v>9422</v>
      </c>
      <c r="B47" t="s">
        <v>519</v>
      </c>
      <c r="C47" t="str">
        <f>SUBSTITUTE(SUBSTITUTE(SUBSTITUTE(SUBSTITUTE(SUBSTITUTE(SUBSTITUTE(SUBSTITUTE(SUBSTITUTE(SUBSTITUTE(SUBSTITUTE(SUBSTITUTE(SUBSTITUTE(SUBSTITUTE(LOWER(Table2[[#This Row],[Naam]]),".",""),"-","")," bvba",""),"belgië",""),"belgium","")," nv","")," bv",""),"group",""),"groep","")," ", ""),"é","e"),"è","e"),"à","a")</f>
        <v>astrasweets</v>
      </c>
      <c r="D47" t="s">
        <v>520</v>
      </c>
      <c r="E47" t="s">
        <v>521</v>
      </c>
      <c r="F47" t="s">
        <v>522</v>
      </c>
      <c r="G47" t="s">
        <v>26</v>
      </c>
      <c r="H47" t="s">
        <v>523</v>
      </c>
      <c r="I47" t="s">
        <v>26</v>
      </c>
      <c r="J47" t="s">
        <v>524</v>
      </c>
      <c r="K47" t="str">
        <f>IFERROR(LEFT(SUBSTITUTE(SUBSTITUTE(Table2[[#This Row],[Website]],"www.",""),"https://",""), FIND(".", SUBSTITUTE(SUBSTITUTE(Table2[[#This Row],[Website]],"www.",""),"https://","")) - 1),"")</f>
        <v>astrasweets</v>
      </c>
      <c r="L47" t="s">
        <v>525</v>
      </c>
      <c r="M47" t="s">
        <v>272</v>
      </c>
      <c r="N47" t="s">
        <v>526</v>
      </c>
      <c r="O47">
        <v>29</v>
      </c>
      <c r="P47">
        <v>109</v>
      </c>
      <c r="Q47" t="s">
        <v>527</v>
      </c>
      <c r="R47" t="str">
        <f>LOWER(Table2[[#This Row],[Straat]]&amp;Table2[[#This Row],[Huisnummer]]&amp;Table2[[#This Row],[Postcode]])</f>
        <v>bleukenlaan182300</v>
      </c>
      <c r="S47" t="s">
        <v>33</v>
      </c>
      <c r="T47" t="s">
        <v>34</v>
      </c>
      <c r="U47" t="s">
        <v>528</v>
      </c>
      <c r="V47" t="s">
        <v>529</v>
      </c>
      <c r="W47" t="s">
        <v>530</v>
      </c>
      <c r="X47" t="s">
        <v>38</v>
      </c>
      <c r="Y47" t="s">
        <v>47</v>
      </c>
      <c r="Z47" t="str">
        <f>_xlfn.XLOOKUP(Table2[[#This Row],[Bedrijfsnummer]],Contacten!$O$2:$O$921,Contacten!$H$2:$H$921,"Not Found",0)</f>
        <v>HR Business Partner Operations</v>
      </c>
      <c r="AA47" t="str">
        <f>_xlfn.XLOOKUP(Table2[[#This Row],[Basisnaam]],Table3[Basisnaam],Table3[Functie],"",0)</f>
        <v/>
      </c>
      <c r="AB47" t="str">
        <f>IF(OR(Table2[[#This Row],[In Contact list?]]&lt;&gt;"Not Found",Table2[[#This Row],[In Contacten Hanne]]&lt;&gt;""),"Yes","No")</f>
        <v>Yes</v>
      </c>
    </row>
    <row r="48" spans="1:28" ht="17.45" customHeight="1" x14ac:dyDescent="0.45">
      <c r="A48" t="s">
        <v>9422</v>
      </c>
      <c r="B48" t="s">
        <v>532</v>
      </c>
      <c r="C48" t="str">
        <f>SUBSTITUTE(SUBSTITUTE(SUBSTITUTE(SUBSTITUTE(SUBSTITUTE(SUBSTITUTE(SUBSTITUTE(SUBSTITUTE(SUBSTITUTE(SUBSTITUTE(SUBSTITUTE(SUBSTITUTE(SUBSTITUTE(LOWER(Table2[[#This Row],[Naam]]),".",""),"-","")," bvba",""),"belgië",""),"belgium","")," nv","")," bv",""),"group",""),"groep","")," ", ""),"é","e"),"è","e"),"à","a")</f>
        <v>astrazeneca</v>
      </c>
      <c r="D48" t="s">
        <v>533</v>
      </c>
      <c r="E48" t="s">
        <v>534</v>
      </c>
      <c r="F48" t="s">
        <v>535</v>
      </c>
      <c r="G48" t="s">
        <v>26</v>
      </c>
      <c r="H48" t="s">
        <v>536</v>
      </c>
      <c r="I48" t="s">
        <v>26</v>
      </c>
      <c r="J48" t="s">
        <v>537</v>
      </c>
      <c r="K48" t="str">
        <f>IFERROR(LEFT(SUBSTITUTE(SUBSTITUTE(Table2[[#This Row],[Website]],"www.",""),"https://",""), FIND(".", SUBSTITUTE(SUBSTITUTE(Table2[[#This Row],[Website]],"www.",""),"https://","")) - 1),"")</f>
        <v>astrazeneca</v>
      </c>
      <c r="L48" t="s">
        <v>538</v>
      </c>
      <c r="M48" t="s">
        <v>128</v>
      </c>
      <c r="N48">
        <v>1702</v>
      </c>
      <c r="O48">
        <v>0</v>
      </c>
      <c r="P48">
        <v>217.6</v>
      </c>
      <c r="Q48"/>
      <c r="R48" t="str">
        <f>LOWER(Table2[[#This Row],[Straat]]&amp;Table2[[#This Row],[Huisnummer]]&amp;Table2[[#This Row],[Postcode]])</f>
        <v>alfons gossetlaan401702</v>
      </c>
      <c r="S48"/>
      <c r="T48" t="s">
        <v>45</v>
      </c>
      <c r="U48" t="s">
        <v>382</v>
      </c>
      <c r="V48">
        <v>40</v>
      </c>
      <c r="W48" t="s">
        <v>383</v>
      </c>
      <c r="X48" t="s">
        <v>38</v>
      </c>
      <c r="Y48" t="s">
        <v>47</v>
      </c>
      <c r="Z48" t="str">
        <f>_xlfn.XLOOKUP(Table2[[#This Row],[Bedrijfsnummer]],Contacten!$O$2:$O$921,Contacten!$H$2:$H$921,"Not Found",0)</f>
        <v>Recruitment Coordinator + temporary replacement HR Manager</v>
      </c>
      <c r="AA48" t="str">
        <f>_xlfn.XLOOKUP(Table2[[#This Row],[Basisnaam]],Table3[Basisnaam],Table3[Functie],"",0)</f>
        <v/>
      </c>
      <c r="AB48" t="str">
        <f>IF(OR(Table2[[#This Row],[In Contact list?]]&lt;&gt;"Not Found",Table2[[#This Row],[In Contacten Hanne]]&lt;&gt;""),"Yes","No")</f>
        <v>Yes</v>
      </c>
    </row>
    <row r="49" spans="1:28" ht="17.45" customHeight="1" x14ac:dyDescent="0.45">
      <c r="A49" t="s">
        <v>9422</v>
      </c>
      <c r="B49" t="s">
        <v>540</v>
      </c>
      <c r="C49" t="str">
        <f>SUBSTITUTE(SUBSTITUTE(SUBSTITUTE(SUBSTITUTE(SUBSTITUTE(SUBSTITUTE(SUBSTITUTE(SUBSTITUTE(SUBSTITUTE(SUBSTITUTE(SUBSTITUTE(SUBSTITUTE(SUBSTITUTE(LOWER(Table2[[#This Row],[Naam]]),".",""),"-","")," bvba",""),"belgië",""),"belgium","")," nv","")," bv",""),"group",""),"groep","")," ", ""),"é","e"),"è","e"),"à","a")</f>
        <v>athloncarlease</v>
      </c>
      <c r="D49" t="s">
        <v>541</v>
      </c>
      <c r="E49" t="s">
        <v>542</v>
      </c>
      <c r="F49"/>
      <c r="G49"/>
      <c r="H49"/>
      <c r="I49"/>
      <c r="J49" t="s">
        <v>543</v>
      </c>
      <c r="K49" t="str">
        <f>IFERROR(LEFT(SUBSTITUTE(SUBSTITUTE(Table2[[#This Row],[Website]],"www.",""),"https://",""), FIND(".", SUBSTITUTE(SUBSTITUTE(Table2[[#This Row],[Website]],"www.",""),"https://","")) - 1),"")</f>
        <v>be</v>
      </c>
      <c r="L49"/>
      <c r="M49" t="s">
        <v>544</v>
      </c>
      <c r="N49">
        <v>1830</v>
      </c>
      <c r="O49">
        <v>0</v>
      </c>
      <c r="P49">
        <v>131</v>
      </c>
      <c r="Q49"/>
      <c r="R49" t="str">
        <f>LOWER(Table2[[#This Row],[Straat]]&amp;Table2[[#This Row],[Huisnummer]]&amp;Table2[[#This Row],[Postcode]])</f>
        <v>peutiesesteenweg1151830</v>
      </c>
      <c r="S49"/>
      <c r="T49" t="s">
        <v>45</v>
      </c>
      <c r="U49" t="s">
        <v>545</v>
      </c>
      <c r="V49">
        <v>115</v>
      </c>
      <c r="W49"/>
      <c r="X49" t="s">
        <v>80</v>
      </c>
      <c r="Y49" t="s">
        <v>47</v>
      </c>
      <c r="Z49" t="str">
        <f>_xlfn.XLOOKUP(Table2[[#This Row],[Bedrijfsnummer]],Contacten!$O$2:$O$921,Contacten!$H$2:$H$921,"Not Found",0)</f>
        <v>Not Found</v>
      </c>
      <c r="AA49" t="str">
        <f>_xlfn.XLOOKUP(Table2[[#This Row],[Basisnaam]],Table3[Basisnaam],Table3[Functie],"",0)</f>
        <v>HR Country Manager</v>
      </c>
      <c r="AB49" t="str">
        <f>IF(OR(Table2[[#This Row],[In Contact list?]]&lt;&gt;"Not Found",Table2[[#This Row],[In Contacten Hanne]]&lt;&gt;""),"Yes","No")</f>
        <v>Yes</v>
      </c>
    </row>
    <row r="50" spans="1:28" ht="17.45" customHeight="1" x14ac:dyDescent="0.45">
      <c r="A50" t="s">
        <v>9422</v>
      </c>
      <c r="B50" t="s">
        <v>546</v>
      </c>
      <c r="C50" t="str">
        <f>SUBSTITUTE(SUBSTITUTE(SUBSTITUTE(SUBSTITUTE(SUBSTITUTE(SUBSTITUTE(SUBSTITUTE(SUBSTITUTE(SUBSTITUTE(SUBSTITUTE(SUBSTITUTE(SUBSTITUTE(SUBSTITUTE(LOWER(Table2[[#This Row],[Naam]]),".",""),"-","")," bvba",""),"belgië",""),"belgium","")," nv","")," bv",""),"group",""),"groep","")," ", ""),"é","e"),"è","e"),"à","a")</f>
        <v>atlascopcoairpower</v>
      </c>
      <c r="D50" t="s">
        <v>547</v>
      </c>
      <c r="E50" t="s">
        <v>548</v>
      </c>
      <c r="F50" t="s">
        <v>549</v>
      </c>
      <c r="G50" t="s">
        <v>26</v>
      </c>
      <c r="H50" t="s">
        <v>550</v>
      </c>
      <c r="I50" t="s">
        <v>26</v>
      </c>
      <c r="J50" t="s">
        <v>551</v>
      </c>
      <c r="K50" t="str">
        <f>IFERROR(LEFT(SUBSTITUTE(SUBSTITUTE(Table2[[#This Row],[Website]],"www.",""),"https://",""), FIND(".", SUBSTITUTE(SUBSTITUTE(Table2[[#This Row],[Website]],"www.",""),"https://","")) - 1),"")</f>
        <v>atlascopco</v>
      </c>
      <c r="L50" t="s">
        <v>552</v>
      </c>
      <c r="M50" t="s">
        <v>553</v>
      </c>
      <c r="N50">
        <v>2610</v>
      </c>
      <c r="O50">
        <v>108</v>
      </c>
      <c r="P50">
        <v>1942.3</v>
      </c>
      <c r="Q50"/>
      <c r="R50" t="str">
        <f>LOWER(Table2[[#This Row],[Straat]]&amp;Table2[[#This Row],[Huisnummer]]&amp;Table2[[#This Row],[Postcode]])</f>
        <v>boomsesteenweg9572610</v>
      </c>
      <c r="S50"/>
      <c r="T50" t="s">
        <v>34</v>
      </c>
      <c r="U50" t="s">
        <v>554</v>
      </c>
      <c r="V50">
        <v>957</v>
      </c>
      <c r="W50" t="s">
        <v>392</v>
      </c>
      <c r="X50" t="s">
        <v>112</v>
      </c>
      <c r="Y50" t="s">
        <v>113</v>
      </c>
      <c r="Z50" t="str">
        <f>_xlfn.XLOOKUP(Table2[[#This Row],[Bedrijfsnummer]],Contacten!$O$2:$O$921,Contacten!$H$2:$H$921,"Not Found",0)</f>
        <v>HR Manager</v>
      </c>
      <c r="AA50" t="str">
        <f>_xlfn.XLOOKUP(Table2[[#This Row],[Basisnaam]],Table3[Basisnaam],Table3[Functie],"",0)</f>
        <v>VP HR</v>
      </c>
      <c r="AB50" t="str">
        <f>IF(OR(Table2[[#This Row],[In Contact list?]]&lt;&gt;"Not Found",Table2[[#This Row],[In Contacten Hanne]]&lt;&gt;""),"Yes","No")</f>
        <v>Yes</v>
      </c>
    </row>
    <row r="51" spans="1:28" ht="17.45" customHeight="1" x14ac:dyDescent="0.45">
      <c r="A51" t="s">
        <v>9422</v>
      </c>
      <c r="B51" t="s">
        <v>556</v>
      </c>
      <c r="C51" t="str">
        <f>SUBSTITUTE(SUBSTITUTE(SUBSTITUTE(SUBSTITUTE(SUBSTITUTE(SUBSTITUTE(SUBSTITUTE(SUBSTITUTE(SUBSTITUTE(SUBSTITUTE(SUBSTITUTE(SUBSTITUTE(SUBSTITUTE(LOWER(Table2[[#This Row],[Naam]]),".",""),"-","")," bvba",""),"belgië",""),"belgium","")," nv","")," bv",""),"group",""),"groep","")," ", ""),"é","e"),"è","e"),"à","a")</f>
        <v>atlascopcorentaleurope</v>
      </c>
      <c r="D51" t="s">
        <v>557</v>
      </c>
      <c r="E51" t="s">
        <v>558</v>
      </c>
      <c r="F51" t="s">
        <v>549</v>
      </c>
      <c r="G51" t="s">
        <v>26</v>
      </c>
      <c r="H51" t="s">
        <v>550</v>
      </c>
      <c r="I51" t="s">
        <v>26</v>
      </c>
      <c r="J51" t="s">
        <v>559</v>
      </c>
      <c r="K51" t="str">
        <f>IFERROR(LEFT(SUBSTITUTE(SUBSTITUTE(Table2[[#This Row],[Website]],"www.",""),"https://",""), FIND(".", SUBSTITUTE(SUBSTITUTE(Table2[[#This Row],[Website]],"www.",""),"https://","")) - 1),"")</f>
        <v>atlascopco</v>
      </c>
      <c r="L51" t="s">
        <v>560</v>
      </c>
      <c r="M51" t="s">
        <v>561</v>
      </c>
      <c r="N51">
        <v>2850</v>
      </c>
      <c r="O51">
        <v>108</v>
      </c>
      <c r="P51">
        <v>112.4</v>
      </c>
      <c r="Q51"/>
      <c r="R51" t="str">
        <f>LOWER(Table2[[#This Row],[Straat]]&amp;Table2[[#This Row],[Huisnummer]]&amp;Table2[[#This Row],[Postcode]])</f>
        <v>industrieweg1 f2850</v>
      </c>
      <c r="S51"/>
      <c r="T51" t="s">
        <v>34</v>
      </c>
      <c r="U51" t="s">
        <v>562</v>
      </c>
      <c r="V51" t="s">
        <v>563</v>
      </c>
      <c r="W51" t="s">
        <v>330</v>
      </c>
      <c r="X51" t="s">
        <v>80</v>
      </c>
      <c r="Y51" t="s">
        <v>60</v>
      </c>
      <c r="Z51" t="str">
        <f>_xlfn.XLOOKUP(Table2[[#This Row],[Bedrijfsnummer]],Contacten!$O$2:$O$921,Contacten!$H$2:$H$921,"Not Found",0)</f>
        <v>HR Manager</v>
      </c>
      <c r="AA51" t="str">
        <f>_xlfn.XLOOKUP(Table2[[#This Row],[Basisnaam]],Table3[Basisnaam],Table3[Functie],"",0)</f>
        <v/>
      </c>
      <c r="AB51" t="str">
        <f>IF(OR(Table2[[#This Row],[In Contact list?]]&lt;&gt;"Not Found",Table2[[#This Row],[In Contacten Hanne]]&lt;&gt;""),"Yes","No")</f>
        <v>Yes</v>
      </c>
    </row>
    <row r="52" spans="1:28" ht="17.45" customHeight="1" x14ac:dyDescent="0.45">
      <c r="A52" t="s">
        <v>9422</v>
      </c>
      <c r="B52" t="s">
        <v>565</v>
      </c>
      <c r="C52" t="str">
        <f>SUBSTITUTE(SUBSTITUTE(SUBSTITUTE(SUBSTITUTE(SUBSTITUTE(SUBSTITUTE(SUBSTITUTE(SUBSTITUTE(SUBSTITUTE(SUBSTITUTE(SUBSTITUTE(SUBSTITUTE(SUBSTITUTE(LOWER(Table2[[#This Row],[Naam]]),".",""),"-","")," bvba",""),"belgië",""),"belgium","")," nv","")," bv",""),"group",""),"groep","")," ", ""),"é","e"),"è","e"),"à","a")</f>
        <v>aurubisbeerse</v>
      </c>
      <c r="D52" t="s">
        <v>566</v>
      </c>
      <c r="E52" t="s">
        <v>567</v>
      </c>
      <c r="F52" t="s">
        <v>568</v>
      </c>
      <c r="G52" t="s">
        <v>26</v>
      </c>
      <c r="H52" t="s">
        <v>569</v>
      </c>
      <c r="I52" t="s">
        <v>26</v>
      </c>
      <c r="J52" t="s">
        <v>570</v>
      </c>
      <c r="K52" t="str">
        <f>IFERROR(LEFT(SUBSTITUTE(SUBSTITUTE(Table2[[#This Row],[Website]],"www.",""),"https://",""), FIND(".", SUBSTITUTE(SUBSTITUTE(Table2[[#This Row],[Website]],"www.",""),"https://","")) - 1),"")</f>
        <v>metallo</v>
      </c>
      <c r="L52" t="s">
        <v>571</v>
      </c>
      <c r="M52" t="s">
        <v>572</v>
      </c>
      <c r="N52">
        <v>2340</v>
      </c>
      <c r="O52">
        <v>0</v>
      </c>
      <c r="P52">
        <v>220.9</v>
      </c>
      <c r="Q52"/>
      <c r="R52" t="str">
        <f>LOWER(Table2[[#This Row],[Straat]]&amp;Table2[[#This Row],[Huisnummer]]&amp;Table2[[#This Row],[Postcode]])</f>
        <v>nieuwe dreef332340</v>
      </c>
      <c r="S52"/>
      <c r="T52" t="s">
        <v>34</v>
      </c>
      <c r="U52" t="s">
        <v>573</v>
      </c>
      <c r="V52">
        <v>33</v>
      </c>
      <c r="W52" t="s">
        <v>362</v>
      </c>
      <c r="X52" t="s">
        <v>38</v>
      </c>
      <c r="Y52" t="s">
        <v>113</v>
      </c>
      <c r="Z52" t="str">
        <f>_xlfn.XLOOKUP(Table2[[#This Row],[Bedrijfsnummer]],Contacten!$O$2:$O$921,Contacten!$H$2:$H$921,"Not Found",0)</f>
        <v>Not Found</v>
      </c>
      <c r="AA52" t="str">
        <f>_xlfn.XLOOKUP(Table2[[#This Row],[Basisnaam]],Table3[Basisnaam],Table3[Functie],"",0)</f>
        <v>HR Director</v>
      </c>
      <c r="AB52" t="str">
        <f>IF(OR(Table2[[#This Row],[In Contact list?]]&lt;&gt;"Not Found",Table2[[#This Row],[In Contacten Hanne]]&lt;&gt;""),"Yes","No")</f>
        <v>Yes</v>
      </c>
    </row>
    <row r="53" spans="1:28" ht="17.45" customHeight="1" x14ac:dyDescent="0.45">
      <c r="A53" t="s">
        <v>9422</v>
      </c>
      <c r="B53" t="s">
        <v>574</v>
      </c>
      <c r="C53" t="str">
        <f>SUBSTITUTE(SUBSTITUTE(SUBSTITUTE(SUBSTITUTE(SUBSTITUTE(SUBSTITUTE(SUBSTITUTE(SUBSTITUTE(SUBSTITUTE(SUBSTITUTE(SUBSTITUTE(SUBSTITUTE(SUBSTITUTE(LOWER(Table2[[#This Row],[Naam]]),".",""),"-","")," bvba",""),"belgië",""),"belgium","")," nv","")," bv",""),"group",""),"groep","")," ", ""),"é","e"),"è","e"),"à","a")</f>
        <v>aurubisolen</v>
      </c>
      <c r="D53" t="s">
        <v>575</v>
      </c>
      <c r="E53" t="s">
        <v>576</v>
      </c>
      <c r="F53" t="s">
        <v>577</v>
      </c>
      <c r="G53" t="s">
        <v>26</v>
      </c>
      <c r="H53" t="s">
        <v>578</v>
      </c>
      <c r="I53" t="s">
        <v>26</v>
      </c>
      <c r="J53" t="s">
        <v>579</v>
      </c>
      <c r="K53" t="str">
        <f>IFERROR(LEFT(SUBSTITUTE(SUBSTITUTE(Table2[[#This Row],[Website]],"www.",""),"https://",""), FIND(".", SUBSTITUTE(SUBSTITUTE(Table2[[#This Row],[Website]],"www.",""),"https://","")) - 1),"")</f>
        <v>aurubis</v>
      </c>
      <c r="L53" t="s">
        <v>580</v>
      </c>
      <c r="M53" t="s">
        <v>581</v>
      </c>
      <c r="N53">
        <v>2250</v>
      </c>
      <c r="O53">
        <v>0</v>
      </c>
      <c r="P53">
        <v>248.4</v>
      </c>
      <c r="Q53"/>
      <c r="R53" t="str">
        <f>LOWER(Table2[[#This Row],[Straat]]&amp;Table2[[#This Row],[Huisnummer]]&amp;Table2[[#This Row],[Postcode]])</f>
        <v>watertorenstraat352250</v>
      </c>
      <c r="S53"/>
      <c r="T53" t="s">
        <v>34</v>
      </c>
      <c r="U53" t="s">
        <v>582</v>
      </c>
      <c r="V53">
        <v>35</v>
      </c>
      <c r="W53" t="s">
        <v>362</v>
      </c>
      <c r="X53" t="s">
        <v>100</v>
      </c>
      <c r="Y53" t="s">
        <v>113</v>
      </c>
      <c r="Z53" t="str">
        <f>_xlfn.XLOOKUP(Table2[[#This Row],[Bedrijfsnummer]],Contacten!$O$2:$O$921,Contacten!$H$2:$H$921,"Not Found",0)</f>
        <v>HR Manager</v>
      </c>
      <c r="AA53" t="str">
        <f>_xlfn.XLOOKUP(Table2[[#This Row],[Basisnaam]],Table3[Basisnaam],Table3[Functie],"",0)</f>
        <v>HR Development Manager</v>
      </c>
      <c r="AB53" t="str">
        <f>IF(OR(Table2[[#This Row],[In Contact list?]]&lt;&gt;"Not Found",Table2[[#This Row],[In Contacten Hanne]]&lt;&gt;""),"Yes","No")</f>
        <v>Yes</v>
      </c>
    </row>
    <row r="54" spans="1:28" ht="17.45" customHeight="1" x14ac:dyDescent="0.45">
      <c r="A54" t="s">
        <v>9422</v>
      </c>
      <c r="B54" t="s">
        <v>584</v>
      </c>
      <c r="C54" t="str">
        <f>SUBSTITUTE(SUBSTITUTE(SUBSTITUTE(SUBSTITUTE(SUBSTITUTE(SUBSTITUTE(SUBSTITUTE(SUBSTITUTE(SUBSTITUTE(SUBSTITUTE(SUBSTITUTE(SUBSTITUTE(SUBSTITUTE(LOWER(Table2[[#This Row],[Naam]]),".",""),"-","")," bvba",""),"belgië",""),"belgium","")," nv","")," bv",""),"group",""),"groep","")," ", ""),"é","e"),"è","e"),"à","a")</f>
        <v>auto5</v>
      </c>
      <c r="D54" t="s">
        <v>585</v>
      </c>
      <c r="E54" t="s">
        <v>586</v>
      </c>
      <c r="F54"/>
      <c r="G54"/>
      <c r="H54" t="s">
        <v>587</v>
      </c>
      <c r="I54" t="s">
        <v>26</v>
      </c>
      <c r="J54" t="s">
        <v>588</v>
      </c>
      <c r="K54" t="str">
        <f>IFERROR(LEFT(SUBSTITUTE(SUBSTITUTE(Table2[[#This Row],[Website]],"www.",""),"https://",""), FIND(".", SUBSTITUTE(SUBSTITUTE(Table2[[#This Row],[Website]],"www.",""),"https://","")) - 1),"")</f>
        <v>auto5</v>
      </c>
      <c r="L54" t="s">
        <v>589</v>
      </c>
      <c r="M54" t="s">
        <v>401</v>
      </c>
      <c r="N54" t="s">
        <v>402</v>
      </c>
      <c r="O54">
        <v>27</v>
      </c>
      <c r="P54">
        <v>323</v>
      </c>
      <c r="Q54" t="s">
        <v>590</v>
      </c>
      <c r="R54" t="str">
        <f>LOWER(Table2[[#This Row],[Straat]]&amp;Table2[[#This Row],[Huisnummer]]&amp;Table2[[#This Row],[Postcode]])</f>
        <v>boulevard paepsem201070</v>
      </c>
      <c r="S54" t="s">
        <v>33</v>
      </c>
      <c r="T54" t="s">
        <v>200</v>
      </c>
      <c r="U54" t="s">
        <v>591</v>
      </c>
      <c r="V54" t="s">
        <v>592</v>
      </c>
      <c r="W54" t="s">
        <v>593</v>
      </c>
      <c r="X54" t="s">
        <v>100</v>
      </c>
      <c r="Y54" t="s">
        <v>60</v>
      </c>
      <c r="Z54" t="str">
        <f>_xlfn.XLOOKUP(Table2[[#This Row],[Bedrijfsnummer]],Contacten!$O$2:$O$921,Contacten!$H$2:$H$921,"Not Found",0)</f>
        <v>HR Business Partner</v>
      </c>
      <c r="AA54" t="str">
        <f>_xlfn.XLOOKUP(Table2[[#This Row],[Basisnaam]],Table3[Basisnaam],Table3[Functie],"",0)</f>
        <v/>
      </c>
      <c r="AB54" t="str">
        <f>IF(OR(Table2[[#This Row],[In Contact list?]]&lt;&gt;"Not Found",Table2[[#This Row],[In Contacten Hanne]]&lt;&gt;""),"Yes","No")</f>
        <v>Yes</v>
      </c>
    </row>
    <row r="55" spans="1:28" ht="17.45" customHeight="1" x14ac:dyDescent="0.45">
      <c r="A55" t="s">
        <v>9422</v>
      </c>
      <c r="B55" t="s">
        <v>595</v>
      </c>
      <c r="C55" t="str">
        <f>SUBSTITUTE(SUBSTITUTE(SUBSTITUTE(SUBSTITUTE(SUBSTITUTE(SUBSTITUTE(SUBSTITUTE(SUBSTITUTE(SUBSTITUTE(SUBSTITUTE(SUBSTITUTE(SUBSTITUTE(SUBSTITUTE(LOWER(Table2[[#This Row],[Naam]]),".",""),"-","")," bvba",""),"belgië",""),"belgium","")," nv","")," bv",""),"group",""),"groep","")," ", ""),"é","e"),"è","e"),"à","a")</f>
        <v>autogrill</v>
      </c>
      <c r="D55" t="s">
        <v>596</v>
      </c>
      <c r="E55" t="s">
        <v>597</v>
      </c>
      <c r="F55" t="s">
        <v>598</v>
      </c>
      <c r="G55" t="s">
        <v>26</v>
      </c>
      <c r="H55" t="s">
        <v>599</v>
      </c>
      <c r="I55" t="s">
        <v>26</v>
      </c>
      <c r="J55" t="s">
        <v>600</v>
      </c>
      <c r="K55" t="str">
        <f>IFERROR(LEFT(SUBSTITUTE(SUBSTITUTE(Table2[[#This Row],[Website]],"www.",""),"https://",""), FIND(".", SUBSTITUTE(SUBSTITUTE(Table2[[#This Row],[Website]],"www.",""),"https://","")) - 1),"")</f>
        <v>http://jobs</v>
      </c>
      <c r="L55" t="s">
        <v>601</v>
      </c>
      <c r="M55" t="s">
        <v>121</v>
      </c>
      <c r="N55">
        <v>1930</v>
      </c>
      <c r="O55">
        <v>0</v>
      </c>
      <c r="P55">
        <v>268.60000000000002</v>
      </c>
      <c r="Q55"/>
      <c r="R55" t="str">
        <f>LOWER(Table2[[#This Row],[Straat]]&amp;Table2[[#This Row],[Huisnummer]]&amp;Table2[[#This Row],[Postcode]])</f>
        <v>luchthaven brussel nationaal-1930</v>
      </c>
      <c r="S55"/>
      <c r="T55" t="s">
        <v>45</v>
      </c>
      <c r="U55" t="s">
        <v>602</v>
      </c>
      <c r="V55" t="s">
        <v>603</v>
      </c>
      <c r="W55" t="s">
        <v>604</v>
      </c>
      <c r="X55" t="s">
        <v>100</v>
      </c>
      <c r="Y55" t="s">
        <v>60</v>
      </c>
      <c r="Z55" t="str">
        <f>_xlfn.XLOOKUP(Table2[[#This Row],[Bedrijfsnummer]],Contacten!$O$2:$O$921,Contacten!$H$2:$H$921,"Not Found",0)</f>
        <v>HR Manager Belgium</v>
      </c>
      <c r="AA55" t="str">
        <f>_xlfn.XLOOKUP(Table2[[#This Row],[Basisnaam]],Table3[Basisnaam],Table3[Functie],"",0)</f>
        <v/>
      </c>
      <c r="AB55" t="str">
        <f>IF(OR(Table2[[#This Row],[In Contact list?]]&lt;&gt;"Not Found",Table2[[#This Row],[In Contacten Hanne]]&lt;&gt;""),"Yes","No")</f>
        <v>Yes</v>
      </c>
    </row>
    <row r="56" spans="1:28" ht="17.45" customHeight="1" x14ac:dyDescent="0.45">
      <c r="A56" t="s">
        <v>9422</v>
      </c>
      <c r="B56" t="s">
        <v>606</v>
      </c>
      <c r="C56" t="str">
        <f>SUBSTITUTE(SUBSTITUTE(SUBSTITUTE(SUBSTITUTE(SUBSTITUTE(SUBSTITUTE(SUBSTITUTE(SUBSTITUTE(SUBSTITUTE(SUBSTITUTE(SUBSTITUTE(SUBSTITUTE(SUBSTITUTE(LOWER(Table2[[#This Row],[Naam]]),".",""),"-","")," bvba",""),"belgië",""),"belgium","")," nv","")," bv",""),"group",""),"groep","")," ", ""),"é","e"),"è","e"),"à","a")</f>
        <v>autoveiligheid</v>
      </c>
      <c r="D56" t="s">
        <v>607</v>
      </c>
      <c r="E56" t="s">
        <v>608</v>
      </c>
      <c r="F56" t="s">
        <v>609</v>
      </c>
      <c r="G56" t="s">
        <v>26</v>
      </c>
      <c r="H56" t="s">
        <v>610</v>
      </c>
      <c r="I56" t="s">
        <v>26</v>
      </c>
      <c r="J56" t="s">
        <v>611</v>
      </c>
      <c r="K56" t="str">
        <f>IFERROR(LEFT(SUBSTITUTE(SUBSTITUTE(Table2[[#This Row],[Website]],"www.",""),"https://",""), FIND(".", SUBSTITUTE(SUBSTITUTE(Table2[[#This Row],[Website]],"www.",""),"https://","")) - 1),"")</f>
        <v>gocavlaanderen</v>
      </c>
      <c r="L56" t="s">
        <v>612</v>
      </c>
      <c r="M56" t="s">
        <v>175</v>
      </c>
      <c r="N56">
        <v>2800</v>
      </c>
      <c r="O56">
        <v>0</v>
      </c>
      <c r="P56">
        <v>489.2</v>
      </c>
      <c r="Q56"/>
      <c r="R56" t="str">
        <f>LOWER(Table2[[#This Row],[Straat]]&amp;Table2[[#This Row],[Huisnummer]]&amp;Table2[[#This Row],[Postcode]])</f>
        <v>brusselsesteenweg4602800</v>
      </c>
      <c r="S56"/>
      <c r="T56" t="s">
        <v>34</v>
      </c>
      <c r="U56" t="s">
        <v>613</v>
      </c>
      <c r="V56">
        <v>460</v>
      </c>
      <c r="W56" t="s">
        <v>469</v>
      </c>
      <c r="X56" t="s">
        <v>100</v>
      </c>
      <c r="Y56" t="s">
        <v>60</v>
      </c>
      <c r="Z56" t="str">
        <f>_xlfn.XLOOKUP(Table2[[#This Row],[Bedrijfsnummer]],Contacten!$O$2:$O$921,Contacten!$H$2:$H$921,"Not Found",0)</f>
        <v>Not Found</v>
      </c>
      <c r="AA56" t="str">
        <f>_xlfn.XLOOKUP(Table2[[#This Row],[Basisnaam]],Table3[Basisnaam],Table3[Functie],"",0)</f>
        <v/>
      </c>
      <c r="AB56" t="str">
        <f>IF(OR(Table2[[#This Row],[In Contact list?]]&lt;&gt;"Not Found",Table2[[#This Row],[In Contacten Hanne]]&lt;&gt;""),"Yes","No")</f>
        <v>No</v>
      </c>
    </row>
    <row r="57" spans="1:28" ht="17.45" customHeight="1" x14ac:dyDescent="0.45">
      <c r="A57" t="s">
        <v>9422</v>
      </c>
      <c r="B57" t="s">
        <v>614</v>
      </c>
      <c r="C57" t="str">
        <f>SUBSTITUTE(SUBSTITUTE(SUBSTITUTE(SUBSTITUTE(SUBSTITUTE(SUBSTITUTE(SUBSTITUTE(SUBSTITUTE(SUBSTITUTE(SUBSTITUTE(SUBSTITUTE(SUBSTITUTE(SUBSTITUTE(LOWER(Table2[[#This Row],[Naam]]),".",""),"-","")," bvba",""),"belgië",""),"belgium","")," nv","")," bv",""),"group",""),"groep","")," ", ""),"é","e"),"è","e"),"à","a")</f>
        <v>avapapierwaren</v>
      </c>
      <c r="D57" t="s">
        <v>615</v>
      </c>
      <c r="E57" t="s">
        <v>616</v>
      </c>
      <c r="F57" t="s">
        <v>617</v>
      </c>
      <c r="G57" t="s">
        <v>26</v>
      </c>
      <c r="H57" t="s">
        <v>618</v>
      </c>
      <c r="I57" t="s">
        <v>26</v>
      </c>
      <c r="J57" t="s">
        <v>619</v>
      </c>
      <c r="K57" t="str">
        <f>IFERROR(LEFT(SUBSTITUTE(SUBSTITUTE(Table2[[#This Row],[Website]],"www.",""),"https://",""), FIND(".", SUBSTITUTE(SUBSTITUTE(Table2[[#This Row],[Website]],"www.",""),"https://","")) - 1),"")</f>
        <v>ava</v>
      </c>
      <c r="L57" t="s">
        <v>620</v>
      </c>
      <c r="M57" t="s">
        <v>621</v>
      </c>
      <c r="N57" t="s">
        <v>622</v>
      </c>
      <c r="O57">
        <v>7</v>
      </c>
      <c r="P57">
        <v>357</v>
      </c>
      <c r="Q57" t="s">
        <v>623</v>
      </c>
      <c r="R57" t="str">
        <f>LOWER(Table2[[#This Row],[Straat]]&amp;Table2[[#This Row],[Huisnummer]]&amp;Table2[[#This Row],[Postcode]])</f>
        <v>kapelanielaan69140</v>
      </c>
      <c r="S57" t="s">
        <v>33</v>
      </c>
      <c r="T57" t="s">
        <v>67</v>
      </c>
      <c r="U57" t="s">
        <v>624</v>
      </c>
      <c r="V57" t="s">
        <v>625</v>
      </c>
      <c r="W57" t="s">
        <v>626</v>
      </c>
      <c r="X57" t="s">
        <v>38</v>
      </c>
      <c r="Y57" t="s">
        <v>47</v>
      </c>
      <c r="Z57" t="str">
        <f>_xlfn.XLOOKUP(Table2[[#This Row],[Bedrijfsnummer]],Contacten!$O$2:$O$921,Contacten!$H$2:$H$921,"Not Found",0)</f>
        <v>Not Found</v>
      </c>
      <c r="AA57" t="str">
        <f>_xlfn.XLOOKUP(Table2[[#This Row],[Basisnaam]],Table3[Basisnaam],Table3[Functie],"",0)</f>
        <v/>
      </c>
      <c r="AB57" t="str">
        <f>IF(OR(Table2[[#This Row],[In Contact list?]]&lt;&gt;"Not Found",Table2[[#This Row],[In Contacten Hanne]]&lt;&gt;""),"Yes","No")</f>
        <v>No</v>
      </c>
    </row>
    <row r="58" spans="1:28" ht="17.45" customHeight="1" x14ac:dyDescent="0.45">
      <c r="A58" t="s">
        <v>9422</v>
      </c>
      <c r="B58" t="s">
        <v>627</v>
      </c>
      <c r="C58" t="str">
        <f>SUBSTITUTE(SUBSTITUTE(SUBSTITUTE(SUBSTITUTE(SUBSTITUTE(SUBSTITUTE(SUBSTITUTE(SUBSTITUTE(SUBSTITUTE(SUBSTITUTE(SUBSTITUTE(SUBSTITUTE(SUBSTITUTE(LOWER(Table2[[#This Row],[Naam]]),".",""),"-","")," bvba",""),"belgië",""),"belgium","")," nv","")," bv",""),"group",""),"groep","")," ", ""),"é","e"),"è","e"),"à","a")</f>
        <v>averydennisonbelgie</v>
      </c>
      <c r="D58" t="s">
        <v>628</v>
      </c>
      <c r="E58" t="s">
        <v>629</v>
      </c>
      <c r="F58"/>
      <c r="G58"/>
      <c r="H58"/>
      <c r="I58"/>
      <c r="J58" t="s">
        <v>630</v>
      </c>
      <c r="K58" t="str">
        <f>IFERROR(LEFT(SUBSTITUTE(SUBSTITUTE(Table2[[#This Row],[Website]],"www.",""),"https://",""), FIND(".", SUBSTITUTE(SUBSTITUTE(Table2[[#This Row],[Website]],"www.",""),"https://","")) - 1),"")</f>
        <v>medical</v>
      </c>
      <c r="L58" t="s">
        <v>631</v>
      </c>
      <c r="M58" t="s">
        <v>272</v>
      </c>
      <c r="N58">
        <v>2300</v>
      </c>
      <c r="O58">
        <v>0</v>
      </c>
      <c r="P58">
        <v>136</v>
      </c>
      <c r="Q58"/>
      <c r="R58" t="str">
        <f>LOWER(Table2[[#This Row],[Straat]]&amp;Table2[[#This Row],[Huisnummer]]&amp;Table2[[#This Row],[Postcode]])</f>
        <v>tieblokkenlaan12300</v>
      </c>
      <c r="S58"/>
      <c r="T58" t="s">
        <v>34</v>
      </c>
      <c r="U58" t="s">
        <v>632</v>
      </c>
      <c r="V58">
        <v>1</v>
      </c>
      <c r="W58"/>
      <c r="X58" t="s">
        <v>38</v>
      </c>
      <c r="Y58" t="s">
        <v>47</v>
      </c>
      <c r="Z58" t="str">
        <f>_xlfn.XLOOKUP(Table2[[#This Row],[Bedrijfsnummer]],Contacten!$O$2:$O$921,Contacten!$H$2:$H$921,"Not Found",0)</f>
        <v>Not Found</v>
      </c>
      <c r="AA58" t="str">
        <f>_xlfn.XLOOKUP(Table2[[#This Row],[Basisnaam]],Table3[Basisnaam],Table3[Functie],"",0)</f>
        <v/>
      </c>
      <c r="AB58" t="str">
        <f>IF(OR(Table2[[#This Row],[In Contact list?]]&lt;&gt;"Not Found",Table2[[#This Row],[In Contacten Hanne]]&lt;&gt;""),"Yes","No")</f>
        <v>No</v>
      </c>
    </row>
    <row r="59" spans="1:28" ht="17.45" customHeight="1" x14ac:dyDescent="0.45">
      <c r="A59" t="s">
        <v>9422</v>
      </c>
      <c r="B59" t="s">
        <v>633</v>
      </c>
      <c r="C59" t="str">
        <f>SUBSTITUTE(SUBSTITUTE(SUBSTITUTE(SUBSTITUTE(SUBSTITUTE(SUBSTITUTE(SUBSTITUTE(SUBSTITUTE(SUBSTITUTE(SUBSTITUTE(SUBSTITUTE(SUBSTITUTE(SUBSTITUTE(LOWER(Table2[[#This Row],[Naam]]),".",""),"-","")," bvba",""),"belgië",""),"belgium","")," nv","")," bv",""),"group",""),"groep","")," ", ""),"é","e"),"è","e"),"à","a")</f>
        <v>aviapartner</v>
      </c>
      <c r="D59" t="s">
        <v>634</v>
      </c>
      <c r="E59" t="s">
        <v>635</v>
      </c>
      <c r="F59" t="s">
        <v>636</v>
      </c>
      <c r="G59" t="s">
        <v>26</v>
      </c>
      <c r="H59" t="s">
        <v>637</v>
      </c>
      <c r="I59" t="s">
        <v>26</v>
      </c>
      <c r="J59" t="s">
        <v>638</v>
      </c>
      <c r="K59" t="str">
        <f>IFERROR(LEFT(SUBSTITUTE(SUBSTITUTE(Table2[[#This Row],[Website]],"www.",""),"https://",""), FIND(".", SUBSTITUTE(SUBSTITUTE(Table2[[#This Row],[Website]],"www.",""),"https://","")) - 1),"")</f>
        <v>aviapartner</v>
      </c>
      <c r="L59" t="s">
        <v>639</v>
      </c>
      <c r="M59" t="s">
        <v>121</v>
      </c>
      <c r="N59" t="s">
        <v>478</v>
      </c>
      <c r="O59">
        <v>19</v>
      </c>
      <c r="P59">
        <v>537</v>
      </c>
      <c r="Q59" t="s">
        <v>640</v>
      </c>
      <c r="R59" t="str">
        <f>LOWER(Table2[[#This Row],[Straat]]&amp;Table2[[#This Row],[Huisnummer]]&amp;Table2[[#This Row],[Postcode]])</f>
        <v>luchthaven brussel nationaalzn1930</v>
      </c>
      <c r="S59" t="s">
        <v>33</v>
      </c>
      <c r="T59" t="s">
        <v>45</v>
      </c>
      <c r="U59" t="s">
        <v>602</v>
      </c>
      <c r="V59" t="s">
        <v>641</v>
      </c>
      <c r="W59" t="s">
        <v>642</v>
      </c>
      <c r="X59" t="s">
        <v>100</v>
      </c>
      <c r="Y59" t="s">
        <v>60</v>
      </c>
      <c r="Z59" t="str">
        <f>_xlfn.XLOOKUP(Table2[[#This Row],[Bedrijfsnummer]],Contacten!$O$2:$O$921,Contacten!$H$2:$H$921,"Not Found",0)</f>
        <v>HR Manager</v>
      </c>
      <c r="AA59" t="str">
        <f>_xlfn.XLOOKUP(Table2[[#This Row],[Basisnaam]],Table3[Basisnaam],Table3[Functie],"",0)</f>
        <v/>
      </c>
      <c r="AB59" t="str">
        <f>IF(OR(Table2[[#This Row],[In Contact list?]]&lt;&gt;"Not Found",Table2[[#This Row],[In Contacten Hanne]]&lt;&gt;""),"Yes","No")</f>
        <v>Yes</v>
      </c>
    </row>
    <row r="60" spans="1:28" ht="17.45" customHeight="1" x14ac:dyDescent="0.45">
      <c r="A60" t="s">
        <v>9422</v>
      </c>
      <c r="B60" t="s">
        <v>644</v>
      </c>
      <c r="C60" t="str">
        <f>SUBSTITUTE(SUBSTITUTE(SUBSTITUTE(SUBSTITUTE(SUBSTITUTE(SUBSTITUTE(SUBSTITUTE(SUBSTITUTE(SUBSTITUTE(SUBSTITUTE(SUBSTITUTE(SUBSTITUTE(SUBSTITUTE(LOWER(Table2[[#This Row],[Naam]]),".",""),"-","")," bvba",""),"belgië",""),"belgium","")," nv","")," bv",""),"group",""),"groep","")," ", ""),"é","e"),"è","e"),"à","a")</f>
        <v>axaltacoatingsystems</v>
      </c>
      <c r="D60" t="s">
        <v>645</v>
      </c>
      <c r="E60" t="s">
        <v>646</v>
      </c>
      <c r="F60" t="s">
        <v>647</v>
      </c>
      <c r="G60" t="s">
        <v>26</v>
      </c>
      <c r="H60" t="s">
        <v>648</v>
      </c>
      <c r="I60" t="s">
        <v>26</v>
      </c>
      <c r="J60" t="s">
        <v>649</v>
      </c>
      <c r="K60" t="str">
        <f>IFERROR(LEFT(SUBSTITUTE(SUBSTITUTE(Table2[[#This Row],[Website]],"www.",""),"https://",""), FIND(".", SUBSTITUTE(SUBSTITUTE(Table2[[#This Row],[Website]],"www.",""),"https://","")) - 1),"")</f>
        <v>axalta</v>
      </c>
      <c r="L60" t="s">
        <v>650</v>
      </c>
      <c r="M60" t="s">
        <v>175</v>
      </c>
      <c r="N60">
        <v>2800</v>
      </c>
      <c r="O60">
        <v>1</v>
      </c>
      <c r="P60">
        <v>416.9</v>
      </c>
      <c r="Q60"/>
      <c r="R60" t="str">
        <f>LOWER(Table2[[#This Row],[Straat]]&amp;Table2[[#This Row],[Huisnummer]]&amp;Table2[[#This Row],[Postcode]])</f>
        <v>geerdegem-schonenberg2482800</v>
      </c>
      <c r="S60"/>
      <c r="T60" t="s">
        <v>34</v>
      </c>
      <c r="U60" t="s">
        <v>651</v>
      </c>
      <c r="V60">
        <v>248</v>
      </c>
      <c r="W60" t="s">
        <v>216</v>
      </c>
      <c r="X60" t="s">
        <v>100</v>
      </c>
      <c r="Y60" t="s">
        <v>47</v>
      </c>
      <c r="Z60" t="str">
        <f>_xlfn.XLOOKUP(Table2[[#This Row],[Bedrijfsnummer]],Contacten!$O$2:$O$921,Contacten!$H$2:$H$921,"Not Found",0)</f>
        <v>Not Found</v>
      </c>
      <c r="AA60" t="str">
        <f>_xlfn.XLOOKUP(Table2[[#This Row],[Basisnaam]],Table3[Basisnaam],Table3[Functie],"",0)</f>
        <v/>
      </c>
      <c r="AB60" t="str">
        <f>IF(OR(Table2[[#This Row],[In Contact list?]]&lt;&gt;"Not Found",Table2[[#This Row],[In Contacten Hanne]]&lt;&gt;""),"Yes","No")</f>
        <v>No</v>
      </c>
    </row>
    <row r="61" spans="1:28" ht="17.45" customHeight="1" x14ac:dyDescent="0.45">
      <c r="A61" t="s">
        <v>9422</v>
      </c>
      <c r="B61" t="s">
        <v>652</v>
      </c>
      <c r="C61" t="str">
        <f>SUBSTITUTE(SUBSTITUTE(SUBSTITUTE(SUBSTITUTE(SUBSTITUTE(SUBSTITUTE(SUBSTITUTE(SUBSTITUTE(SUBSTITUTE(SUBSTITUTE(SUBSTITUTE(SUBSTITUTE(SUBSTITUTE(LOWER(Table2[[#This Row],[Naam]]),".",""),"-","")," bvba",""),"belgië",""),"belgium","")," nv","")," bv",""),"group",""),"groep","")," ", ""),"é","e"),"è","e"),"à","a")</f>
        <v>axi</v>
      </c>
      <c r="D61" t="s">
        <v>653</v>
      </c>
      <c r="E61" t="s">
        <v>654</v>
      </c>
      <c r="F61" t="s">
        <v>655</v>
      </c>
      <c r="G61" t="s">
        <v>26</v>
      </c>
      <c r="H61" t="s">
        <v>656</v>
      </c>
      <c r="I61" t="s">
        <v>26</v>
      </c>
      <c r="J61" t="s">
        <v>657</v>
      </c>
      <c r="K61" t="str">
        <f>IFERROR(LEFT(SUBSTITUTE(SUBSTITUTE(Table2[[#This Row],[Website]],"www.",""),"https://",""), FIND(".", SUBSTITUTE(SUBSTITUTE(Table2[[#This Row],[Website]],"www.",""),"https://","")) - 1),"")</f>
        <v>axi</v>
      </c>
      <c r="L61" t="s">
        <v>658</v>
      </c>
      <c r="M61" t="s">
        <v>659</v>
      </c>
      <c r="N61" t="s">
        <v>660</v>
      </c>
      <c r="O61">
        <v>3</v>
      </c>
      <c r="P61">
        <v>246</v>
      </c>
      <c r="Q61" t="s">
        <v>661</v>
      </c>
      <c r="R61" t="str">
        <f>LOWER(Table2[[#This Row],[Straat]]&amp;Table2[[#This Row],[Huisnummer]]&amp;Table2[[#This Row],[Postcode]])</f>
        <v>molenweg1072830</v>
      </c>
      <c r="S61" t="s">
        <v>33</v>
      </c>
      <c r="T61" t="s">
        <v>34</v>
      </c>
      <c r="U61" t="s">
        <v>662</v>
      </c>
      <c r="V61" t="s">
        <v>663</v>
      </c>
      <c r="W61" t="s">
        <v>482</v>
      </c>
      <c r="X61" t="s">
        <v>38</v>
      </c>
      <c r="Y61" t="s">
        <v>60</v>
      </c>
      <c r="Z61" t="str">
        <f>_xlfn.XLOOKUP(Table2[[#This Row],[Bedrijfsnummer]],Contacten!$O$2:$O$921,Contacten!$H$2:$H$921,"Not Found",0)</f>
        <v>HR Manager</v>
      </c>
      <c r="AA61" t="str">
        <f>_xlfn.XLOOKUP(Table2[[#This Row],[Basisnaam]],Table3[Basisnaam],Table3[Functie],"",0)</f>
        <v>HR Recruitment Manager and Senior Training Consultant</v>
      </c>
      <c r="AB61" t="str">
        <f>IF(OR(Table2[[#This Row],[In Contact list?]]&lt;&gt;"Not Found",Table2[[#This Row],[In Contacten Hanne]]&lt;&gt;""),"Yes","No")</f>
        <v>Yes</v>
      </c>
    </row>
    <row r="62" spans="1:28" ht="17.45" customHeight="1" x14ac:dyDescent="0.45">
      <c r="A62" t="s">
        <v>9422</v>
      </c>
      <c r="B62" t="s">
        <v>665</v>
      </c>
      <c r="C62" t="str">
        <f>SUBSTITUTE(SUBSTITUTE(SUBSTITUTE(SUBSTITUTE(SUBSTITUTE(SUBSTITUTE(SUBSTITUTE(SUBSTITUTE(SUBSTITUTE(SUBSTITUTE(SUBSTITUTE(SUBSTITUTE(SUBSTITUTE(LOWER(Table2[[#This Row],[Naam]]),".",""),"-","")," bvba",""),"belgië",""),"belgium","")," nv","")," bv",""),"group",""),"groep","")," ", ""),"é","e"),"è","e"),"à","a")</f>
        <v>axxes</v>
      </c>
      <c r="D62" t="s">
        <v>666</v>
      </c>
      <c r="E62" t="s">
        <v>667</v>
      </c>
      <c r="F62" t="s">
        <v>668</v>
      </c>
      <c r="G62" t="s">
        <v>26</v>
      </c>
      <c r="H62" t="s">
        <v>669</v>
      </c>
      <c r="I62" t="s">
        <v>26</v>
      </c>
      <c r="J62" t="s">
        <v>670</v>
      </c>
      <c r="K62" t="str">
        <f>IFERROR(LEFT(SUBSTITUTE(SUBSTITUTE(Table2[[#This Row],[Website]],"www.",""),"https://",""), FIND(".", SUBSTITUTE(SUBSTITUTE(Table2[[#This Row],[Website]],"www.",""),"https://","")) - 1),"")</f>
        <v>axxes</v>
      </c>
      <c r="L62" t="s">
        <v>671</v>
      </c>
      <c r="M62" t="s">
        <v>34</v>
      </c>
      <c r="N62" t="s">
        <v>672</v>
      </c>
      <c r="O62">
        <v>6</v>
      </c>
      <c r="P62">
        <v>278</v>
      </c>
      <c r="Q62" t="s">
        <v>673</v>
      </c>
      <c r="R62" t="str">
        <f>LOWER(Table2[[#This Row],[Straat]]&amp;Table2[[#This Row],[Huisnummer]]&amp;Table2[[#This Row],[Postcode]])</f>
        <v>entrepotkaai10a2000</v>
      </c>
      <c r="S62" t="s">
        <v>33</v>
      </c>
      <c r="T62" t="s">
        <v>34</v>
      </c>
      <c r="U62" t="s">
        <v>674</v>
      </c>
      <c r="V62" t="s">
        <v>675</v>
      </c>
      <c r="W62" t="s">
        <v>676</v>
      </c>
      <c r="X62" t="s">
        <v>38</v>
      </c>
      <c r="Y62" t="s">
        <v>60</v>
      </c>
      <c r="Z62" t="str">
        <f>_xlfn.XLOOKUP(Table2[[#This Row],[Bedrijfsnummer]],Contacten!$O$2:$O$921,Contacten!$H$2:$H$921,"Not Found",0)</f>
        <v>HR Business Partner</v>
      </c>
      <c r="AA62" t="str">
        <f>_xlfn.XLOOKUP(Table2[[#This Row],[Basisnaam]],Table3[Basisnaam],Table3[Functie],"",0)</f>
        <v/>
      </c>
      <c r="AB62" t="str">
        <f>IF(OR(Table2[[#This Row],[In Contact list?]]&lt;&gt;"Not Found",Table2[[#This Row],[In Contacten Hanne]]&lt;&gt;""),"Yes","No")</f>
        <v>Yes</v>
      </c>
    </row>
    <row r="63" spans="1:28" ht="17.45" customHeight="1" x14ac:dyDescent="0.45">
      <c r="A63" t="s">
        <v>9422</v>
      </c>
      <c r="B63" t="s">
        <v>678</v>
      </c>
      <c r="C63" t="str">
        <f>SUBSTITUTE(SUBSTITUTE(SUBSTITUTE(SUBSTITUTE(SUBSTITUTE(SUBSTITUTE(SUBSTITUTE(SUBSTITUTE(SUBSTITUTE(SUBSTITUTE(SUBSTITUTE(SUBSTITUTE(SUBSTITUTE(LOWER(Table2[[#This Row],[Naam]]),".",""),"-","")," bvba",""),"belgië",""),"belgium","")," nv","")," bv",""),"group",""),"groep","")," ", ""),"é","e"),"è","e"),"à","a")</f>
        <v>azo</v>
      </c>
      <c r="D63" t="s">
        <v>679</v>
      </c>
      <c r="E63" t="s">
        <v>680</v>
      </c>
      <c r="F63" t="s">
        <v>681</v>
      </c>
      <c r="G63" t="s">
        <v>26</v>
      </c>
      <c r="H63" t="s">
        <v>682</v>
      </c>
      <c r="I63" t="s">
        <v>26</v>
      </c>
      <c r="J63" t="s">
        <v>683</v>
      </c>
      <c r="K63" t="str">
        <f>IFERROR(LEFT(SUBSTITUTE(SUBSTITUTE(Table2[[#This Row],[Website]],"www.",""),"https://",""), FIND(".", SUBSTITUTE(SUBSTITUTE(Table2[[#This Row],[Website]],"www.",""),"https://","")) - 1),"")</f>
        <v>azo</v>
      </c>
      <c r="L63" t="s">
        <v>684</v>
      </c>
      <c r="M63" t="s">
        <v>34</v>
      </c>
      <c r="N63">
        <v>2050</v>
      </c>
      <c r="O63">
        <v>0</v>
      </c>
      <c r="P63">
        <v>108.3</v>
      </c>
      <c r="Q63"/>
      <c r="R63" t="str">
        <f>LOWER(Table2[[#This Row],[Straat]]&amp;Table2[[#This Row],[Huisnummer]]&amp;Table2[[#This Row],[Postcode]])</f>
        <v>katwilgweg152050</v>
      </c>
      <c r="S63"/>
      <c r="T63" t="s">
        <v>34</v>
      </c>
      <c r="U63" t="s">
        <v>685</v>
      </c>
      <c r="V63">
        <v>15</v>
      </c>
      <c r="W63" t="s">
        <v>686</v>
      </c>
      <c r="X63" t="s">
        <v>80</v>
      </c>
      <c r="Y63" t="s">
        <v>39</v>
      </c>
      <c r="Z63" t="str">
        <f>_xlfn.XLOOKUP(Table2[[#This Row],[Bedrijfsnummer]],Contacten!$O$2:$O$921,Contacten!$H$2:$H$921,"Not Found",0)</f>
        <v>HR Manager</v>
      </c>
      <c r="AA63" t="str">
        <f>_xlfn.XLOOKUP(Table2[[#This Row],[Basisnaam]],Table3[Basisnaam],Table3[Functie],"",0)</f>
        <v/>
      </c>
      <c r="AB63" t="str">
        <f>IF(OR(Table2[[#This Row],[In Contact list?]]&lt;&gt;"Not Found",Table2[[#This Row],[In Contacten Hanne]]&lt;&gt;""),"Yes","No")</f>
        <v>Yes</v>
      </c>
    </row>
    <row r="64" spans="1:28" ht="17.45" customHeight="1" x14ac:dyDescent="0.45">
      <c r="A64" t="s">
        <v>9422</v>
      </c>
      <c r="B64" t="s">
        <v>688</v>
      </c>
      <c r="C64" t="str">
        <f>SUBSTITUTE(SUBSTITUTE(SUBSTITUTE(SUBSTITUTE(SUBSTITUTE(SUBSTITUTE(SUBSTITUTE(SUBSTITUTE(SUBSTITUTE(SUBSTITUTE(SUBSTITUTE(SUBSTITUTE(SUBSTITUTE(LOWER(Table2[[#This Row],[Naam]]),".",""),"-","")," bvba",""),"belgië",""),"belgium","")," nv","")," bv",""),"group",""),"groep","")," ", ""),"é","e"),"è","e"),"à","a")</f>
        <v>baltaindustries</v>
      </c>
      <c r="D64" t="s">
        <v>689</v>
      </c>
      <c r="E64" t="s">
        <v>690</v>
      </c>
      <c r="F64" t="s">
        <v>691</v>
      </c>
      <c r="G64" t="s">
        <v>26</v>
      </c>
      <c r="H64" t="s">
        <v>692</v>
      </c>
      <c r="I64" t="s">
        <v>26</v>
      </c>
      <c r="J64" t="s">
        <v>693</v>
      </c>
      <c r="K64" t="str">
        <f>IFERROR(LEFT(SUBSTITUTE(SUBSTITUTE(Table2[[#This Row],[Website]],"www.",""),"https://",""), FIND(".", SUBSTITUTE(SUBSTITUTE(Table2[[#This Row],[Website]],"www.",""),"https://","")) - 1),"")</f>
        <v>orient</v>
      </c>
      <c r="L64" t="s">
        <v>694</v>
      </c>
      <c r="M64" t="s">
        <v>184</v>
      </c>
      <c r="N64">
        <v>8710</v>
      </c>
      <c r="O64">
        <v>0</v>
      </c>
      <c r="P64">
        <v>165.7</v>
      </c>
      <c r="Q64"/>
      <c r="R64" t="str">
        <f>LOWER(Table2[[#This Row],[Straat]]&amp;Table2[[#This Row],[Huisnummer]]&amp;Table2[[#This Row],[Postcode]])</f>
        <v>wakkensteenweg28710</v>
      </c>
      <c r="S64"/>
      <c r="T64" t="s">
        <v>77</v>
      </c>
      <c r="U64" t="s">
        <v>695</v>
      </c>
      <c r="V64">
        <v>2</v>
      </c>
      <c r="W64" t="s">
        <v>696</v>
      </c>
      <c r="X64" t="s">
        <v>100</v>
      </c>
      <c r="Y64" t="s">
        <v>47</v>
      </c>
      <c r="Z64" t="str">
        <f>_xlfn.XLOOKUP(Table2[[#This Row],[Bedrijfsnummer]],Contacten!$O$2:$O$921,Contacten!$H$2:$H$921,"Not Found",0)</f>
        <v>HR Director Home division</v>
      </c>
      <c r="AA64" t="str">
        <f>_xlfn.XLOOKUP(Table2[[#This Row],[Basisnaam]],Table3[Basisnaam],Table3[Functie],"",0)</f>
        <v/>
      </c>
      <c r="AB64" t="str">
        <f>IF(OR(Table2[[#This Row],[In Contact list?]]&lt;&gt;"Not Found",Table2[[#This Row],[In Contacten Hanne]]&lt;&gt;""),"Yes","No")</f>
        <v>Yes</v>
      </c>
    </row>
    <row r="65" spans="1:28" ht="17.45" customHeight="1" x14ac:dyDescent="0.45">
      <c r="A65" t="s">
        <v>9422</v>
      </c>
      <c r="B65" t="s">
        <v>698</v>
      </c>
      <c r="C65" t="str">
        <f>SUBSTITUTE(SUBSTITUTE(SUBSTITUTE(SUBSTITUTE(SUBSTITUTE(SUBSTITUTE(SUBSTITUTE(SUBSTITUTE(SUBSTITUTE(SUBSTITUTE(SUBSTITUTE(SUBSTITUTE(SUBSTITUTE(LOWER(Table2[[#This Row],[Naam]]),".",""),"-","")," bvba",""),"belgië",""),"belgium","")," nv","")," bv",""),"group",""),"groep","")," ", ""),"é","e"),"è","e"),"à","a")</f>
        <v>baltimoreaircoilinternational</v>
      </c>
      <c r="D65" t="s">
        <v>699</v>
      </c>
      <c r="E65" t="s">
        <v>700</v>
      </c>
      <c r="F65" t="s">
        <v>701</v>
      </c>
      <c r="G65" t="s">
        <v>26</v>
      </c>
      <c r="H65" t="s">
        <v>702</v>
      </c>
      <c r="I65" t="s">
        <v>26</v>
      </c>
      <c r="J65" t="s">
        <v>703</v>
      </c>
      <c r="K65" t="str">
        <f>IFERROR(LEFT(SUBSTITUTE(SUBSTITUTE(Table2[[#This Row],[Website]],"www.",""),"https://",""), FIND(".", SUBSTITUTE(SUBSTITUTE(Table2[[#This Row],[Website]],"www.",""),"https://","")) - 1),"")</f>
        <v>baltimoreaircoil</v>
      </c>
      <c r="L65" t="s">
        <v>704</v>
      </c>
      <c r="M65" t="s">
        <v>705</v>
      </c>
      <c r="N65" t="s">
        <v>706</v>
      </c>
      <c r="O65">
        <v>6</v>
      </c>
      <c r="P65">
        <v>132</v>
      </c>
      <c r="Q65" t="s">
        <v>707</v>
      </c>
      <c r="R65" t="str">
        <f>LOWER(Table2[[#This Row],[Straat]]&amp;Table2[[#This Row],[Huisnummer]]&amp;Table2[[#This Row],[Postcode]])</f>
        <v>industrieparkzn2220</v>
      </c>
      <c r="S65" t="s">
        <v>33</v>
      </c>
      <c r="T65" t="s">
        <v>34</v>
      </c>
      <c r="U65" t="s">
        <v>708</v>
      </c>
      <c r="V65" t="s">
        <v>709</v>
      </c>
      <c r="W65" t="s">
        <v>392</v>
      </c>
      <c r="X65" t="s">
        <v>38</v>
      </c>
      <c r="Y65" t="s">
        <v>47</v>
      </c>
      <c r="Z65" t="str">
        <f>_xlfn.XLOOKUP(Table2[[#This Row],[Bedrijfsnummer]],Contacten!$O$2:$O$921,Contacten!$H$2:$H$921,"Not Found",0)</f>
        <v>HR Business Partner</v>
      </c>
      <c r="AA65" t="str">
        <f>_xlfn.XLOOKUP(Table2[[#This Row],[Basisnaam]],Table3[Basisnaam],Table3[Functie],"",0)</f>
        <v>HR Manager Rental Europe</v>
      </c>
      <c r="AB65" t="str">
        <f>IF(OR(Table2[[#This Row],[In Contact list?]]&lt;&gt;"Not Found",Table2[[#This Row],[In Contacten Hanne]]&lt;&gt;""),"Yes","No")</f>
        <v>Yes</v>
      </c>
    </row>
    <row r="66" spans="1:28" ht="17.45" customHeight="1" x14ac:dyDescent="0.45">
      <c r="A66" t="s">
        <v>9422</v>
      </c>
      <c r="B66" t="s">
        <v>711</v>
      </c>
      <c r="C66" t="str">
        <f>SUBSTITUTE(SUBSTITUTE(SUBSTITUTE(SUBSTITUTE(SUBSTITUTE(SUBSTITUTE(SUBSTITUTE(SUBSTITUTE(SUBSTITUTE(SUBSTITUTE(SUBSTITUTE(SUBSTITUTE(SUBSTITUTE(LOWER(Table2[[#This Row],[Naam]]),".",""),"-","")," bvba",""),"belgië",""),"belgium","")," nv","")," bv",""),"group",""),"groep","")," ", ""),"é","e"),"è","e"),"à","a")</f>
        <v>barco</v>
      </c>
      <c r="D66" t="s">
        <v>712</v>
      </c>
      <c r="E66" t="s">
        <v>713</v>
      </c>
      <c r="F66" t="s">
        <v>714</v>
      </c>
      <c r="G66" t="s">
        <v>26</v>
      </c>
      <c r="H66" t="s">
        <v>715</v>
      </c>
      <c r="I66" t="s">
        <v>26</v>
      </c>
      <c r="J66" t="s">
        <v>716</v>
      </c>
      <c r="K66" t="str">
        <f>IFERROR(LEFT(SUBSTITUTE(SUBSTITUTE(Table2[[#This Row],[Website]],"www.",""),"https://",""), FIND(".", SUBSTITUTE(SUBSTITUTE(Table2[[#This Row],[Website]],"www.",""),"https://","")) - 1),"")</f>
        <v>barco</v>
      </c>
      <c r="L66" t="s">
        <v>717</v>
      </c>
      <c r="M66" t="s">
        <v>718</v>
      </c>
      <c r="N66">
        <v>8500</v>
      </c>
      <c r="O66">
        <v>42</v>
      </c>
      <c r="P66">
        <v>968.3</v>
      </c>
      <c r="Q66"/>
      <c r="R66" t="str">
        <f>LOWER(Table2[[#This Row],[Straat]]&amp;Table2[[#This Row],[Huisnummer]]&amp;Table2[[#This Row],[Postcode]])</f>
        <v>president kennedypark358500</v>
      </c>
      <c r="S66"/>
      <c r="T66" t="s">
        <v>77</v>
      </c>
      <c r="U66" t="s">
        <v>719</v>
      </c>
      <c r="V66">
        <v>35</v>
      </c>
      <c r="W66" t="s">
        <v>123</v>
      </c>
      <c r="X66" t="s">
        <v>254</v>
      </c>
      <c r="Y66" t="s">
        <v>113</v>
      </c>
      <c r="Z66" t="str">
        <f>_xlfn.XLOOKUP(Table2[[#This Row],[Bedrijfsnummer]],Contacten!$O$2:$O$921,Contacten!$H$2:$H$921,"Not Found",0)</f>
        <v>Not Found</v>
      </c>
      <c r="AA66" t="str">
        <f>_xlfn.XLOOKUP(Table2[[#This Row],[Basisnaam]],Table3[Basisnaam],Table3[Functie],"",0)</f>
        <v/>
      </c>
      <c r="AB66" t="str">
        <f>IF(OR(Table2[[#This Row],[In Contact list?]]&lt;&gt;"Not Found",Table2[[#This Row],[In Contacten Hanne]]&lt;&gt;""),"Yes","No")</f>
        <v>No</v>
      </c>
    </row>
    <row r="67" spans="1:28" ht="17.45" customHeight="1" x14ac:dyDescent="0.45">
      <c r="A67" t="s">
        <v>9422</v>
      </c>
      <c r="B67" t="s">
        <v>720</v>
      </c>
      <c r="C67" t="str">
        <f>SUBSTITUTE(SUBSTITUTE(SUBSTITUTE(SUBSTITUTE(SUBSTITUTE(SUBSTITUTE(SUBSTITUTE(SUBSTITUTE(SUBSTITUTE(SUBSTITUTE(SUBSTITUTE(SUBSTITUTE(SUBSTITUTE(LOWER(Table2[[#This Row],[Naam]]),".",""),"-","")," bvba",""),"belgië",""),"belgium","")," nv","")," bv",""),"group",""),"groep","")," ", ""),"é","e"),"è","e"),"à","a")</f>
        <v>barrycallebautmanufacturinghalle</v>
      </c>
      <c r="D67" t="s">
        <v>721</v>
      </c>
      <c r="E67" t="s">
        <v>722</v>
      </c>
      <c r="F67" t="s">
        <v>723</v>
      </c>
      <c r="G67" t="s">
        <v>26</v>
      </c>
      <c r="H67" t="s">
        <v>724</v>
      </c>
      <c r="I67" t="s">
        <v>26</v>
      </c>
      <c r="J67" t="s">
        <v>725</v>
      </c>
      <c r="K67" t="str">
        <f>IFERROR(LEFT(SUBSTITUTE(SUBSTITUTE(Table2[[#This Row],[Website]],"www.",""),"https://",""), FIND(".", SUBSTITUTE(SUBSTITUTE(Table2[[#This Row],[Website]],"www.",""),"https://","")) - 1),"")</f>
        <v>barry-callebaut</v>
      </c>
      <c r="L67" t="s">
        <v>726</v>
      </c>
      <c r="M67" t="s">
        <v>727</v>
      </c>
      <c r="N67" t="s">
        <v>728</v>
      </c>
      <c r="O67">
        <v>25</v>
      </c>
      <c r="P67">
        <v>102</v>
      </c>
      <c r="Q67" t="s">
        <v>729</v>
      </c>
      <c r="R67" t="str">
        <f>LOWER(Table2[[#This Row],[Straat]]&amp;Table2[[#This Row],[Huisnummer]]&amp;Table2[[#This Row],[Postcode]])</f>
        <v>brusselsesteenweg4501500</v>
      </c>
      <c r="S67" t="s">
        <v>33</v>
      </c>
      <c r="T67" t="s">
        <v>45</v>
      </c>
      <c r="U67" t="s">
        <v>613</v>
      </c>
      <c r="V67" t="s">
        <v>730</v>
      </c>
      <c r="W67" t="s">
        <v>530</v>
      </c>
      <c r="X67" t="s">
        <v>38</v>
      </c>
      <c r="Y67" t="s">
        <v>60</v>
      </c>
      <c r="Z67" t="str">
        <f>_xlfn.XLOOKUP(Table2[[#This Row],[Bedrijfsnummer]],Contacten!$O$2:$O$921,Contacten!$H$2:$H$921,"Not Found",0)</f>
        <v>Not Found</v>
      </c>
      <c r="AA67" t="str">
        <f>_xlfn.XLOOKUP(Table2[[#This Row],[Basisnaam]],Table3[Basisnaam],Table3[Functie],"",0)</f>
        <v/>
      </c>
      <c r="AB67" t="str">
        <f>IF(OR(Table2[[#This Row],[In Contact list?]]&lt;&gt;"Not Found",Table2[[#This Row],[In Contacten Hanne]]&lt;&gt;""),"Yes","No")</f>
        <v>No</v>
      </c>
    </row>
    <row r="68" spans="1:28" ht="17.45" customHeight="1" x14ac:dyDescent="0.45">
      <c r="A68" t="s">
        <v>9422</v>
      </c>
      <c r="B68" t="s">
        <v>731</v>
      </c>
      <c r="C68" t="str">
        <f>SUBSTITUTE(SUBSTITUTE(SUBSTITUTE(SUBSTITUTE(SUBSTITUTE(SUBSTITUTE(SUBSTITUTE(SUBSTITUTE(SUBSTITUTE(SUBSTITUTE(SUBSTITUTE(SUBSTITUTE(SUBSTITUTE(LOWER(Table2[[#This Row],[Naam]]),".",""),"-","")," bvba",""),"belgië",""),"belgium","")," nv","")," bv",""),"group",""),"groep","")," ", ""),"é","e"),"è","e"),"à","a")</f>
        <v>basfantwerpen</v>
      </c>
      <c r="D68" t="s">
        <v>732</v>
      </c>
      <c r="E68" t="s">
        <v>733</v>
      </c>
      <c r="F68" t="s">
        <v>734</v>
      </c>
      <c r="G68" t="s">
        <v>26</v>
      </c>
      <c r="H68" t="s">
        <v>735</v>
      </c>
      <c r="I68" t="s">
        <v>26</v>
      </c>
      <c r="J68" t="s">
        <v>736</v>
      </c>
      <c r="K68" t="str">
        <f>IFERROR(LEFT(SUBSTITUTE(SUBSTITUTE(Table2[[#This Row],[Website]],"www.",""),"https://",""), FIND(".", SUBSTITUTE(SUBSTITUTE(Table2[[#This Row],[Website]],"www.",""),"https://","")) - 1),"")</f>
        <v>basf</v>
      </c>
      <c r="L68" t="s">
        <v>737</v>
      </c>
      <c r="M68" t="s">
        <v>34</v>
      </c>
      <c r="N68">
        <v>2040</v>
      </c>
      <c r="O68">
        <v>37</v>
      </c>
      <c r="P68">
        <v>2153.1</v>
      </c>
      <c r="Q68"/>
      <c r="R68" t="str">
        <f>LOWER(Table2[[#This Row],[Straat]]&amp;Table2[[#This Row],[Huisnummer]]&amp;Table2[[#This Row],[Postcode]])</f>
        <v>scheldelaan6002040</v>
      </c>
      <c r="S68"/>
      <c r="T68" t="s">
        <v>34</v>
      </c>
      <c r="U68" t="s">
        <v>738</v>
      </c>
      <c r="V68">
        <v>600</v>
      </c>
      <c r="W68" t="s">
        <v>216</v>
      </c>
      <c r="X68" t="s">
        <v>112</v>
      </c>
      <c r="Y68" t="s">
        <v>113</v>
      </c>
      <c r="Z68" t="str">
        <f>_xlfn.XLOOKUP(Table2[[#This Row],[Bedrijfsnummer]],Contacten!$O$2:$O$921,Contacten!$H$2:$H$921,"Not Found",0)</f>
        <v>HR Manager</v>
      </c>
      <c r="AA68" t="str">
        <f>_xlfn.XLOOKUP(Table2[[#This Row],[Basisnaam]],Table3[Basisnaam],Table3[Functie],"",0)</f>
        <v>VP HR</v>
      </c>
      <c r="AB68" t="str">
        <f>IF(OR(Table2[[#This Row],[In Contact list?]]&lt;&gt;"Not Found",Table2[[#This Row],[In Contacten Hanne]]&lt;&gt;""),"Yes","No")</f>
        <v>Yes</v>
      </c>
    </row>
    <row r="69" spans="1:28" ht="17.45" customHeight="1" x14ac:dyDescent="0.45">
      <c r="A69" t="s">
        <v>9422</v>
      </c>
      <c r="B69" t="s">
        <v>740</v>
      </c>
      <c r="C69" t="str">
        <f>SUBSTITUTE(SUBSTITUTE(SUBSTITUTE(SUBSTITUTE(SUBSTITUTE(SUBSTITUTE(SUBSTITUTE(SUBSTITUTE(SUBSTITUTE(SUBSTITUTE(SUBSTITUTE(SUBSTITUTE(SUBSTITUTE(LOWER(Table2[[#This Row],[Naam]]),".",""),"-","")," bvba",""),"belgië",""),"belgium","")," nv","")," bv",""),"group",""),"groep","")," ", ""),"é","e"),"è","e"),"à","a")</f>
        <v>bayer</v>
      </c>
      <c r="D69" t="s">
        <v>741</v>
      </c>
      <c r="E69" t="s">
        <v>742</v>
      </c>
      <c r="F69" t="s">
        <v>743</v>
      </c>
      <c r="G69" t="s">
        <v>26</v>
      </c>
      <c r="H69" t="s">
        <v>744</v>
      </c>
      <c r="I69" t="s">
        <v>26</v>
      </c>
      <c r="J69" t="s">
        <v>745</v>
      </c>
      <c r="K69" t="str">
        <f>IFERROR(LEFT(SUBSTITUTE(SUBSTITUTE(Table2[[#This Row],[Website]],"www.",""),"https://",""), FIND(".", SUBSTITUTE(SUBSTITUTE(Table2[[#This Row],[Website]],"www.",""),"https://","")) - 1),"")</f>
        <v>bayer</v>
      </c>
      <c r="L69" t="s">
        <v>746</v>
      </c>
      <c r="M69" t="s">
        <v>44</v>
      </c>
      <c r="N69">
        <v>1831</v>
      </c>
      <c r="O69">
        <v>1</v>
      </c>
      <c r="P69">
        <v>176.4</v>
      </c>
      <c r="Q69"/>
      <c r="R69" t="str">
        <f>LOWER(Table2[[#This Row],[Straat]]&amp;Table2[[#This Row],[Huisnummer]]&amp;Table2[[#This Row],[Postcode]])</f>
        <v>kouterveldstraat7a1831</v>
      </c>
      <c r="S69"/>
      <c r="T69" t="s">
        <v>45</v>
      </c>
      <c r="U69" t="s">
        <v>747</v>
      </c>
      <c r="V69" t="s">
        <v>748</v>
      </c>
      <c r="W69" t="s">
        <v>749</v>
      </c>
      <c r="X69" t="s">
        <v>80</v>
      </c>
      <c r="Y69" t="s">
        <v>47</v>
      </c>
      <c r="Z69" t="str">
        <f>_xlfn.XLOOKUP(Table2[[#This Row],[Bedrijfsnummer]],Contacten!$O$2:$O$921,Contacten!$H$2:$H$921,"Not Found",0)</f>
        <v>Not Found</v>
      </c>
      <c r="AA69" t="str">
        <f>_xlfn.XLOOKUP(Table2[[#This Row],[Basisnaam]],Table3[Basisnaam],Table3[Functie],"",0)</f>
        <v/>
      </c>
      <c r="AB69" t="str">
        <f>IF(OR(Table2[[#This Row],[In Contact list?]]&lt;&gt;"Not Found",Table2[[#This Row],[In Contacten Hanne]]&lt;&gt;""),"Yes","No")</f>
        <v>No</v>
      </c>
    </row>
    <row r="70" spans="1:28" ht="17.45" customHeight="1" x14ac:dyDescent="0.45">
      <c r="A70" t="s">
        <v>9422</v>
      </c>
      <c r="B70" t="s">
        <v>750</v>
      </c>
      <c r="C70" t="str">
        <f>SUBSTITUTE(SUBSTITUTE(SUBSTITUTE(SUBSTITUTE(SUBSTITUTE(SUBSTITUTE(SUBSTITUTE(SUBSTITUTE(SUBSTITUTE(SUBSTITUTE(SUBSTITUTE(SUBSTITUTE(SUBSTITUTE(LOWER(Table2[[#This Row],[Naam]]),".",""),"-","")," bvba",""),"belgië",""),"belgium","")," nv","")," bv",""),"group",""),"groep","")," ", ""),"é","e"),"è","e"),"à","a")</f>
        <v>bayeragriculture</v>
      </c>
      <c r="D70" t="s">
        <v>751</v>
      </c>
      <c r="E70" t="s">
        <v>752</v>
      </c>
      <c r="F70" t="s">
        <v>743</v>
      </c>
      <c r="G70" t="s">
        <v>26</v>
      </c>
      <c r="H70"/>
      <c r="I70"/>
      <c r="J70" t="s">
        <v>753</v>
      </c>
      <c r="K70" t="str">
        <f>IFERROR(LEFT(SUBSTITUTE(SUBSTITUTE(Table2[[#This Row],[Website]],"www.",""),"https://",""), FIND(".", SUBSTITUTE(SUBSTITUTE(Table2[[#This Row],[Website]],"www.",""),"https://","")) - 1),"")</f>
        <v>bayer</v>
      </c>
      <c r="L70" t="s">
        <v>746</v>
      </c>
      <c r="M70" t="s">
        <v>34</v>
      </c>
      <c r="N70">
        <v>2040</v>
      </c>
      <c r="O70">
        <v>0</v>
      </c>
      <c r="P70">
        <v>393.3</v>
      </c>
      <c r="Q70"/>
      <c r="R70" t="str">
        <f>LOWER(Table2[[#This Row],[Straat]]&amp;Table2[[#This Row],[Huisnummer]]&amp;Table2[[#This Row],[Postcode]])</f>
        <v>scheldelaan4602040</v>
      </c>
      <c r="S70"/>
      <c r="T70" t="s">
        <v>34</v>
      </c>
      <c r="U70" t="s">
        <v>738</v>
      </c>
      <c r="V70">
        <v>460</v>
      </c>
      <c r="W70"/>
      <c r="X70" t="s">
        <v>100</v>
      </c>
      <c r="Y70" t="s">
        <v>39</v>
      </c>
      <c r="Z70" t="str">
        <f>_xlfn.XLOOKUP(Table2[[#This Row],[Bedrijfsnummer]],Contacten!$O$2:$O$921,Contacten!$H$2:$H$921,"Not Found",0)</f>
        <v>Not Found</v>
      </c>
      <c r="AA70" t="str">
        <f>_xlfn.XLOOKUP(Table2[[#This Row],[Basisnaam]],Table3[Basisnaam],Table3[Functie],"",0)</f>
        <v/>
      </c>
      <c r="AB70" t="str">
        <f>IF(OR(Table2[[#This Row],[In Contact list?]]&lt;&gt;"Not Found",Table2[[#This Row],[In Contacten Hanne]]&lt;&gt;""),"Yes","No")</f>
        <v>No</v>
      </c>
    </row>
    <row r="71" spans="1:28" ht="17.45" customHeight="1" x14ac:dyDescent="0.45">
      <c r="A71" t="s">
        <v>9422</v>
      </c>
      <c r="B71" t="s">
        <v>754</v>
      </c>
      <c r="C71" t="str">
        <f>SUBSTITUTE(SUBSTITUTE(SUBSTITUTE(SUBSTITUTE(SUBSTITUTE(SUBSTITUTE(SUBSTITUTE(SUBSTITUTE(SUBSTITUTE(SUBSTITUTE(SUBSTITUTE(SUBSTITUTE(SUBSTITUTE(LOWER(Table2[[#This Row],[Naam]]),".",""),"-","")," bvba",""),"belgië",""),"belgium","")," nv","")," bv",""),"group",""),"groep","")," ", ""),"é","e"),"è","e"),"à","a")</f>
        <v>bdo</v>
      </c>
      <c r="D71" t="s">
        <v>755</v>
      </c>
      <c r="E71" t="s">
        <v>756</v>
      </c>
      <c r="F71" t="s">
        <v>757</v>
      </c>
      <c r="G71" t="s">
        <v>26</v>
      </c>
      <c r="H71" t="s">
        <v>758</v>
      </c>
      <c r="I71" t="s">
        <v>26</v>
      </c>
      <c r="J71" t="s">
        <v>759</v>
      </c>
      <c r="K71" t="str">
        <f>IFERROR(LEFT(SUBSTITUTE(SUBSTITUTE(Table2[[#This Row],[Website]],"www.",""),"https://",""), FIND(".", SUBSTITUTE(SUBSTITUTE(Table2[[#This Row],[Website]],"www.",""),"https://","")) - 1),"")</f>
        <v>bdo</v>
      </c>
      <c r="L71" t="s">
        <v>760</v>
      </c>
      <c r="M71" t="s">
        <v>121</v>
      </c>
      <c r="N71">
        <v>1930</v>
      </c>
      <c r="O71">
        <v>3</v>
      </c>
      <c r="P71">
        <v>106.1</v>
      </c>
      <c r="Q71"/>
      <c r="R71" t="str">
        <f>LOWER(Table2[[#This Row],[Straat]]&amp;Table2[[#This Row],[Huisnummer]]&amp;Table2[[#This Row],[Postcode]])</f>
        <v>da vincilaan91930</v>
      </c>
      <c r="S71"/>
      <c r="T71" t="s">
        <v>45</v>
      </c>
      <c r="U71" t="s">
        <v>761</v>
      </c>
      <c r="V71">
        <v>9</v>
      </c>
      <c r="W71" t="s">
        <v>156</v>
      </c>
      <c r="X71" t="s">
        <v>80</v>
      </c>
      <c r="Y71" t="s">
        <v>39</v>
      </c>
      <c r="Z71" t="str">
        <f>_xlfn.XLOOKUP(Table2[[#This Row],[Bedrijfsnummer]],Contacten!$O$2:$O$921,Contacten!$H$2:$H$921,"Not Found",0)</f>
        <v>HR Director</v>
      </c>
      <c r="AA71" t="str">
        <f>_xlfn.XLOOKUP(Table2[[#This Row],[Basisnaam]],Table3[Basisnaam],Table3[Functie],"",0)</f>
        <v/>
      </c>
      <c r="AB71" t="str">
        <f>IF(OR(Table2[[#This Row],[In Contact list?]]&lt;&gt;"Not Found",Table2[[#This Row],[In Contacten Hanne]]&lt;&gt;""),"Yes","No")</f>
        <v>Yes</v>
      </c>
    </row>
    <row r="72" spans="1:28" ht="17.45" customHeight="1" x14ac:dyDescent="0.45">
      <c r="A72" t="s">
        <v>9422</v>
      </c>
      <c r="B72" t="s">
        <v>763</v>
      </c>
      <c r="C72" t="str">
        <f>SUBSTITUTE(SUBSTITUTE(SUBSTITUTE(SUBSTITUTE(SUBSTITUTE(SUBSTITUTE(SUBSTITUTE(SUBSTITUTE(SUBSTITUTE(SUBSTITUTE(SUBSTITUTE(SUBSTITUTE(SUBSTITUTE(LOWER(Table2[[#This Row],[Naam]]),".",""),"-","")," bvba",""),"belgië",""),"belgium","")," nv","")," bv",""),"group",""),"groep","")," ", ""),"é","e"),"è","e"),"à","a")</f>
        <v>belgacominternationalcarrierservices</v>
      </c>
      <c r="D72" t="s">
        <v>764</v>
      </c>
      <c r="E72" t="s">
        <v>765</v>
      </c>
      <c r="F72" t="s">
        <v>766</v>
      </c>
      <c r="G72" t="s">
        <v>26</v>
      </c>
      <c r="H72" t="s">
        <v>767</v>
      </c>
      <c r="I72" t="s">
        <v>26</v>
      </c>
      <c r="J72" t="s">
        <v>768</v>
      </c>
      <c r="K72" t="str">
        <f>IFERROR(LEFT(SUBSTITUTE(SUBSTITUTE(Table2[[#This Row],[Website]],"www.",""),"https://",""), FIND(".", SUBSTITUTE(SUBSTITUTE(Table2[[#This Row],[Website]],"www.",""),"https://","")) - 1),"")</f>
        <v>bics</v>
      </c>
      <c r="L72" t="s">
        <v>769</v>
      </c>
      <c r="M72" t="s">
        <v>770</v>
      </c>
      <c r="N72" t="s">
        <v>771</v>
      </c>
      <c r="O72">
        <v>3</v>
      </c>
      <c r="P72">
        <v>336</v>
      </c>
      <c r="Q72" t="s">
        <v>772</v>
      </c>
      <c r="R72" t="str">
        <f>LOWER(Table2[[#This Row],[Straat]]&amp;Table2[[#This Row],[Huisnummer]]&amp;Table2[[#This Row],[Postcode]])</f>
        <v>koning albertii laan271030</v>
      </c>
      <c r="S72" t="s">
        <v>33</v>
      </c>
      <c r="T72" t="s">
        <v>200</v>
      </c>
      <c r="U72" t="s">
        <v>773</v>
      </c>
      <c r="V72" t="s">
        <v>774</v>
      </c>
      <c r="W72" t="s">
        <v>775</v>
      </c>
      <c r="X72" t="s">
        <v>38</v>
      </c>
      <c r="Y72" t="s">
        <v>113</v>
      </c>
      <c r="Z72" t="str">
        <f>_xlfn.XLOOKUP(Table2[[#This Row],[Bedrijfsnummer]],Contacten!$O$2:$O$921,Contacten!$H$2:$H$921,"Not Found",0)</f>
        <v>Not Found</v>
      </c>
      <c r="AA72" t="str">
        <f>_xlfn.XLOOKUP(Table2[[#This Row],[Basisnaam]],Table3[Basisnaam],Table3[Functie],"",0)</f>
        <v/>
      </c>
      <c r="AB72" t="str">
        <f>IF(OR(Table2[[#This Row],[In Contact list?]]&lt;&gt;"Not Found",Table2[[#This Row],[In Contacten Hanne]]&lt;&gt;""),"Yes","No")</f>
        <v>No</v>
      </c>
    </row>
    <row r="73" spans="1:28" ht="17.45" customHeight="1" x14ac:dyDescent="0.45">
      <c r="A73" t="s">
        <v>9422</v>
      </c>
      <c r="B73" t="s">
        <v>776</v>
      </c>
      <c r="C73" t="str">
        <f>SUBSTITUTE(SUBSTITUTE(SUBSTITUTE(SUBSTITUTE(SUBSTITUTE(SUBSTITUTE(SUBSTITUTE(SUBSTITUTE(SUBSTITUTE(SUBSTITUTE(SUBSTITUTE(SUBSTITUTE(SUBSTITUTE(LOWER(Table2[[#This Row],[Naam]]),".",""),"-","")," bvba",""),"belgië",""),"belgium","")," nv","")," bv",""),"group",""),"groep","")," ", ""),"é","e"),"è","e"),"à","a")</f>
        <v>belgan</v>
      </c>
      <c r="D73" t="s">
        <v>777</v>
      </c>
      <c r="E73" t="s">
        <v>778</v>
      </c>
      <c r="F73" t="s">
        <v>779</v>
      </c>
      <c r="G73" t="s">
        <v>26</v>
      </c>
      <c r="H73" t="s">
        <v>780</v>
      </c>
      <c r="I73" t="s">
        <v>26</v>
      </c>
      <c r="J73" t="s">
        <v>781</v>
      </c>
      <c r="K73" t="str">
        <f>IFERROR(LEFT(SUBSTITUTE(SUBSTITUTE(Table2[[#This Row],[Website]],"www.",""),"https://",""), FIND(".", SUBSTITUTE(SUBSTITUTE(Table2[[#This Row],[Website]],"www.",""),"https://","")) - 1),"")</f>
        <v>belgan</v>
      </c>
      <c r="L73" t="s">
        <v>782</v>
      </c>
      <c r="M73" t="s">
        <v>783</v>
      </c>
      <c r="N73" t="s">
        <v>784</v>
      </c>
      <c r="O73">
        <v>25</v>
      </c>
      <c r="P73">
        <v>144</v>
      </c>
      <c r="Q73" t="s">
        <v>785</v>
      </c>
      <c r="R73" t="str">
        <f>LOWER(Table2[[#This Row],[Straat]]&amp;Table2[[#This Row],[Huisnummer]]&amp;Table2[[#This Row],[Postcode]])</f>
        <v>westerring159700</v>
      </c>
      <c r="S73" t="s">
        <v>33</v>
      </c>
      <c r="T73" t="s">
        <v>67</v>
      </c>
      <c r="U73" t="s">
        <v>786</v>
      </c>
      <c r="V73" t="s">
        <v>141</v>
      </c>
      <c r="W73" t="s">
        <v>787</v>
      </c>
      <c r="X73" t="s">
        <v>38</v>
      </c>
      <c r="Y73" t="s">
        <v>60</v>
      </c>
      <c r="Z73" t="str">
        <f>_xlfn.XLOOKUP(Table2[[#This Row],[Bedrijfsnummer]],Contacten!$O$2:$O$921,Contacten!$H$2:$H$921,"Not Found",0)</f>
        <v>Experienced HR Business Partner</v>
      </c>
      <c r="AA73" t="str">
        <f>_xlfn.XLOOKUP(Table2[[#This Row],[Basisnaam]],Table3[Basisnaam],Table3[Functie],"",0)</f>
        <v/>
      </c>
      <c r="AB73" t="str">
        <f>IF(OR(Table2[[#This Row],[In Contact list?]]&lt;&gt;"Not Found",Table2[[#This Row],[In Contacten Hanne]]&lt;&gt;""),"Yes","No")</f>
        <v>Yes</v>
      </c>
    </row>
    <row r="74" spans="1:28" ht="17.45" customHeight="1" x14ac:dyDescent="0.45">
      <c r="A74" t="s">
        <v>9422</v>
      </c>
      <c r="B74" t="s">
        <v>789</v>
      </c>
      <c r="C74" t="str">
        <f>SUBSTITUTE(SUBSTITUTE(SUBSTITUTE(SUBSTITUTE(SUBSTITUTE(SUBSTITUTE(SUBSTITUTE(SUBSTITUTE(SUBSTITUTE(SUBSTITUTE(SUBSTITUTE(SUBSTITUTE(SUBSTITUTE(LOWER(Table2[[#This Row],[Naam]]),".",""),"-","")," bvba",""),"belgië",""),"belgium","")," nv","")," bv",""),"group",""),"groep","")," ", ""),"é","e"),"è","e"),"à","a")</f>
        <v>belorta</v>
      </c>
      <c r="D74" t="s">
        <v>790</v>
      </c>
      <c r="E74" t="s">
        <v>791</v>
      </c>
      <c r="F74" t="s">
        <v>792</v>
      </c>
      <c r="G74" t="s">
        <v>26</v>
      </c>
      <c r="H74" t="s">
        <v>793</v>
      </c>
      <c r="I74" t="s">
        <v>26</v>
      </c>
      <c r="J74" t="s">
        <v>794</v>
      </c>
      <c r="K74" t="str">
        <f>IFERROR(LEFT(SUBSTITUTE(SUBSTITUTE(Table2[[#This Row],[Website]],"www.",""),"https://",""), FIND(".", SUBSTITUTE(SUBSTITUTE(Table2[[#This Row],[Website]],"www.",""),"https://","")) - 1),"")</f>
        <v>belorta</v>
      </c>
      <c r="L74" t="s">
        <v>795</v>
      </c>
      <c r="M74" t="s">
        <v>796</v>
      </c>
      <c r="N74">
        <v>2860</v>
      </c>
      <c r="O74">
        <v>0</v>
      </c>
      <c r="P74">
        <v>199.6</v>
      </c>
      <c r="Q74"/>
      <c r="R74" t="str">
        <f>LOWER(Table2[[#This Row],[Straat]]&amp;Table2[[#This Row],[Huisnummer]]&amp;Table2[[#This Row],[Postcode]])</f>
        <v>mechelsesteenweg1202860</v>
      </c>
      <c r="S74"/>
      <c r="T74" t="s">
        <v>34</v>
      </c>
      <c r="U74" t="s">
        <v>797</v>
      </c>
      <c r="V74">
        <v>120</v>
      </c>
      <c r="W74" t="s">
        <v>798</v>
      </c>
      <c r="X74" t="s">
        <v>38</v>
      </c>
      <c r="Y74" t="s">
        <v>113</v>
      </c>
      <c r="Z74" t="str">
        <f>_xlfn.XLOOKUP(Table2[[#This Row],[Bedrijfsnummer]],Contacten!$O$2:$O$921,Contacten!$H$2:$H$921,"Not Found",0)</f>
        <v>Financieel &amp; HR manager</v>
      </c>
      <c r="AA74" t="str">
        <f>_xlfn.XLOOKUP(Table2[[#This Row],[Basisnaam]],Table3[Basisnaam],Table3[Functie],"",0)</f>
        <v/>
      </c>
      <c r="AB74" t="str">
        <f>IF(OR(Table2[[#This Row],[In Contact list?]]&lt;&gt;"Not Found",Table2[[#This Row],[In Contacten Hanne]]&lt;&gt;""),"Yes","No")</f>
        <v>Yes</v>
      </c>
    </row>
    <row r="75" spans="1:28" ht="17.45" customHeight="1" x14ac:dyDescent="0.45">
      <c r="A75" t="s">
        <v>9422</v>
      </c>
      <c r="B75" t="s">
        <v>800</v>
      </c>
      <c r="C75" t="str">
        <f>SUBSTITUTE(SUBSTITUTE(SUBSTITUTE(SUBSTITUTE(SUBSTITUTE(SUBSTITUTE(SUBSTITUTE(SUBSTITUTE(SUBSTITUTE(SUBSTITUTE(SUBSTITUTE(SUBSTITUTE(SUBSTITUTE(LOWER(Table2[[#This Row],[Naam]]),".",""),"-","")," bvba",""),"belgië",""),"belgium","")," nv","")," bv",""),"group",""),"groep","")," ", ""),"é","e"),"è","e"),"à","a")</f>
        <v>bergeratmonnoyeur</v>
      </c>
      <c r="D75" t="s">
        <v>801</v>
      </c>
      <c r="E75" t="s">
        <v>802</v>
      </c>
      <c r="F75"/>
      <c r="G75"/>
      <c r="H75" t="s">
        <v>803</v>
      </c>
      <c r="I75" t="s">
        <v>26</v>
      </c>
      <c r="J75" t="s">
        <v>804</v>
      </c>
      <c r="K75" t="str">
        <f>IFERROR(LEFT(SUBSTITUTE(SUBSTITUTE(Table2[[#This Row],[Website]],"www.",""),"https://",""), FIND(".", SUBSTITUTE(SUBSTITUTE(Table2[[#This Row],[Website]],"www.",""),"https://","")) - 1),"")</f>
        <v>bergerat-used</v>
      </c>
      <c r="L75"/>
      <c r="M75" t="s">
        <v>805</v>
      </c>
      <c r="N75">
        <v>3090</v>
      </c>
      <c r="O75">
        <v>0</v>
      </c>
      <c r="P75">
        <v>201.6</v>
      </c>
      <c r="Q75"/>
      <c r="R75" t="str">
        <f>LOWER(Table2[[#This Row],[Straat]]&amp;Table2[[#This Row],[Huisnummer]]&amp;Table2[[#This Row],[Postcode]])</f>
        <v>brusselsesteenweg3403090</v>
      </c>
      <c r="S75"/>
      <c r="T75" t="s">
        <v>45</v>
      </c>
      <c r="U75" t="s">
        <v>613</v>
      </c>
      <c r="V75">
        <v>340</v>
      </c>
      <c r="W75"/>
      <c r="X75" t="s">
        <v>38</v>
      </c>
      <c r="Y75" t="s">
        <v>47</v>
      </c>
      <c r="Z75" t="str">
        <f>_xlfn.XLOOKUP(Table2[[#This Row],[Bedrijfsnummer]],Contacten!$O$2:$O$921,Contacten!$H$2:$H$921,"Not Found",0)</f>
        <v>HR Director</v>
      </c>
      <c r="AA75" t="str">
        <f>_xlfn.XLOOKUP(Table2[[#This Row],[Basisnaam]],Table3[Basisnaam],Table3[Functie],"",0)</f>
        <v/>
      </c>
      <c r="AB75" t="str">
        <f>IF(OR(Table2[[#This Row],[In Contact list?]]&lt;&gt;"Not Found",Table2[[#This Row],[In Contacten Hanne]]&lt;&gt;""),"Yes","No")</f>
        <v>Yes</v>
      </c>
    </row>
    <row r="76" spans="1:28" ht="17.45" customHeight="1" x14ac:dyDescent="0.45">
      <c r="A76" t="s">
        <v>9422</v>
      </c>
      <c r="B76" t="s">
        <v>807</v>
      </c>
      <c r="C76" t="str">
        <f>SUBSTITUTE(SUBSTITUTE(SUBSTITUTE(SUBSTITUTE(SUBSTITUTE(SUBSTITUTE(SUBSTITUTE(SUBSTITUTE(SUBSTITUTE(SUBSTITUTE(SUBSTITUTE(SUBSTITUTE(SUBSTITUTE(LOWER(Table2[[#This Row],[Naam]]),".",""),"-","")," bvba",""),"belgië",""),"belgium","")," nv","")," bv",""),"group",""),"groep","")," ", ""),"é","e"),"è","e"),"à","a")</f>
        <v>besixinfra</v>
      </c>
      <c r="D76" t="s">
        <v>808</v>
      </c>
      <c r="E76" t="s">
        <v>809</v>
      </c>
      <c r="F76" t="s">
        <v>810</v>
      </c>
      <c r="G76" t="s">
        <v>26</v>
      </c>
      <c r="H76" t="s">
        <v>811</v>
      </c>
      <c r="I76" t="s">
        <v>26</v>
      </c>
      <c r="J76" t="s">
        <v>812</v>
      </c>
      <c r="K76" t="str">
        <f>IFERROR(LEFT(SUBSTITUTE(SUBSTITUTE(Table2[[#This Row],[Website]],"www.",""),"https://",""), FIND(".", SUBSTITUTE(SUBSTITUTE(Table2[[#This Row],[Website]],"www.",""),"https://","")) - 1),"")</f>
        <v>besixinfra</v>
      </c>
      <c r="L76" t="s">
        <v>813</v>
      </c>
      <c r="M76" t="s">
        <v>814</v>
      </c>
      <c r="N76" t="s">
        <v>815</v>
      </c>
      <c r="O76">
        <v>60</v>
      </c>
      <c r="P76">
        <v>101</v>
      </c>
      <c r="Q76" t="s">
        <v>816</v>
      </c>
      <c r="R76" t="str">
        <f>LOWER(Table2[[#This Row],[Straat]]&amp;Table2[[#This Row],[Huisnummer]]&amp;Table2[[#This Row],[Postcode]])</f>
        <v>steenwinkelstraat6402627</v>
      </c>
      <c r="S76" t="s">
        <v>33</v>
      </c>
      <c r="T76" t="s">
        <v>34</v>
      </c>
      <c r="U76" t="s">
        <v>817</v>
      </c>
      <c r="V76" t="s">
        <v>818</v>
      </c>
      <c r="W76" t="s">
        <v>819</v>
      </c>
      <c r="X76" t="s">
        <v>38</v>
      </c>
      <c r="Y76" t="s">
        <v>47</v>
      </c>
      <c r="Z76" t="str">
        <f>_xlfn.XLOOKUP(Table2[[#This Row],[Bedrijfsnummer]],Contacten!$O$2:$O$921,Contacten!$H$2:$H$921,"Not Found",0)</f>
        <v>Not Found</v>
      </c>
      <c r="AA76" t="str">
        <f>_xlfn.XLOOKUP(Table2[[#This Row],[Basisnaam]],Table3[Basisnaam],Table3[Functie],"",0)</f>
        <v>HR Manager</v>
      </c>
      <c r="AB76" t="str">
        <f>IF(OR(Table2[[#This Row],[In Contact list?]]&lt;&gt;"Not Found",Table2[[#This Row],[In Contacten Hanne]]&lt;&gt;""),"Yes","No")</f>
        <v>Yes</v>
      </c>
    </row>
    <row r="77" spans="1:28" ht="17.45" customHeight="1" x14ac:dyDescent="0.45">
      <c r="A77" t="s">
        <v>9422</v>
      </c>
      <c r="B77" t="s">
        <v>820</v>
      </c>
      <c r="C77" t="str">
        <f>SUBSTITUTE(SUBSTITUTE(SUBSTITUTE(SUBSTITUTE(SUBSTITUTE(SUBSTITUTE(SUBSTITUTE(SUBSTITUTE(SUBSTITUTE(SUBSTITUTE(SUBSTITUTE(SUBSTITUTE(SUBSTITUTE(LOWER(Table2[[#This Row],[Naam]]),".",""),"-","")," bvba",""),"belgië",""),"belgium","")," nv","")," bv",""),"group",""),"groep","")," ", ""),"é","e"),"è","e"),"à","a")</f>
        <v>besixunitec</v>
      </c>
      <c r="D77" t="s">
        <v>821</v>
      </c>
      <c r="E77" t="s">
        <v>822</v>
      </c>
      <c r="F77" t="s">
        <v>823</v>
      </c>
      <c r="G77" t="s">
        <v>26</v>
      </c>
      <c r="H77" t="s">
        <v>824</v>
      </c>
      <c r="I77" t="s">
        <v>26</v>
      </c>
      <c r="J77" t="s">
        <v>825</v>
      </c>
      <c r="K77" t="str">
        <f>IFERROR(LEFT(SUBSTITUTE(SUBSTITUTE(Table2[[#This Row],[Website]],"www.",""),"https://",""), FIND(".", SUBSTITUTE(SUBSTITUTE(Table2[[#This Row],[Website]],"www.",""),"https://","")) - 1),"")</f>
        <v>besixunitec</v>
      </c>
      <c r="L77" t="s">
        <v>826</v>
      </c>
      <c r="M77" t="s">
        <v>814</v>
      </c>
      <c r="N77" t="s">
        <v>815</v>
      </c>
      <c r="O77">
        <v>37</v>
      </c>
      <c r="P77">
        <v>232</v>
      </c>
      <c r="Q77" t="s">
        <v>816</v>
      </c>
      <c r="R77" t="str">
        <f>LOWER(Table2[[#This Row],[Straat]]&amp;Table2[[#This Row],[Huisnummer]]&amp;Table2[[#This Row],[Postcode]])</f>
        <v>steenwinkelstraat6402627</v>
      </c>
      <c r="S77" t="s">
        <v>33</v>
      </c>
      <c r="T77" t="s">
        <v>34</v>
      </c>
      <c r="U77" t="s">
        <v>817</v>
      </c>
      <c r="V77" t="s">
        <v>818</v>
      </c>
      <c r="W77" t="s">
        <v>827</v>
      </c>
      <c r="X77" t="s">
        <v>100</v>
      </c>
      <c r="Y77" t="s">
        <v>47</v>
      </c>
      <c r="Z77" t="str">
        <f>_xlfn.XLOOKUP(Table2[[#This Row],[Bedrijfsnummer]],Contacten!$O$2:$O$921,Contacten!$H$2:$H$921,"Not Found",0)</f>
        <v>HR Business Partner</v>
      </c>
      <c r="AA77" t="str">
        <f>_xlfn.XLOOKUP(Table2[[#This Row],[Basisnaam]],Table3[Basisnaam],Table3[Functie],"",0)</f>
        <v/>
      </c>
      <c r="AB77" t="str">
        <f>IF(OR(Table2[[#This Row],[In Contact list?]]&lt;&gt;"Not Found",Table2[[#This Row],[In Contacten Hanne]]&lt;&gt;""),"Yes","No")</f>
        <v>Yes</v>
      </c>
    </row>
    <row r="78" spans="1:28" ht="17.45" customHeight="1" x14ac:dyDescent="0.45">
      <c r="A78" t="s">
        <v>9422</v>
      </c>
      <c r="B78" t="s">
        <v>829</v>
      </c>
      <c r="C78" t="str">
        <f>SUBSTITUTE(SUBSTITUTE(SUBSTITUTE(SUBSTITUTE(SUBSTITUTE(SUBSTITUTE(SUBSTITUTE(SUBSTITUTE(SUBSTITUTE(SUBSTITUTE(SUBSTITUTE(SUBSTITUTE(SUBSTITUTE(LOWER(Table2[[#This Row],[Naam]]),".",""),"-","")," bvba",""),"belgië",""),"belgium","")," nv","")," bv",""),"group",""),"groep","")," ", ""),"é","e"),"è","e"),"à","a")</f>
        <v>betcenter</v>
      </c>
      <c r="D78" t="s">
        <v>830</v>
      </c>
      <c r="E78" t="s">
        <v>831</v>
      </c>
      <c r="F78" t="s">
        <v>832</v>
      </c>
      <c r="G78" t="s">
        <v>26</v>
      </c>
      <c r="H78" t="s">
        <v>833</v>
      </c>
      <c r="I78" t="s">
        <v>26</v>
      </c>
      <c r="J78" t="s">
        <v>834</v>
      </c>
      <c r="K78" t="str">
        <f>IFERROR(LEFT(SUBSTITUTE(SUBSTITUTE(Table2[[#This Row],[Website]],"www.",""),"https://",""), FIND(".", SUBSTITUTE(SUBSTITUTE(Table2[[#This Row],[Website]],"www.",""),"https://","")) - 1),"")</f>
        <v>gauselmann</v>
      </c>
      <c r="L78" t="s">
        <v>835</v>
      </c>
      <c r="M78" t="s">
        <v>836</v>
      </c>
      <c r="N78">
        <v>3500</v>
      </c>
      <c r="O78">
        <v>0</v>
      </c>
      <c r="P78">
        <v>118.5</v>
      </c>
      <c r="Q78"/>
      <c r="R78" t="str">
        <f>LOWER(Table2[[#This Row],[Straat]]&amp;Table2[[#This Row],[Huisnummer]]&amp;Table2[[#This Row],[Postcode]])</f>
        <v>leopoldplein163500</v>
      </c>
      <c r="S78"/>
      <c r="T78" t="s">
        <v>98</v>
      </c>
      <c r="U78" t="s">
        <v>837</v>
      </c>
      <c r="V78">
        <v>16</v>
      </c>
      <c r="W78" t="s">
        <v>838</v>
      </c>
      <c r="X78" t="s">
        <v>80</v>
      </c>
      <c r="Y78" t="s">
        <v>47</v>
      </c>
      <c r="Z78" t="str">
        <f>_xlfn.XLOOKUP(Table2[[#This Row],[Bedrijfsnummer]],Contacten!$O$2:$O$921,Contacten!$H$2:$H$921,"Not Found",0)</f>
        <v>Not Found</v>
      </c>
      <c r="AA78" t="str">
        <f>_xlfn.XLOOKUP(Table2[[#This Row],[Basisnaam]],Table3[Basisnaam],Table3[Functie],"",0)</f>
        <v/>
      </c>
      <c r="AB78" t="str">
        <f>IF(OR(Table2[[#This Row],[In Contact list?]]&lt;&gt;"Not Found",Table2[[#This Row],[In Contacten Hanne]]&lt;&gt;""),"Yes","No")</f>
        <v>No</v>
      </c>
    </row>
    <row r="79" spans="1:28" ht="17.45" customHeight="1" x14ac:dyDescent="0.45">
      <c r="A79" t="s">
        <v>9422</v>
      </c>
      <c r="B79" t="s">
        <v>839</v>
      </c>
      <c r="C79" t="str">
        <f>SUBSTITUTE(SUBSTITUTE(SUBSTITUTE(SUBSTITUTE(SUBSTITUTE(SUBSTITUTE(SUBSTITUTE(SUBSTITUTE(SUBSTITUTE(SUBSTITUTE(SUBSTITUTE(SUBSTITUTE(SUBSTITUTE(LOWER(Table2[[#This Row],[Naam]]),".",""),"-","")," bvba",""),"belgië",""),"belgium","")," nv","")," bv",""),"group",""),"groep","")," ", ""),"é","e"),"è","e"),"à","a")</f>
        <v>biobest</v>
      </c>
      <c r="D79" t="s">
        <v>840</v>
      </c>
      <c r="E79" t="s">
        <v>841</v>
      </c>
      <c r="F79" t="s">
        <v>842</v>
      </c>
      <c r="G79" t="s">
        <v>26</v>
      </c>
      <c r="H79"/>
      <c r="I79"/>
      <c r="J79" t="s">
        <v>843</v>
      </c>
      <c r="K79" t="str">
        <f>IFERROR(LEFT(SUBSTITUTE(SUBSTITUTE(Table2[[#This Row],[Website]],"www.",""),"https://",""), FIND(".", SUBSTITUTE(SUBSTITUTE(Table2[[#This Row],[Website]],"www.",""),"https://","")) - 1),"")</f>
        <v>biobestgroup</v>
      </c>
      <c r="L79"/>
      <c r="M79" t="s">
        <v>844</v>
      </c>
      <c r="N79" t="s">
        <v>845</v>
      </c>
      <c r="O79">
        <v>14</v>
      </c>
      <c r="P79">
        <v>144</v>
      </c>
      <c r="Q79" t="s">
        <v>846</v>
      </c>
      <c r="R79" t="str">
        <f>LOWER(Table2[[#This Row],[Straat]]&amp;Table2[[#This Row],[Huisnummer]]&amp;Table2[[#This Row],[Postcode]])</f>
        <v>ilse velden182260</v>
      </c>
      <c r="S79" t="s">
        <v>33</v>
      </c>
      <c r="T79" t="s">
        <v>34</v>
      </c>
      <c r="U79" t="s">
        <v>847</v>
      </c>
      <c r="V79" t="s">
        <v>529</v>
      </c>
      <c r="W79" t="s">
        <v>848</v>
      </c>
      <c r="X79" t="s">
        <v>38</v>
      </c>
      <c r="Y79" t="s">
        <v>60</v>
      </c>
      <c r="Z79" t="str">
        <f>_xlfn.XLOOKUP(Table2[[#This Row],[Bedrijfsnummer]],Contacten!$O$2:$O$921,Contacten!$H$2:$H$921,"Not Found",0)</f>
        <v>CHRO</v>
      </c>
      <c r="AA79" t="str">
        <f>_xlfn.XLOOKUP(Table2[[#This Row],[Basisnaam]],Table3[Basisnaam],Table3[Functie],"",0)</f>
        <v/>
      </c>
      <c r="AB79" t="str">
        <f>IF(OR(Table2[[#This Row],[In Contact list?]]&lt;&gt;"Not Found",Table2[[#This Row],[In Contacten Hanne]]&lt;&gt;""),"Yes","No")</f>
        <v>Yes</v>
      </c>
    </row>
    <row r="80" spans="1:28" ht="17.45" customHeight="1" x14ac:dyDescent="0.45">
      <c r="A80" t="s">
        <v>9422</v>
      </c>
      <c r="B80" t="s">
        <v>850</v>
      </c>
      <c r="C80" t="str">
        <f>SUBSTITUTE(SUBSTITUTE(SUBSTITUTE(SUBSTITUTE(SUBSTITUTE(SUBSTITUTE(SUBSTITUTE(SUBSTITUTE(SUBSTITUTE(SUBSTITUTE(SUBSTITUTE(SUBSTITUTE(SUBSTITUTE(LOWER(Table2[[#This Row],[Naam]]),".",""),"-","")," bvba",""),"belgië",""),"belgium","")," nv","")," bv",""),"group",""),"groep","")," ", ""),"é","e"),"è","e"),"à","a")</f>
        <v>black&amp;deckerlimited</v>
      </c>
      <c r="D80" t="s">
        <v>851</v>
      </c>
      <c r="E80" t="s">
        <v>852</v>
      </c>
      <c r="F80" t="s">
        <v>853</v>
      </c>
      <c r="G80" t="s">
        <v>26</v>
      </c>
      <c r="H80" t="s">
        <v>854</v>
      </c>
      <c r="I80" t="s">
        <v>26</v>
      </c>
      <c r="J80" t="s">
        <v>9547</v>
      </c>
      <c r="K80" t="str">
        <f>IFERROR(LEFT(SUBSTITUTE(SUBSTITUTE(Table2[[#This Row],[Website]],"www.",""),"https://",""), FIND(".", SUBSTITUTE(SUBSTITUTE(Table2[[#This Row],[Website]],"www.",""),"https://","")) - 1),"")</f>
        <v>Empty</v>
      </c>
      <c r="L80"/>
      <c r="M80" t="s">
        <v>855</v>
      </c>
      <c r="N80">
        <v>3980</v>
      </c>
      <c r="O80">
        <v>0</v>
      </c>
      <c r="P80">
        <v>377.1</v>
      </c>
      <c r="Q80"/>
      <c r="R80" t="str">
        <f>LOWER(Table2[[#This Row],[Straat]]&amp;Table2[[#This Row],[Huisnummer]]&amp;Table2[[#This Row],[Postcode]])</f>
        <v>kanaalweg1123980</v>
      </c>
      <c r="S80"/>
      <c r="T80" t="s">
        <v>98</v>
      </c>
      <c r="U80" t="s">
        <v>856</v>
      </c>
      <c r="V80">
        <v>112</v>
      </c>
      <c r="W80" t="s">
        <v>362</v>
      </c>
      <c r="X80" t="s">
        <v>38</v>
      </c>
      <c r="Y80" t="s">
        <v>113</v>
      </c>
      <c r="Z80" t="str">
        <f>_xlfn.XLOOKUP(Table2[[#This Row],[Bedrijfsnummer]],Contacten!$O$2:$O$921,Contacten!$H$2:$H$921,"Not Found",0)</f>
        <v>Not Found</v>
      </c>
      <c r="AA80" t="str">
        <f>_xlfn.XLOOKUP(Table2[[#This Row],[Basisnaam]],Table3[Basisnaam],Table3[Functie],"",0)</f>
        <v/>
      </c>
      <c r="AB80" t="str">
        <f>IF(OR(Table2[[#This Row],[In Contact list?]]&lt;&gt;"Not Found",Table2[[#This Row],[In Contacten Hanne]]&lt;&gt;""),"Yes","No")</f>
        <v>No</v>
      </c>
    </row>
    <row r="81" spans="1:28" ht="17.45" customHeight="1" x14ac:dyDescent="0.45">
      <c r="A81" t="s">
        <v>9422</v>
      </c>
      <c r="B81" t="s">
        <v>857</v>
      </c>
      <c r="C81" t="str">
        <f>SUBSTITUTE(SUBSTITUTE(SUBSTITUTE(SUBSTITUTE(SUBSTITUTE(SUBSTITUTE(SUBSTITUTE(SUBSTITUTE(SUBSTITUTE(SUBSTITUTE(SUBSTITUTE(SUBSTITUTE(SUBSTITUTE(LOWER(Table2[[#This Row],[Naam]]),".",""),"-","")," bvba",""),"belgië",""),"belgium","")," nv","")," bv",""),"group",""),"groep","")," ", ""),"é","e"),"è","e"),"à","a")</f>
        <v>bleckmann</v>
      </c>
      <c r="D81" t="s">
        <v>858</v>
      </c>
      <c r="E81" t="s">
        <v>859</v>
      </c>
      <c r="F81" t="s">
        <v>860</v>
      </c>
      <c r="G81" t="s">
        <v>26</v>
      </c>
      <c r="H81" t="s">
        <v>861</v>
      </c>
      <c r="I81" t="s">
        <v>26</v>
      </c>
      <c r="J81" t="s">
        <v>862</v>
      </c>
      <c r="K81" t="str">
        <f>IFERROR(LEFT(SUBSTITUTE(SUBSTITUTE(Table2[[#This Row],[Website]],"www.",""),"https://",""), FIND(".", SUBSTITUTE(SUBSTITUTE(Table2[[#This Row],[Website]],"www.",""),"https://","")) - 1),"")</f>
        <v>bleckmann</v>
      </c>
      <c r="L81" t="s">
        <v>863</v>
      </c>
      <c r="M81" t="s">
        <v>864</v>
      </c>
      <c r="N81" t="s">
        <v>865</v>
      </c>
      <c r="O81">
        <v>46</v>
      </c>
      <c r="P81">
        <v>767</v>
      </c>
      <c r="Q81" t="s">
        <v>866</v>
      </c>
      <c r="R81" t="str">
        <f>LOWER(Table2[[#This Row],[Straat]]&amp;Table2[[#This Row],[Huisnummer]]&amp;Table2[[#This Row],[Postcode]])</f>
        <v>industriezone69770</v>
      </c>
      <c r="S81" t="s">
        <v>33</v>
      </c>
      <c r="T81" t="s">
        <v>67</v>
      </c>
      <c r="U81" t="s">
        <v>867</v>
      </c>
      <c r="V81" t="s">
        <v>625</v>
      </c>
      <c r="W81" t="s">
        <v>868</v>
      </c>
      <c r="X81" t="s">
        <v>100</v>
      </c>
      <c r="Y81" t="s">
        <v>47</v>
      </c>
      <c r="Z81" t="str">
        <f>_xlfn.XLOOKUP(Table2[[#This Row],[Bedrijfsnummer]],Contacten!$O$2:$O$921,Contacten!$H$2:$H$921,"Not Found",0)</f>
        <v>HR Business Partner</v>
      </c>
      <c r="AA81" t="str">
        <f>_xlfn.XLOOKUP(Table2[[#This Row],[Basisnaam]],Table3[Basisnaam],Table3[Functie],"",0)</f>
        <v/>
      </c>
      <c r="AB81" t="str">
        <f>IF(OR(Table2[[#This Row],[In Contact list?]]&lt;&gt;"Not Found",Table2[[#This Row],[In Contacten Hanne]]&lt;&gt;""),"Yes","No")</f>
        <v>Yes</v>
      </c>
    </row>
    <row r="82" spans="1:28" ht="17.45" customHeight="1" x14ac:dyDescent="0.45">
      <c r="A82" t="s">
        <v>9422</v>
      </c>
      <c r="B82" t="s">
        <v>870</v>
      </c>
      <c r="C82" t="str">
        <f>SUBSTITUTE(SUBSTITUTE(SUBSTITUTE(SUBSTITUTE(SUBSTITUTE(SUBSTITUTE(SUBSTITUTE(SUBSTITUTE(SUBSTITUTE(SUBSTITUTE(SUBSTITUTE(SUBSTITUTE(SUBSTITUTE(LOWER(Table2[[#This Row],[Naam]]),".",""),"-","")," bvba",""),"belgië",""),"belgium","")," nv","")," bv",""),"group",""),"groep","")," ", ""),"é","e"),"è","e"),"à","a")</f>
        <v>bmbbouwmaterialen</v>
      </c>
      <c r="D82" t="s">
        <v>871</v>
      </c>
      <c r="E82" t="s">
        <v>872</v>
      </c>
      <c r="F82" t="s">
        <v>873</v>
      </c>
      <c r="G82" t="s">
        <v>26</v>
      </c>
      <c r="H82" t="s">
        <v>874</v>
      </c>
      <c r="I82" t="s">
        <v>26</v>
      </c>
      <c r="J82" t="s">
        <v>875</v>
      </c>
      <c r="K82" t="str">
        <f>IFERROR(LEFT(SUBSTITUTE(SUBSTITUTE(Table2[[#This Row],[Website]],"www.",""),"https://",""), FIND(".", SUBSTITUTE(SUBSTITUTE(Table2[[#This Row],[Website]],"www.",""),"https://","")) - 1),"")</f>
        <v>bmb-bouwmaterialen</v>
      </c>
      <c r="L82" t="s">
        <v>876</v>
      </c>
      <c r="M82" t="s">
        <v>34</v>
      </c>
      <c r="N82" t="s">
        <v>55</v>
      </c>
      <c r="O82">
        <v>7</v>
      </c>
      <c r="P82">
        <v>131</v>
      </c>
      <c r="Q82" t="s">
        <v>877</v>
      </c>
      <c r="R82" t="str">
        <f>LOWER(Table2[[#This Row],[Straat]]&amp;Table2[[#This Row],[Huisnummer]]&amp;Table2[[#This Row],[Postcode]])</f>
        <v>d'herbouvillekaai502020</v>
      </c>
      <c r="S82" t="s">
        <v>33</v>
      </c>
      <c r="T82" t="s">
        <v>34</v>
      </c>
      <c r="U82" t="s">
        <v>878</v>
      </c>
      <c r="V82" t="s">
        <v>879</v>
      </c>
      <c r="W82" t="s">
        <v>449</v>
      </c>
      <c r="X82" t="s">
        <v>38</v>
      </c>
      <c r="Y82" t="s">
        <v>47</v>
      </c>
      <c r="Z82" t="str">
        <f>_xlfn.XLOOKUP(Table2[[#This Row],[Bedrijfsnummer]],Contacten!$O$2:$O$921,Contacten!$H$2:$H$921,"Not Found",0)</f>
        <v>HR Manager</v>
      </c>
      <c r="AA82" t="str">
        <f>_xlfn.XLOOKUP(Table2[[#This Row],[Basisnaam]],Table3[Basisnaam],Table3[Functie],"",0)</f>
        <v/>
      </c>
      <c r="AB82" t="str">
        <f>IF(OR(Table2[[#This Row],[In Contact list?]]&lt;&gt;"Not Found",Table2[[#This Row],[In Contacten Hanne]]&lt;&gt;""),"Yes","No")</f>
        <v>Yes</v>
      </c>
    </row>
    <row r="83" spans="1:28" ht="17.45" customHeight="1" x14ac:dyDescent="0.45">
      <c r="A83" t="s">
        <v>9422</v>
      </c>
      <c r="B83" t="s">
        <v>881</v>
      </c>
      <c r="C83" t="str">
        <f>SUBSTITUTE(SUBSTITUTE(SUBSTITUTE(SUBSTITUTE(SUBSTITUTE(SUBSTITUTE(SUBSTITUTE(SUBSTITUTE(SUBSTITUTE(SUBSTITUTE(SUBSTITUTE(SUBSTITUTE(SUBSTITUTE(LOWER(Table2[[#This Row],[Naam]]),".",""),"-","")," bvba",""),"belgië",""),"belgium","")," nv","")," bv",""),"group",""),"groep","")," ", ""),"é","e"),"è","e"),"à","a")</f>
        <v>bmwluxembourg</v>
      </c>
      <c r="D83" t="s">
        <v>882</v>
      </c>
      <c r="E83" t="s">
        <v>883</v>
      </c>
      <c r="F83"/>
      <c r="G83"/>
      <c r="H83"/>
      <c r="I83"/>
      <c r="J83" t="s">
        <v>884</v>
      </c>
      <c r="K83" t="str">
        <f>IFERROR(LEFT(SUBSTITUTE(SUBSTITUTE(Table2[[#This Row],[Website]],"www.",""),"https://",""), FIND(".", SUBSTITUTE(SUBSTITUTE(Table2[[#This Row],[Website]],"www.",""),"https://","")) - 1),"")</f>
        <v>bmw</v>
      </c>
      <c r="L83" t="s">
        <v>885</v>
      </c>
      <c r="M83" t="s">
        <v>886</v>
      </c>
      <c r="N83">
        <v>2880</v>
      </c>
      <c r="O83">
        <v>5</v>
      </c>
      <c r="P83">
        <v>164.9</v>
      </c>
      <c r="Q83"/>
      <c r="R83" t="str">
        <f>LOWER(Table2[[#This Row],[Straat]]&amp;Table2[[#This Row],[Huisnummer]]&amp;Table2[[#This Row],[Postcode]])</f>
        <v>lodderstraat162880</v>
      </c>
      <c r="S83"/>
      <c r="T83" t="s">
        <v>34</v>
      </c>
      <c r="U83" t="s">
        <v>887</v>
      </c>
      <c r="V83">
        <v>16</v>
      </c>
      <c r="W83"/>
      <c r="X83" t="s">
        <v>80</v>
      </c>
      <c r="Y83" t="s">
        <v>113</v>
      </c>
      <c r="Z83" t="str">
        <f>_xlfn.XLOOKUP(Table2[[#This Row],[Bedrijfsnummer]],Contacten!$O$2:$O$921,Contacten!$H$2:$H$921,"Not Found",0)</f>
        <v>HR Manager</v>
      </c>
      <c r="AA83" t="str">
        <f>_xlfn.XLOOKUP(Table2[[#This Row],[Basisnaam]],Table3[Basisnaam],Table3[Functie],"",0)</f>
        <v/>
      </c>
      <c r="AB83" t="str">
        <f>IF(OR(Table2[[#This Row],[In Contact list?]]&lt;&gt;"Not Found",Table2[[#This Row],[In Contacten Hanne]]&lt;&gt;""),"Yes","No")</f>
        <v>Yes</v>
      </c>
    </row>
    <row r="84" spans="1:28" ht="17.45" customHeight="1" x14ac:dyDescent="0.45">
      <c r="A84" t="s">
        <v>9422</v>
      </c>
      <c r="B84" t="s">
        <v>888</v>
      </c>
      <c r="C84" t="str">
        <f>SUBSTITUTE(SUBSTITUTE(SUBSTITUTE(SUBSTITUTE(SUBSTITUTE(SUBSTITUTE(SUBSTITUTE(SUBSTITUTE(SUBSTITUTE(SUBSTITUTE(SUBSTITUTE(SUBSTITUTE(SUBSTITUTE(LOWER(Table2[[#This Row],[Naam]]),".",""),"-","")," bvba",""),"belgië",""),"belgium","")," nv","")," bv",""),"group",""),"groep","")," ", ""),"é","e"),"è","e"),"à","a")</f>
        <v>bofrostzentralebelgien</v>
      </c>
      <c r="D84" t="s">
        <v>889</v>
      </c>
      <c r="E84" t="s">
        <v>890</v>
      </c>
      <c r="F84" t="s">
        <v>891</v>
      </c>
      <c r="G84" t="s">
        <v>26</v>
      </c>
      <c r="H84" t="s">
        <v>892</v>
      </c>
      <c r="I84" t="s">
        <v>26</v>
      </c>
      <c r="J84" t="s">
        <v>893</v>
      </c>
      <c r="K84" t="str">
        <f>IFERROR(LEFT(SUBSTITUTE(SUBSTITUTE(Table2[[#This Row],[Website]],"www.",""),"https://",""), FIND(".", SUBSTITUTE(SUBSTITUTE(Table2[[#This Row],[Website]],"www.",""),"https://","")) - 1),"")</f>
        <v>bofrost</v>
      </c>
      <c r="L84" t="s">
        <v>894</v>
      </c>
      <c r="M84" t="s">
        <v>895</v>
      </c>
      <c r="N84" t="s">
        <v>896</v>
      </c>
      <c r="O84">
        <v>31</v>
      </c>
      <c r="P84">
        <v>411</v>
      </c>
      <c r="Q84" t="s">
        <v>897</v>
      </c>
      <c r="R84" t="str">
        <f>LOWER(Table2[[#This Row],[Straat]]&amp;Table2[[#This Row],[Huisnummer]]&amp;Table2[[#This Row],[Postcode]])</f>
        <v>wingepark27d3110</v>
      </c>
      <c r="S84" t="s">
        <v>33</v>
      </c>
      <c r="T84" t="s">
        <v>45</v>
      </c>
      <c r="U84" t="s">
        <v>898</v>
      </c>
      <c r="V84" t="s">
        <v>899</v>
      </c>
      <c r="W84" t="s">
        <v>900</v>
      </c>
      <c r="X84" t="s">
        <v>38</v>
      </c>
      <c r="Y84" t="s">
        <v>60</v>
      </c>
      <c r="Z84" t="str">
        <f>_xlfn.XLOOKUP(Table2[[#This Row],[Bedrijfsnummer]],Contacten!$O$2:$O$921,Contacten!$H$2:$H$921,"Not Found",0)</f>
        <v>Not Found</v>
      </c>
      <c r="AA84" t="str">
        <f>_xlfn.XLOOKUP(Table2[[#This Row],[Basisnaam]],Table3[Basisnaam],Table3[Functie],"",0)</f>
        <v/>
      </c>
      <c r="AB84" t="str">
        <f>IF(OR(Table2[[#This Row],[In Contact list?]]&lt;&gt;"Not Found",Table2[[#This Row],[In Contacten Hanne]]&lt;&gt;""),"Yes","No")</f>
        <v>No</v>
      </c>
    </row>
    <row r="85" spans="1:28" ht="17.45" customHeight="1" x14ac:dyDescent="0.45">
      <c r="A85" t="s">
        <v>9422</v>
      </c>
      <c r="B85" t="s">
        <v>901</v>
      </c>
      <c r="C85" t="str">
        <f>SUBSTITUTE(SUBSTITUTE(SUBSTITUTE(SUBSTITUTE(SUBSTITUTE(SUBSTITUTE(SUBSTITUTE(SUBSTITUTE(SUBSTITUTE(SUBSTITUTE(SUBSTITUTE(SUBSTITUTE(SUBSTITUTE(LOWER(Table2[[#This Row],[Naam]]),".",""),"-","")," bvba",""),"belgië",""),"belgium","")," nv","")," bv",""),"group",""),"groep","")," ", ""),"é","e"),"è","e"),"à","a")</f>
        <v>bollorelogistics</v>
      </c>
      <c r="D85" t="s">
        <v>902</v>
      </c>
      <c r="E85" t="s">
        <v>903</v>
      </c>
      <c r="F85" t="s">
        <v>904</v>
      </c>
      <c r="G85" t="s">
        <v>26</v>
      </c>
      <c r="H85" t="s">
        <v>905</v>
      </c>
      <c r="I85" t="s">
        <v>26</v>
      </c>
      <c r="J85" t="s">
        <v>906</v>
      </c>
      <c r="K85" t="str">
        <f>IFERROR(LEFT(SUBSTITUTE(SUBSTITUTE(Table2[[#This Row],[Website]],"www.",""),"https://",""), FIND(".", SUBSTITUTE(SUBSTITUTE(Table2[[#This Row],[Website]],"www.",""),"https://","")) - 1),"")</f>
        <v>bollore-logistics</v>
      </c>
      <c r="L85" t="s">
        <v>907</v>
      </c>
      <c r="M85" t="s">
        <v>34</v>
      </c>
      <c r="N85">
        <v>2000</v>
      </c>
      <c r="O85">
        <v>0</v>
      </c>
      <c r="P85">
        <v>159.30000000000001</v>
      </c>
      <c r="Q85"/>
      <c r="R85" t="str">
        <f>LOWER(Table2[[#This Row],[Straat]]&amp;Table2[[#This Row],[Huisnummer]]&amp;Table2[[#This Row],[Postcode]])</f>
        <v>italiëlei1242000</v>
      </c>
      <c r="S85"/>
      <c r="T85" t="s">
        <v>34</v>
      </c>
      <c r="U85" t="s">
        <v>908</v>
      </c>
      <c r="V85">
        <v>124</v>
      </c>
      <c r="W85" t="s">
        <v>909</v>
      </c>
      <c r="X85" t="s">
        <v>80</v>
      </c>
      <c r="Y85" t="s">
        <v>47</v>
      </c>
      <c r="Z85" t="str">
        <f>_xlfn.XLOOKUP(Table2[[#This Row],[Bedrijfsnummer]],Contacten!$O$2:$O$921,Contacten!$H$2:$H$921,"Not Found",0)</f>
        <v>HR Director Belgium &amp; the Nordics</v>
      </c>
      <c r="AA85" t="str">
        <f>_xlfn.XLOOKUP(Table2[[#This Row],[Basisnaam]],Table3[Basisnaam],Table3[Functie],"",0)</f>
        <v/>
      </c>
      <c r="AB85" t="str">
        <f>IF(OR(Table2[[#This Row],[In Contact list?]]&lt;&gt;"Not Found",Table2[[#This Row],[In Contacten Hanne]]&lt;&gt;""),"Yes","No")</f>
        <v>Yes</v>
      </c>
    </row>
    <row r="86" spans="1:28" ht="17.45" customHeight="1" x14ac:dyDescent="0.45">
      <c r="A86" t="s">
        <v>9422</v>
      </c>
      <c r="B86" t="s">
        <v>911</v>
      </c>
      <c r="C86" t="str">
        <f>SUBSTITUTE(SUBSTITUTE(SUBSTITUTE(SUBSTITUTE(SUBSTITUTE(SUBSTITUTE(SUBSTITUTE(SUBSTITUTE(SUBSTITUTE(SUBSTITUTE(SUBSTITUTE(SUBSTITUTE(SUBSTITUTE(LOWER(Table2[[#This Row],[Naam]]),".",""),"-","")," bvba",""),"belgië",""),"belgium","")," nv","")," bv",""),"group",""),"groep","")," ", ""),"é","e"),"è","e"),"à","a")</f>
        <v>boma</v>
      </c>
      <c r="D86" t="s">
        <v>912</v>
      </c>
      <c r="E86" t="s">
        <v>913</v>
      </c>
      <c r="F86" t="s">
        <v>914</v>
      </c>
      <c r="G86" t="s">
        <v>26</v>
      </c>
      <c r="H86" t="s">
        <v>915</v>
      </c>
      <c r="I86" t="s">
        <v>26</v>
      </c>
      <c r="J86" t="s">
        <v>916</v>
      </c>
      <c r="K86" t="str">
        <f>IFERROR(LEFT(SUBSTITUTE(SUBSTITUTE(Table2[[#This Row],[Website]],"www.",""),"https://",""), FIND(".", SUBSTITUTE(SUBSTITUTE(Table2[[#This Row],[Website]],"www.",""),"https://","")) - 1),"")</f>
        <v>boma</v>
      </c>
      <c r="L86" t="s">
        <v>917</v>
      </c>
      <c r="M86" t="s">
        <v>34</v>
      </c>
      <c r="N86">
        <v>2030</v>
      </c>
      <c r="O86">
        <v>0</v>
      </c>
      <c r="P86">
        <v>100.7</v>
      </c>
      <c r="Q86"/>
      <c r="R86" t="str">
        <f>LOWER(Table2[[#This Row],[Straat]]&amp;Table2[[#This Row],[Huisnummer]]&amp;Table2[[#This Row],[Postcode]])</f>
        <v>noorderlaan1312030</v>
      </c>
      <c r="S86"/>
      <c r="T86" t="s">
        <v>34</v>
      </c>
      <c r="U86" t="s">
        <v>918</v>
      </c>
      <c r="V86">
        <v>131</v>
      </c>
      <c r="W86" t="s">
        <v>919</v>
      </c>
      <c r="X86" t="s">
        <v>80</v>
      </c>
      <c r="Y86" t="s">
        <v>60</v>
      </c>
      <c r="Z86" t="str">
        <f>_xlfn.XLOOKUP(Table2[[#This Row],[Bedrijfsnummer]],Contacten!$O$2:$O$921,Contacten!$H$2:$H$921,"Not Found",0)</f>
        <v>Not Found</v>
      </c>
      <c r="AA86" t="str">
        <f>_xlfn.XLOOKUP(Table2[[#This Row],[Basisnaam]],Table3[Basisnaam],Table3[Functie],"",0)</f>
        <v/>
      </c>
      <c r="AB86" t="str">
        <f>IF(OR(Table2[[#This Row],[In Contact list?]]&lt;&gt;"Not Found",Table2[[#This Row],[In Contacten Hanne]]&lt;&gt;""),"Yes","No")</f>
        <v>No</v>
      </c>
    </row>
    <row r="87" spans="1:28" ht="17.45" customHeight="1" x14ac:dyDescent="0.45">
      <c r="A87" t="s">
        <v>9422</v>
      </c>
      <c r="B87" t="s">
        <v>920</v>
      </c>
      <c r="C87" t="str">
        <f>SUBSTITUTE(SUBSTITUTE(SUBSTITUTE(SUBSTITUTE(SUBSTITUTE(SUBSTITUTE(SUBSTITUTE(SUBSTITUTE(SUBSTITUTE(SUBSTITUTE(SUBSTITUTE(SUBSTITUTE(SUBSTITUTE(LOWER(Table2[[#This Row],[Naam]]),".",""),"-","")," bvba",""),"belgië",""),"belgium","")," nv","")," bv",""),"group",""),"groep","")," ", ""),"é","e"),"è","e"),"à","a")</f>
        <v>borealispolymers</v>
      </c>
      <c r="D87" t="s">
        <v>921</v>
      </c>
      <c r="E87" t="s">
        <v>922</v>
      </c>
      <c r="F87" t="s">
        <v>923</v>
      </c>
      <c r="G87" t="s">
        <v>26</v>
      </c>
      <c r="H87" t="s">
        <v>924</v>
      </c>
      <c r="I87" t="s">
        <v>26</v>
      </c>
      <c r="J87" t="s">
        <v>925</v>
      </c>
      <c r="K87" t="str">
        <f>IFERROR(LEFT(SUBSTITUTE(SUBSTITUTE(Table2[[#This Row],[Website]],"www.",""),"https://",""), FIND(".", SUBSTITUTE(SUBSTITUTE(Table2[[#This Row],[Website]],"www.",""),"https://","")) - 1),"")</f>
        <v>borealisgroup</v>
      </c>
      <c r="L87" t="s">
        <v>926</v>
      </c>
      <c r="M87" t="s">
        <v>927</v>
      </c>
      <c r="N87" t="s">
        <v>928</v>
      </c>
      <c r="O87">
        <v>13</v>
      </c>
      <c r="P87">
        <v>440</v>
      </c>
      <c r="Q87" t="s">
        <v>929</v>
      </c>
      <c r="R87" t="str">
        <f>LOWER(Table2[[#This Row],[Straat]]&amp;Table2[[#This Row],[Huisnummer]]&amp;Table2[[#This Row],[Postcode]])</f>
        <v>industrieweg1483583</v>
      </c>
      <c r="S87" t="s">
        <v>33</v>
      </c>
      <c r="T87" t="s">
        <v>98</v>
      </c>
      <c r="U87" t="s">
        <v>562</v>
      </c>
      <c r="V87" t="s">
        <v>930</v>
      </c>
      <c r="W87" t="s">
        <v>216</v>
      </c>
      <c r="X87" t="s">
        <v>100</v>
      </c>
      <c r="Y87" t="s">
        <v>47</v>
      </c>
      <c r="Z87" t="str">
        <f>_xlfn.XLOOKUP(Table2[[#This Row],[Bedrijfsnummer]],Contacten!$O$2:$O$921,Contacten!$H$2:$H$921,"Not Found",0)</f>
        <v>HR Business Partner Kallo/Antwerp</v>
      </c>
      <c r="AA87" t="str">
        <f>_xlfn.XLOOKUP(Table2[[#This Row],[Basisnaam]],Table3[Basisnaam],Table3[Functie],"",0)</f>
        <v/>
      </c>
      <c r="AB87" t="str">
        <f>IF(OR(Table2[[#This Row],[In Contact list?]]&lt;&gt;"Not Found",Table2[[#This Row],[In Contacten Hanne]]&lt;&gt;""),"Yes","No")</f>
        <v>Yes</v>
      </c>
    </row>
    <row r="88" spans="1:28" ht="17.45" customHeight="1" x14ac:dyDescent="0.45">
      <c r="A88" t="s">
        <v>9422</v>
      </c>
      <c r="B88" t="s">
        <v>932</v>
      </c>
      <c r="C88" t="str">
        <f>SUBSTITUTE(SUBSTITUTE(SUBSTITUTE(SUBSTITUTE(SUBSTITUTE(SUBSTITUTE(SUBSTITUTE(SUBSTITUTE(SUBSTITUTE(SUBSTITUTE(SUBSTITUTE(SUBSTITUTE(SUBSTITUTE(LOWER(Table2[[#This Row],[Naam]]),".",""),"-","")," bvba",""),"belgië",""),"belgium","")," nv","")," bv",""),"group",""),"groep","")," ", ""),"é","e"),"è","e"),"à","a")</f>
        <v>boschthermotechnology</v>
      </c>
      <c r="D88" t="s">
        <v>933</v>
      </c>
      <c r="E88" t="s">
        <v>934</v>
      </c>
      <c r="F88" t="s">
        <v>935</v>
      </c>
      <c r="G88" t="s">
        <v>26</v>
      </c>
      <c r="H88" t="s">
        <v>936</v>
      </c>
      <c r="I88" t="s">
        <v>26</v>
      </c>
      <c r="J88" t="s">
        <v>937</v>
      </c>
      <c r="K88" t="str">
        <f>IFERROR(LEFT(SUBSTITUTE(SUBSTITUTE(Table2[[#This Row],[Website]],"www.",""),"https://",""), FIND(".", SUBSTITUTE(SUBSTITUTE(Table2[[#This Row],[Website]],"www.",""),"https://","")) - 1),"")</f>
        <v>bosch-thermotechnology</v>
      </c>
      <c r="L88" t="s">
        <v>938</v>
      </c>
      <c r="M88" t="s">
        <v>175</v>
      </c>
      <c r="N88">
        <v>2800</v>
      </c>
      <c r="O88">
        <v>0</v>
      </c>
      <c r="P88">
        <v>169</v>
      </c>
      <c r="Q88"/>
      <c r="R88" t="str">
        <f>LOWER(Table2[[#This Row],[Straat]]&amp;Table2[[#This Row],[Huisnummer]]&amp;Table2[[#This Row],[Postcode]])</f>
        <v>zandvoortstraat472800</v>
      </c>
      <c r="S88"/>
      <c r="T88" t="s">
        <v>34</v>
      </c>
      <c r="U88" t="s">
        <v>939</v>
      </c>
      <c r="V88">
        <v>47</v>
      </c>
      <c r="W88" t="s">
        <v>940</v>
      </c>
      <c r="X88" t="s">
        <v>80</v>
      </c>
      <c r="Y88" t="s">
        <v>60</v>
      </c>
      <c r="Z88" t="str">
        <f>_xlfn.XLOOKUP(Table2[[#This Row],[Bedrijfsnummer]],Contacten!$O$2:$O$921,Contacten!$H$2:$H$921,"Not Found",0)</f>
        <v>Not Found</v>
      </c>
      <c r="AA88" t="str">
        <f>_xlfn.XLOOKUP(Table2[[#This Row],[Basisnaam]],Table3[Basisnaam],Table3[Functie],"",0)</f>
        <v/>
      </c>
      <c r="AB88" t="str">
        <f>IF(OR(Table2[[#This Row],[In Contact list?]]&lt;&gt;"Not Found",Table2[[#This Row],[In Contacten Hanne]]&lt;&gt;""),"Yes","No")</f>
        <v>No</v>
      </c>
    </row>
    <row r="89" spans="1:28" ht="17.45" customHeight="1" x14ac:dyDescent="0.45">
      <c r="A89" t="s">
        <v>9422</v>
      </c>
      <c r="B89" t="s">
        <v>941</v>
      </c>
      <c r="C89" t="str">
        <f>SUBSTITUTE(SUBSTITUTE(SUBSTITUTE(SUBSTITUTE(SUBSTITUTE(SUBSTITUTE(SUBSTITUTE(SUBSTITUTE(SUBSTITUTE(SUBSTITUTE(SUBSTITUTE(SUBSTITUTE(SUBSTITUTE(LOWER(Table2[[#This Row],[Naam]]),".",""),"-","")," bvba",""),"belgië",""),"belgium","")," nv","")," bv",""),"group",""),"groep","")," ", ""),"é","e"),"è","e"),"à","a")</f>
        <v>bpc</v>
      </c>
      <c r="D89" t="s">
        <v>942</v>
      </c>
      <c r="E89" t="s">
        <v>943</v>
      </c>
      <c r="F89" t="s">
        <v>944</v>
      </c>
      <c r="G89" t="s">
        <v>26</v>
      </c>
      <c r="H89" t="s">
        <v>945</v>
      </c>
      <c r="I89" t="s">
        <v>26</v>
      </c>
      <c r="J89" t="s">
        <v>946</v>
      </c>
      <c r="K89" t="str">
        <f>IFERROR(LEFT(SUBSTITUTE(SUBSTITUTE(Table2[[#This Row],[Website]],"www.",""),"https://",""), FIND(".", SUBSTITUTE(SUBSTITUTE(Table2[[#This Row],[Website]],"www.",""),"https://","")) - 1),"")</f>
        <v>bpcgroup</v>
      </c>
      <c r="L89" t="s">
        <v>947</v>
      </c>
      <c r="M89" t="s">
        <v>948</v>
      </c>
      <c r="N89" t="s">
        <v>949</v>
      </c>
      <c r="O89">
        <v>7</v>
      </c>
      <c r="P89">
        <v>232</v>
      </c>
      <c r="Q89" t="s">
        <v>950</v>
      </c>
      <c r="R89" t="str">
        <f>LOWER(Table2[[#This Row],[Straat]]&amp;Table2[[#This Row],[Huisnummer]]&amp;Table2[[#This Row],[Postcode]])</f>
        <v>av. edmond van nieuwenhuyse301160</v>
      </c>
      <c r="S89" t="s">
        <v>33</v>
      </c>
      <c r="T89" t="s">
        <v>200</v>
      </c>
      <c r="U89" t="s">
        <v>951</v>
      </c>
      <c r="V89" t="s">
        <v>952</v>
      </c>
      <c r="W89" t="s">
        <v>953</v>
      </c>
      <c r="X89" t="s">
        <v>38</v>
      </c>
      <c r="Y89" t="s">
        <v>47</v>
      </c>
      <c r="Z89" t="str">
        <f>_xlfn.XLOOKUP(Table2[[#This Row],[Bedrijfsnummer]],Contacten!$O$2:$O$921,Contacten!$H$2:$H$921,"Not Found",0)</f>
        <v>HR Director</v>
      </c>
      <c r="AA89" t="str">
        <f>_xlfn.XLOOKUP(Table2[[#This Row],[Basisnaam]],Table3[Basisnaam],Table3[Functie],"",0)</f>
        <v/>
      </c>
      <c r="AB89" t="str">
        <f>IF(OR(Table2[[#This Row],[In Contact list?]]&lt;&gt;"Not Found",Table2[[#This Row],[In Contacten Hanne]]&lt;&gt;""),"Yes","No")</f>
        <v>Yes</v>
      </c>
    </row>
    <row r="90" spans="1:28" ht="17.45" customHeight="1" x14ac:dyDescent="0.45">
      <c r="A90" t="s">
        <v>9422</v>
      </c>
      <c r="B90" t="s">
        <v>955</v>
      </c>
      <c r="C90" t="str">
        <f>SUBSTITUTE(SUBSTITUTE(SUBSTITUTE(SUBSTITUTE(SUBSTITUTE(SUBSTITUTE(SUBSTITUTE(SUBSTITUTE(SUBSTITUTE(SUBSTITUTE(SUBSTITUTE(SUBSTITUTE(SUBSTITUTE(LOWER(Table2[[#This Row],[Naam]]),".",""),"-","")," bvba",""),"belgië",""),"belgium","")," nv","")," bv",""),"group",""),"groep","")," ", ""),"é","e"),"è","e"),"à","a")</f>
        <v>brantano</v>
      </c>
      <c r="D90" t="s">
        <v>956</v>
      </c>
      <c r="E90" t="s">
        <v>957</v>
      </c>
      <c r="F90" t="s">
        <v>958</v>
      </c>
      <c r="G90" t="s">
        <v>26</v>
      </c>
      <c r="H90" t="s">
        <v>959</v>
      </c>
      <c r="I90" t="s">
        <v>26</v>
      </c>
      <c r="J90" t="s">
        <v>960</v>
      </c>
      <c r="K90" t="str">
        <f>IFERROR(LEFT(SUBSTITUTE(SUBSTITUTE(Table2[[#This Row],[Website]],"www.",""),"https://",""), FIND(".", SUBSTITUTE(SUBSTITUTE(Table2[[#This Row],[Website]],"www.",""),"https://","")) - 1),"")</f>
        <v>brantano</v>
      </c>
      <c r="L90"/>
      <c r="M90" t="s">
        <v>961</v>
      </c>
      <c r="N90">
        <v>9320</v>
      </c>
      <c r="O90">
        <v>0</v>
      </c>
      <c r="P90">
        <v>664</v>
      </c>
      <c r="Q90"/>
      <c r="R90" t="str">
        <f>LOWER(Table2[[#This Row],[Straat]]&amp;Table2[[#This Row],[Huisnummer]]&amp;Table2[[#This Row],[Postcode]])</f>
        <v>kwadelapstraat29320</v>
      </c>
      <c r="S90"/>
      <c r="T90" t="s">
        <v>67</v>
      </c>
      <c r="U90" t="s">
        <v>962</v>
      </c>
      <c r="V90">
        <v>2</v>
      </c>
      <c r="W90" t="s">
        <v>963</v>
      </c>
      <c r="X90" t="s">
        <v>100</v>
      </c>
      <c r="Y90" t="s">
        <v>47</v>
      </c>
      <c r="Z90" t="str">
        <f>_xlfn.XLOOKUP(Table2[[#This Row],[Bedrijfsnummer]],Contacten!$O$2:$O$921,Contacten!$H$2:$H$921,"Not Found",0)</f>
        <v>HR-manager</v>
      </c>
      <c r="AA90" t="str">
        <f>_xlfn.XLOOKUP(Table2[[#This Row],[Basisnaam]],Table3[Basisnaam],Table3[Functie],"",0)</f>
        <v/>
      </c>
      <c r="AB90" t="str">
        <f>IF(OR(Table2[[#This Row],[In Contact list?]]&lt;&gt;"Not Found",Table2[[#This Row],[In Contacten Hanne]]&lt;&gt;""),"Yes","No")</f>
        <v>Yes</v>
      </c>
    </row>
    <row r="91" spans="1:28" ht="17.45" customHeight="1" x14ac:dyDescent="0.45">
      <c r="A91" t="s">
        <v>9422</v>
      </c>
      <c r="B91" t="s">
        <v>965</v>
      </c>
      <c r="C91" t="str">
        <f>SUBSTITUTE(SUBSTITUTE(SUBSTITUTE(SUBSTITUTE(SUBSTITUTE(SUBSTITUTE(SUBSTITUTE(SUBSTITUTE(SUBSTITUTE(SUBSTITUTE(SUBSTITUTE(SUBSTITUTE(SUBSTITUTE(LOWER(Table2[[#This Row],[Naam]]),".",""),"-","")," bvba",""),"belgië",""),"belgium","")," nv","")," bv",""),"group",""),"groep","")," ", ""),"é","e"),"è","e"),"à","a")</f>
        <v>brico</v>
      </c>
      <c r="D91" t="s">
        <v>966</v>
      </c>
      <c r="E91" t="s">
        <v>967</v>
      </c>
      <c r="F91" t="s">
        <v>968</v>
      </c>
      <c r="G91" t="s">
        <v>26</v>
      </c>
      <c r="H91" t="s">
        <v>969</v>
      </c>
      <c r="I91" t="s">
        <v>26</v>
      </c>
      <c r="J91" t="s">
        <v>970</v>
      </c>
      <c r="K91" t="str">
        <f>IFERROR(LEFT(SUBSTITUTE(SUBSTITUTE(Table2[[#This Row],[Website]],"www.",""),"https://",""), FIND(".", SUBSTITUTE(SUBSTITUTE(Table2[[#This Row],[Website]],"www.",""),"https://","")) - 1),"")</f>
        <v>brico</v>
      </c>
      <c r="L91" t="s">
        <v>971</v>
      </c>
      <c r="M91" t="s">
        <v>128</v>
      </c>
      <c r="N91">
        <v>1702</v>
      </c>
      <c r="O91">
        <v>189</v>
      </c>
      <c r="P91">
        <v>1461.3</v>
      </c>
      <c r="Q91"/>
      <c r="R91" t="str">
        <f>LOWER(Table2[[#This Row],[Straat]]&amp;Table2[[#This Row],[Huisnummer]]&amp;Table2[[#This Row],[Postcode]])</f>
        <v>alfons gossetlaan461702</v>
      </c>
      <c r="S91"/>
      <c r="T91" t="s">
        <v>45</v>
      </c>
      <c r="U91" t="s">
        <v>382</v>
      </c>
      <c r="V91">
        <v>46</v>
      </c>
      <c r="W91" t="s">
        <v>972</v>
      </c>
      <c r="X91" t="s">
        <v>254</v>
      </c>
      <c r="Y91" t="s">
        <v>47</v>
      </c>
      <c r="Z91" t="str">
        <f>_xlfn.XLOOKUP(Table2[[#This Row],[Bedrijfsnummer]],Contacten!$O$2:$O$921,Contacten!$H$2:$H$921,"Not Found",0)</f>
        <v>Not Found</v>
      </c>
      <c r="AA91" t="str">
        <f>_xlfn.XLOOKUP(Table2[[#This Row],[Basisnaam]],Table3[Basisnaam],Table3[Functie],"",0)</f>
        <v>HR Manager Headquarter</v>
      </c>
      <c r="AB91" t="str">
        <f>IF(OR(Table2[[#This Row],[In Contact list?]]&lt;&gt;"Not Found",Table2[[#This Row],[In Contacten Hanne]]&lt;&gt;""),"Yes","No")</f>
        <v>Yes</v>
      </c>
    </row>
    <row r="92" spans="1:28" ht="17.45" customHeight="1" x14ac:dyDescent="0.45">
      <c r="A92" t="s">
        <v>9422</v>
      </c>
      <c r="B92" t="s">
        <v>973</v>
      </c>
      <c r="C92" t="str">
        <f>SUBSTITUTE(SUBSTITUTE(SUBSTITUTE(SUBSTITUTE(SUBSTITUTE(SUBSTITUTE(SUBSTITUTE(SUBSTITUTE(SUBSTITUTE(SUBSTITUTE(SUBSTITUTE(SUBSTITUTE(SUBSTITUTE(LOWER(Table2[[#This Row],[Naam]]),".",""),"-","")," bvba",""),"belgië",""),"belgium","")," nv","")," bv",""),"group",""),"groep","")," ", ""),"é","e"),"è","e"),"à","a")</f>
        <v>bricsys</v>
      </c>
      <c r="D92" t="s">
        <v>974</v>
      </c>
      <c r="E92" t="s">
        <v>975</v>
      </c>
      <c r="F92" t="s">
        <v>976</v>
      </c>
      <c r="G92" t="s">
        <v>26</v>
      </c>
      <c r="H92" t="s">
        <v>977</v>
      </c>
      <c r="I92" t="s">
        <v>26</v>
      </c>
      <c r="J92" t="s">
        <v>978</v>
      </c>
      <c r="K92" t="str">
        <f>IFERROR(LEFT(SUBSTITUTE(SUBSTITUTE(Table2[[#This Row],[Website]],"www.",""),"https://",""), FIND(".", SUBSTITUTE(SUBSTITUTE(Table2[[#This Row],[Website]],"www.",""),"https://","")) - 1),"")</f>
        <v>bricsys</v>
      </c>
      <c r="L92" t="s">
        <v>979</v>
      </c>
      <c r="M92" t="s">
        <v>980</v>
      </c>
      <c r="N92">
        <v>9050</v>
      </c>
      <c r="O92">
        <v>5</v>
      </c>
      <c r="P92">
        <v>103</v>
      </c>
      <c r="Q92"/>
      <c r="R92" t="str">
        <f>LOWER(Table2[[#This Row],[Straat]]&amp;Table2[[#This Row],[Huisnummer]]&amp;Table2[[#This Row],[Postcode]])</f>
        <v>bellevue59050</v>
      </c>
      <c r="S92"/>
      <c r="T92" t="s">
        <v>67</v>
      </c>
      <c r="U92" t="s">
        <v>981</v>
      </c>
      <c r="V92">
        <v>5</v>
      </c>
      <c r="W92" t="s">
        <v>482</v>
      </c>
      <c r="X92" t="s">
        <v>80</v>
      </c>
      <c r="Y92" t="s">
        <v>39</v>
      </c>
      <c r="Z92" t="str">
        <f>_xlfn.XLOOKUP(Table2[[#This Row],[Bedrijfsnummer]],Contacten!$O$2:$O$921,Contacten!$H$2:$H$921,"Not Found",0)</f>
        <v>Not Found</v>
      </c>
      <c r="AA92" t="str">
        <f>_xlfn.XLOOKUP(Table2[[#This Row],[Basisnaam]],Table3[Basisnaam],Table3[Functie],"",0)</f>
        <v/>
      </c>
      <c r="AB92" t="str">
        <f>IF(OR(Table2[[#This Row],[In Contact list?]]&lt;&gt;"Not Found",Table2[[#This Row],[In Contacten Hanne]]&lt;&gt;""),"Yes","No")</f>
        <v>No</v>
      </c>
    </row>
    <row r="93" spans="1:28" ht="17.45" customHeight="1" x14ac:dyDescent="0.45">
      <c r="A93" t="s">
        <v>9422</v>
      </c>
      <c r="B93" t="s">
        <v>982</v>
      </c>
      <c r="C93" t="str">
        <f>SUBSTITUTE(SUBSTITUTE(SUBSTITUTE(SUBSTITUTE(SUBSTITUTE(SUBSTITUTE(SUBSTITUTE(SUBSTITUTE(SUBSTITUTE(SUBSTITUTE(SUBSTITUTE(SUBSTITUTE(SUBSTITUTE(LOWER(Table2[[#This Row],[Naam]]),".",""),"-","")," bvba",""),"belgië",""),"belgium","")," nv","")," bv",""),"group",""),"groep","")," ", ""),"é","e"),"è","e"),"à","a")</f>
        <v>bridgestoneeurope/sa</v>
      </c>
      <c r="D93" t="s">
        <v>983</v>
      </c>
      <c r="E93" t="s">
        <v>984</v>
      </c>
      <c r="F93" t="s">
        <v>985</v>
      </c>
      <c r="G93" t="s">
        <v>26</v>
      </c>
      <c r="H93" t="s">
        <v>986</v>
      </c>
      <c r="I93" t="s">
        <v>26</v>
      </c>
      <c r="J93" t="s">
        <v>987</v>
      </c>
      <c r="K93" t="str">
        <f>IFERROR(LEFT(SUBSTITUTE(SUBSTITUTE(Table2[[#This Row],[Website]],"www.",""),"https://",""), FIND(".", SUBSTITUTE(SUBSTITUTE(Table2[[#This Row],[Website]],"www.",""),"https://","")) - 1),"")</f>
        <v>bridgestone</v>
      </c>
      <c r="L93" t="s">
        <v>988</v>
      </c>
      <c r="M93" t="s">
        <v>121</v>
      </c>
      <c r="N93" t="s">
        <v>478</v>
      </c>
      <c r="O93">
        <v>98</v>
      </c>
      <c r="P93">
        <v>443</v>
      </c>
      <c r="Q93" t="s">
        <v>989</v>
      </c>
      <c r="R93" t="str">
        <f>LOWER(Table2[[#This Row],[Straat]]&amp;Table2[[#This Row],[Huisnummer]]&amp;Table2[[#This Row],[Postcode]])</f>
        <v>da vincilaan11930</v>
      </c>
      <c r="S93" t="s">
        <v>33</v>
      </c>
      <c r="T93" t="s">
        <v>45</v>
      </c>
      <c r="U93" t="s">
        <v>761</v>
      </c>
      <c r="V93" t="s">
        <v>468</v>
      </c>
      <c r="W93" t="s">
        <v>990</v>
      </c>
      <c r="X93" t="s">
        <v>38</v>
      </c>
      <c r="Y93" t="s">
        <v>113</v>
      </c>
      <c r="Z93" t="str">
        <f>_xlfn.XLOOKUP(Table2[[#This Row],[Bedrijfsnummer]],Contacten!$O$2:$O$921,Contacten!$H$2:$H$921,"Not Found",0)</f>
        <v>Executive Assistant to the CHRO</v>
      </c>
      <c r="AA93" t="str">
        <f>_xlfn.XLOOKUP(Table2[[#This Row],[Basisnaam]],Table3[Basisnaam],Table3[Functie],"",0)</f>
        <v/>
      </c>
      <c r="AB93" t="str">
        <f>IF(OR(Table2[[#This Row],[In Contact list?]]&lt;&gt;"Not Found",Table2[[#This Row],[In Contacten Hanne]]&lt;&gt;""),"Yes","No")</f>
        <v>Yes</v>
      </c>
    </row>
    <row r="94" spans="1:28" ht="17.45" customHeight="1" x14ac:dyDescent="0.45">
      <c r="A94" t="s">
        <v>9422</v>
      </c>
      <c r="B94" t="s">
        <v>992</v>
      </c>
      <c r="C94" t="str">
        <f>SUBSTITUTE(SUBSTITUTE(SUBSTITUTE(SUBSTITUTE(SUBSTITUTE(SUBSTITUTE(SUBSTITUTE(SUBSTITUTE(SUBSTITUTE(SUBSTITUTE(SUBSTITUTE(SUBSTITUTE(SUBSTITUTE(LOWER(Table2[[#This Row],[Naam]]),".",""),"-","")," bvba",""),"belgië",""),"belgium","")," nv","")," bv",""),"group",""),"groep","")," ", ""),"é","e"),"è","e"),"à","a")</f>
        <v>brightplusoutsourcingsolutions</v>
      </c>
      <c r="D94" t="s">
        <v>993</v>
      </c>
      <c r="E94" t="s">
        <v>994</v>
      </c>
      <c r="F94" t="s">
        <v>995</v>
      </c>
      <c r="G94" t="s">
        <v>26</v>
      </c>
      <c r="H94" t="s">
        <v>996</v>
      </c>
      <c r="I94" t="s">
        <v>26</v>
      </c>
      <c r="J94" t="s">
        <v>997</v>
      </c>
      <c r="K94" t="str">
        <f>IFERROR(LEFT(SUBSTITUTE(SUBSTITUTE(Table2[[#This Row],[Website]],"www.",""),"https://",""), FIND(".", SUBSTITUTE(SUBSTITUTE(Table2[[#This Row],[Website]],"www.",""),"https://","")) - 1),"")</f>
        <v>brightplus</v>
      </c>
      <c r="L94" t="s">
        <v>998</v>
      </c>
      <c r="M94" t="s">
        <v>34</v>
      </c>
      <c r="N94">
        <v>2000</v>
      </c>
      <c r="O94">
        <v>0</v>
      </c>
      <c r="P94">
        <v>504.6</v>
      </c>
      <c r="Q94"/>
      <c r="R94" t="str">
        <f>LOWER(Table2[[#This Row],[Straat]]&amp;Table2[[#This Row],[Huisnummer]]&amp;Table2[[#This Row],[Postcode]])</f>
        <v>frankrijklei1012000</v>
      </c>
      <c r="S94"/>
      <c r="T94" t="s">
        <v>34</v>
      </c>
      <c r="U94" t="s">
        <v>999</v>
      </c>
      <c r="V94">
        <v>101</v>
      </c>
      <c r="W94" t="s">
        <v>1000</v>
      </c>
      <c r="X94" t="s">
        <v>100</v>
      </c>
      <c r="Y94" t="s">
        <v>60</v>
      </c>
      <c r="Z94" t="str">
        <f>_xlfn.XLOOKUP(Table2[[#This Row],[Bedrijfsnummer]],Contacten!$O$2:$O$921,Contacten!$H$2:$H$921,"Not Found",0)</f>
        <v>HR manager</v>
      </c>
      <c r="AA94" t="str">
        <f>_xlfn.XLOOKUP(Table2[[#This Row],[Basisnaam]],Table3[Basisnaam],Table3[Functie],"",0)</f>
        <v/>
      </c>
      <c r="AB94" t="str">
        <f>IF(OR(Table2[[#This Row],[In Contact list?]]&lt;&gt;"Not Found",Table2[[#This Row],[In Contacten Hanne]]&lt;&gt;""),"Yes","No")</f>
        <v>Yes</v>
      </c>
    </row>
    <row r="95" spans="1:28" ht="17.45" customHeight="1" x14ac:dyDescent="0.45">
      <c r="A95" t="s">
        <v>9422</v>
      </c>
      <c r="B95" t="s">
        <v>1002</v>
      </c>
      <c r="C95" t="str">
        <f>SUBSTITUTE(SUBSTITUTE(SUBSTITUTE(SUBSTITUTE(SUBSTITUTE(SUBSTITUTE(SUBSTITUTE(SUBSTITUTE(SUBSTITUTE(SUBSTITUTE(SUBSTITUTE(SUBSTITUTE(SUBSTITUTE(LOWER(Table2[[#This Row],[Naam]]),".",""),"-","")," bvba",""),"belgië",""),"belgium","")," nv","")," bv",""),"group",""),"groep","")," ", ""),"é","e"),"è","e"),"à","a")</f>
        <v>brutextiles</v>
      </c>
      <c r="D95" t="s">
        <v>1003</v>
      </c>
      <c r="E95" t="s">
        <v>1004</v>
      </c>
      <c r="F95"/>
      <c r="G95"/>
      <c r="H95" t="s">
        <v>1005</v>
      </c>
      <c r="I95" t="s">
        <v>26</v>
      </c>
      <c r="J95" t="s">
        <v>1006</v>
      </c>
      <c r="K95" t="str">
        <f>IFERROR(LEFT(SUBSTITUTE(SUBSTITUTE(Table2[[#This Row],[Website]],"www.",""),"https://",""), FIND(".", SUBSTITUTE(SUBSTITUTE(Table2[[#This Row],[Website]],"www.",""),"https://","")) - 1),"")</f>
        <v>brutex</v>
      </c>
      <c r="L95" t="s">
        <v>1007</v>
      </c>
      <c r="M95" t="s">
        <v>1008</v>
      </c>
      <c r="N95">
        <v>2550</v>
      </c>
      <c r="O95">
        <v>0</v>
      </c>
      <c r="P95">
        <v>100.4</v>
      </c>
      <c r="Q95"/>
      <c r="R95" t="str">
        <f>LOWER(Table2[[#This Row],[Straat]]&amp;Table2[[#This Row],[Huisnummer]]&amp;Table2[[#This Row],[Postcode]])</f>
        <v>satenrozen2a2550</v>
      </c>
      <c r="S95"/>
      <c r="T95" t="s">
        <v>34</v>
      </c>
      <c r="U95" t="s">
        <v>1009</v>
      </c>
      <c r="V95" t="s">
        <v>1010</v>
      </c>
      <c r="W95"/>
      <c r="X95" t="s">
        <v>80</v>
      </c>
      <c r="Y95" t="s">
        <v>47</v>
      </c>
      <c r="Z95" t="str">
        <f>_xlfn.XLOOKUP(Table2[[#This Row],[Bedrijfsnummer]],Contacten!$O$2:$O$921,Contacten!$H$2:$H$921,"Not Found",0)</f>
        <v>Not Found</v>
      </c>
      <c r="AA95" t="str">
        <f>_xlfn.XLOOKUP(Table2[[#This Row],[Basisnaam]],Table3[Basisnaam],Table3[Functie],"",0)</f>
        <v>HR Director A.I.</v>
      </c>
      <c r="AB95" t="str">
        <f>IF(OR(Table2[[#This Row],[In Contact list?]]&lt;&gt;"Not Found",Table2[[#This Row],[In Contacten Hanne]]&lt;&gt;""),"Yes","No")</f>
        <v>Yes</v>
      </c>
    </row>
    <row r="96" spans="1:28" ht="17.45" customHeight="1" x14ac:dyDescent="0.45">
      <c r="A96" t="s">
        <v>9422</v>
      </c>
      <c r="B96" t="s">
        <v>1011</v>
      </c>
      <c r="C96" t="str">
        <f>SUBSTITUTE(SUBSTITUTE(SUBSTITUTE(SUBSTITUTE(SUBSTITUTE(SUBSTITUTE(SUBSTITUTE(SUBSTITUTE(SUBSTITUTE(SUBSTITUTE(SUBSTITUTE(SUBSTITUTE(SUBSTITUTE(LOWER(Table2[[#This Row],[Naam]]),".",""),"-","")," bvba",""),"belgië",""),"belgium","")," nv","")," bv",""),"group",""),"groep","")," ", ""),"é","e"),"è","e"),"à","a")</f>
        <v>btglobalservices</v>
      </c>
      <c r="D96" t="s">
        <v>1012</v>
      </c>
      <c r="E96" t="s">
        <v>1013</v>
      </c>
      <c r="F96"/>
      <c r="G96"/>
      <c r="H96"/>
      <c r="I96"/>
      <c r="J96" t="s">
        <v>1014</v>
      </c>
      <c r="K96" t="str">
        <f>IFERROR(LEFT(SUBSTITUTE(SUBSTITUTE(Table2[[#This Row],[Website]],"www.",""),"https://",""), FIND(".", SUBSTITUTE(SUBSTITUTE(Table2[[#This Row],[Website]],"www.",""),"https://","")) - 1),"")</f>
        <v>globalservices</v>
      </c>
      <c r="L96"/>
      <c r="M96" t="s">
        <v>44</v>
      </c>
      <c r="N96">
        <v>1831</v>
      </c>
      <c r="O96">
        <v>0</v>
      </c>
      <c r="P96">
        <v>144.80000000000001</v>
      </c>
      <c r="Q96"/>
      <c r="R96" t="str">
        <f>LOWER(Table2[[#This Row],[Straat]]&amp;Table2[[#This Row],[Huisnummer]]&amp;Table2[[#This Row],[Postcode]])</f>
        <v>telecomlaan91831</v>
      </c>
      <c r="S96"/>
      <c r="T96" t="s">
        <v>45</v>
      </c>
      <c r="U96" t="s">
        <v>423</v>
      </c>
      <c r="V96">
        <v>9</v>
      </c>
      <c r="W96"/>
      <c r="X96" t="s">
        <v>80</v>
      </c>
      <c r="Y96" t="s">
        <v>47</v>
      </c>
      <c r="Z96" t="str">
        <f>_xlfn.XLOOKUP(Table2[[#This Row],[Bedrijfsnummer]],Contacten!$O$2:$O$921,Contacten!$H$2:$H$921,"Not Found",0)</f>
        <v>HR Manager</v>
      </c>
      <c r="AA96" t="str">
        <f>_xlfn.XLOOKUP(Table2[[#This Row],[Basisnaam]],Table3[Basisnaam],Table3[Functie],"",0)</f>
        <v/>
      </c>
      <c r="AB96" t="str">
        <f>IF(OR(Table2[[#This Row],[In Contact list?]]&lt;&gt;"Not Found",Table2[[#This Row],[In Contacten Hanne]]&lt;&gt;""),"Yes","No")</f>
        <v>Yes</v>
      </c>
    </row>
    <row r="97" spans="1:28" ht="17.45" customHeight="1" x14ac:dyDescent="0.45">
      <c r="A97" t="s">
        <v>9422</v>
      </c>
      <c r="B97" t="s">
        <v>1015</v>
      </c>
      <c r="C97" t="str">
        <f>SUBSTITUTE(SUBSTITUTE(SUBSTITUTE(SUBSTITUTE(SUBSTITUTE(SUBSTITUTE(SUBSTITUTE(SUBSTITUTE(SUBSTITUTE(SUBSTITUTE(SUBSTITUTE(SUBSTITUTE(SUBSTITUTE(LOWER(Table2[[#This Row],[Naam]]),".",""),"-","")," bvba",""),"belgië",""),"belgium","")," nv","")," bv",""),"group",""),"groep","")," ", ""),"é","e"),"è","e"),"à","a")</f>
        <v>buurtwinkelsokay</v>
      </c>
      <c r="D97" t="s">
        <v>1016</v>
      </c>
      <c r="E97" t="s">
        <v>1017</v>
      </c>
      <c r="F97" t="s">
        <v>1018</v>
      </c>
      <c r="G97" t="s">
        <v>26</v>
      </c>
      <c r="H97" t="s">
        <v>1019</v>
      </c>
      <c r="I97" t="s">
        <v>26</v>
      </c>
      <c r="J97" t="s">
        <v>1020</v>
      </c>
      <c r="K97" t="str">
        <f>IFERROR(LEFT(SUBSTITUTE(SUBSTITUTE(Table2[[#This Row],[Website]],"www.",""),"https://",""), FIND(".", SUBSTITUTE(SUBSTITUTE(Table2[[#This Row],[Website]],"www.",""),"https://","")) - 1),"")</f>
        <v>colruytgroup</v>
      </c>
      <c r="L97" t="s">
        <v>1021</v>
      </c>
      <c r="M97" t="s">
        <v>727</v>
      </c>
      <c r="N97">
        <v>1500</v>
      </c>
      <c r="O97">
        <v>1800</v>
      </c>
      <c r="P97">
        <v>2153.5</v>
      </c>
      <c r="Q97"/>
      <c r="R97" t="str">
        <f>LOWER(Table2[[#This Row],[Straat]]&amp;Table2[[#This Row],[Huisnummer]]&amp;Table2[[#This Row],[Postcode]])</f>
        <v>demesmaekerstraat1671500</v>
      </c>
      <c r="S97"/>
      <c r="T97" t="s">
        <v>45</v>
      </c>
      <c r="U97" t="s">
        <v>1022</v>
      </c>
      <c r="V97">
        <v>167</v>
      </c>
      <c r="W97" t="s">
        <v>111</v>
      </c>
      <c r="X97" t="s">
        <v>112</v>
      </c>
      <c r="Y97" t="s">
        <v>113</v>
      </c>
      <c r="Z97" t="str">
        <f>_xlfn.XLOOKUP(Table2[[#This Row],[Bedrijfsnummer]],Contacten!$O$2:$O$921,Contacten!$H$2:$H$921,"Not Found",0)</f>
        <v>Not Found</v>
      </c>
      <c r="AA97" t="str">
        <f>_xlfn.XLOOKUP(Table2[[#This Row],[Basisnaam]],Table3[Basisnaam],Table3[Functie],"",0)</f>
        <v/>
      </c>
      <c r="AB97" t="str">
        <f>IF(OR(Table2[[#This Row],[In Contact list?]]&lt;&gt;"Not Found",Table2[[#This Row],[In Contacten Hanne]]&lt;&gt;""),"Yes","No")</f>
        <v>No</v>
      </c>
    </row>
    <row r="98" spans="1:28" ht="17.45" customHeight="1" x14ac:dyDescent="0.45">
      <c r="A98" t="s">
        <v>9422</v>
      </c>
      <c r="B98" t="s">
        <v>1023</v>
      </c>
      <c r="C98" t="str">
        <f>SUBSTITUTE(SUBSTITUTE(SUBSTITUTE(SUBSTITUTE(SUBSTITUTE(SUBSTITUTE(SUBSTITUTE(SUBSTITUTE(SUBSTITUTE(SUBSTITUTE(SUBSTITUTE(SUBSTITUTE(SUBSTITUTE(LOWER(Table2[[#This Row],[Naam]]),".",""),"-","")," bvba",""),"belgië",""),"belgium","")," nv","")," bv",""),"group",""),"groep","")," ", ""),"é","e"),"è","e"),"à","a")</f>
        <v>c&amp;abelgique</v>
      </c>
      <c r="D98" t="s">
        <v>1024</v>
      </c>
      <c r="E98" t="s">
        <v>1025</v>
      </c>
      <c r="F98"/>
      <c r="G98"/>
      <c r="H98"/>
      <c r="I98"/>
      <c r="J98" t="s">
        <v>9547</v>
      </c>
      <c r="K98" t="str">
        <f>IFERROR(LEFT(SUBSTITUTE(SUBSTITUTE(Table2[[#This Row],[Website]],"www.",""),"https://",""), FIND(".", SUBSTITUTE(SUBSTITUTE(Table2[[#This Row],[Website]],"www.",""),"https://","")) - 1),"")</f>
        <v>Empty</v>
      </c>
      <c r="L98"/>
      <c r="M98" t="s">
        <v>243</v>
      </c>
      <c r="N98">
        <v>1800</v>
      </c>
      <c r="O98">
        <v>0</v>
      </c>
      <c r="P98">
        <v>1046.0999999999999</v>
      </c>
      <c r="Q98"/>
      <c r="R98" t="str">
        <f>LOWER(Table2[[#This Row],[Straat]]&amp;Table2[[#This Row],[Huisnummer]]&amp;Table2[[#This Row],[Postcode]])</f>
        <v>j. monnetlaan11800</v>
      </c>
      <c r="S98"/>
      <c r="T98" t="s">
        <v>45</v>
      </c>
      <c r="U98" t="s">
        <v>1026</v>
      </c>
      <c r="V98">
        <v>1</v>
      </c>
      <c r="W98"/>
      <c r="X98" t="s">
        <v>254</v>
      </c>
      <c r="Y98" t="s">
        <v>47</v>
      </c>
      <c r="Z98" t="str">
        <f>_xlfn.XLOOKUP(Table2[[#This Row],[Bedrijfsnummer]],Contacten!$O$2:$O$921,Contacten!$H$2:$H$921,"Not Found",0)</f>
        <v>Not Found</v>
      </c>
      <c r="AA98" t="str">
        <f>_xlfn.XLOOKUP(Table2[[#This Row],[Basisnaam]],Table3[Basisnaam],Table3[Functie],"",0)</f>
        <v/>
      </c>
      <c r="AB98" t="str">
        <f>IF(OR(Table2[[#This Row],[In Contact list?]]&lt;&gt;"Not Found",Table2[[#This Row],[In Contacten Hanne]]&lt;&gt;""),"Yes","No")</f>
        <v>No</v>
      </c>
    </row>
    <row r="99" spans="1:28" ht="17.45" customHeight="1" x14ac:dyDescent="0.45">
      <c r="A99" t="s">
        <v>9422</v>
      </c>
      <c r="B99" t="s">
        <v>1027</v>
      </c>
      <c r="C99" t="str">
        <f>SUBSTITUTE(SUBSTITUTE(SUBSTITUTE(SUBSTITUTE(SUBSTITUTE(SUBSTITUTE(SUBSTITUTE(SUBSTITUTE(SUBSTITUTE(SUBSTITUTE(SUBSTITUTE(SUBSTITUTE(SUBSTITUTE(LOWER(Table2[[#This Row],[Naam]]),".",""),"-","")," bvba",""),"belgië",""),"belgium","")," nv","")," bv",""),"group",""),"groep","")," ", ""),"é","e"),"è","e"),"à","a")</f>
        <v>cairox</v>
      </c>
      <c r="D99" t="s">
        <v>1028</v>
      </c>
      <c r="E99" t="s">
        <v>1029</v>
      </c>
      <c r="F99" t="s">
        <v>1030</v>
      </c>
      <c r="G99" t="s">
        <v>26</v>
      </c>
      <c r="H99" t="s">
        <v>1031</v>
      </c>
      <c r="I99" t="s">
        <v>26</v>
      </c>
      <c r="J99" t="s">
        <v>1032</v>
      </c>
      <c r="K99" t="str">
        <f>IFERROR(LEFT(SUBSTITUTE(SUBSTITUTE(Table2[[#This Row],[Website]],"www.",""),"https://",""), FIND(".", SUBSTITUTE(SUBSTITUTE(Table2[[#This Row],[Website]],"www.",""),"https://","")) - 1),"")</f>
        <v>cairox</v>
      </c>
      <c r="L99" t="s">
        <v>1033</v>
      </c>
      <c r="M99" t="s">
        <v>121</v>
      </c>
      <c r="N99">
        <v>1930</v>
      </c>
      <c r="O99">
        <v>1</v>
      </c>
      <c r="P99">
        <v>200.9</v>
      </c>
      <c r="Q99"/>
      <c r="R99" t="str">
        <f>LOWER(Table2[[#This Row],[Straat]]&amp;Table2[[#This Row],[Huisnummer]]&amp;Table2[[#This Row],[Postcode]])</f>
        <v>hoogstraat1801930</v>
      </c>
      <c r="S99"/>
      <c r="T99" t="s">
        <v>45</v>
      </c>
      <c r="U99" t="s">
        <v>1034</v>
      </c>
      <c r="V99">
        <v>180</v>
      </c>
      <c r="W99" t="s">
        <v>686</v>
      </c>
      <c r="X99" t="s">
        <v>38</v>
      </c>
      <c r="Y99" t="s">
        <v>47</v>
      </c>
      <c r="Z99" t="str">
        <f>_xlfn.XLOOKUP(Table2[[#This Row],[Bedrijfsnummer]],Contacten!$O$2:$O$921,Contacten!$H$2:$H$921,"Not Found",0)</f>
        <v>Not Found</v>
      </c>
      <c r="AA99" t="str">
        <f>_xlfn.XLOOKUP(Table2[[#This Row],[Basisnaam]],Table3[Basisnaam],Table3[Functie],"",0)</f>
        <v/>
      </c>
      <c r="AB99" t="str">
        <f>IF(OR(Table2[[#This Row],[In Contact list?]]&lt;&gt;"Not Found",Table2[[#This Row],[In Contacten Hanne]]&lt;&gt;""),"Yes","No")</f>
        <v>No</v>
      </c>
    </row>
    <row r="100" spans="1:28" ht="17.45" customHeight="1" x14ac:dyDescent="0.45">
      <c r="A100" t="s">
        <v>9422</v>
      </c>
      <c r="B100" t="s">
        <v>1035</v>
      </c>
      <c r="C100" t="str">
        <f>SUBSTITUTE(SUBSTITUTE(SUBSTITUTE(SUBSTITUTE(SUBSTITUTE(SUBSTITUTE(SUBSTITUTE(SUBSTITUTE(SUBSTITUTE(SUBSTITUTE(SUBSTITUTE(SUBSTITUTE(SUBSTITUTE(LOWER(Table2[[#This Row],[Naam]]),".",""),"-","")," bvba",""),"belgië",""),"belgium","")," nv","")," bv",""),"group",""),"groep","")," ", ""),"é","e"),"è","e"),"à","a")</f>
        <v>callenswilly</v>
      </c>
      <c r="D100" t="s">
        <v>1036</v>
      </c>
      <c r="E100" t="s">
        <v>1037</v>
      </c>
      <c r="F100" t="s">
        <v>1038</v>
      </c>
      <c r="G100" t="s">
        <v>26</v>
      </c>
      <c r="H100" t="s">
        <v>1039</v>
      </c>
      <c r="I100" t="s">
        <v>26</v>
      </c>
      <c r="J100" t="s">
        <v>1040</v>
      </c>
      <c r="K100" t="str">
        <f>IFERROR(LEFT(SUBSTITUTE(SUBSTITUTE(Table2[[#This Row],[Website]],"www.",""),"https://",""), FIND(".", SUBSTITUTE(SUBSTITUTE(Table2[[#This Row],[Website]],"www.",""),"https://","")) - 1),"")</f>
        <v>callens</v>
      </c>
      <c r="L100" t="s">
        <v>1041</v>
      </c>
      <c r="M100" t="s">
        <v>1042</v>
      </c>
      <c r="N100">
        <v>8790</v>
      </c>
      <c r="O100">
        <v>15</v>
      </c>
      <c r="P100">
        <v>100.8</v>
      </c>
      <c r="Q100"/>
      <c r="R100" t="str">
        <f>LOWER(Table2[[#This Row],[Straat]]&amp;Table2[[#This Row],[Huisnummer]]&amp;Table2[[#This Row],[Postcode]])</f>
        <v>industrielaan218790</v>
      </c>
      <c r="S100"/>
      <c r="T100" t="s">
        <v>77</v>
      </c>
      <c r="U100" t="s">
        <v>1043</v>
      </c>
      <c r="V100">
        <v>21</v>
      </c>
      <c r="W100" t="s">
        <v>1044</v>
      </c>
      <c r="X100" t="s">
        <v>80</v>
      </c>
      <c r="Y100" t="s">
        <v>60</v>
      </c>
      <c r="Z100" t="str">
        <f>_xlfn.XLOOKUP(Table2[[#This Row],[Bedrijfsnummer]],Contacten!$O$2:$O$921,Contacten!$H$2:$H$921,"Not Found",0)</f>
        <v>Not Found</v>
      </c>
      <c r="AA100" t="str">
        <f>_xlfn.XLOOKUP(Table2[[#This Row],[Basisnaam]],Table3[Basisnaam],Table3[Functie],"",0)</f>
        <v/>
      </c>
      <c r="AB100" t="str">
        <f>IF(OR(Table2[[#This Row],[In Contact list?]]&lt;&gt;"Not Found",Table2[[#This Row],[In Contacten Hanne]]&lt;&gt;""),"Yes","No")</f>
        <v>No</v>
      </c>
    </row>
    <row r="101" spans="1:28" ht="17.45" customHeight="1" x14ac:dyDescent="0.45">
      <c r="A101" t="s">
        <v>9422</v>
      </c>
      <c r="B101" t="s">
        <v>1045</v>
      </c>
      <c r="C101" t="str">
        <f>SUBSTITUTE(SUBSTITUTE(SUBSTITUTE(SUBSTITUTE(SUBSTITUTE(SUBSTITUTE(SUBSTITUTE(SUBSTITUTE(SUBSTITUTE(SUBSTITUTE(SUBSTITUTE(SUBSTITUTE(SUBSTITUTE(LOWER(Table2[[#This Row],[Naam]]),".",""),"-","")," bvba",""),"belgië",""),"belgium","")," nv","")," bv",""),"group",""),"groep","")," ", ""),"é","e"),"è","e"),"à","a")</f>
        <v>capgemini</v>
      </c>
      <c r="D101" t="s">
        <v>1046</v>
      </c>
      <c r="E101" t="s">
        <v>1047</v>
      </c>
      <c r="F101" t="s">
        <v>1048</v>
      </c>
      <c r="G101" t="s">
        <v>26</v>
      </c>
      <c r="H101" t="s">
        <v>1049</v>
      </c>
      <c r="I101" t="s">
        <v>26</v>
      </c>
      <c r="J101" t="s">
        <v>1050</v>
      </c>
      <c r="K101" t="str">
        <f>IFERROR(LEFT(SUBSTITUTE(SUBSTITUTE(Table2[[#This Row],[Website]],"www.",""),"https://",""), FIND(".", SUBSTITUTE(SUBSTITUTE(Table2[[#This Row],[Website]],"www.",""),"https://","")) - 1),"")</f>
        <v>capgemini</v>
      </c>
      <c r="L101" t="s">
        <v>1051</v>
      </c>
      <c r="M101" t="s">
        <v>44</v>
      </c>
      <c r="N101">
        <v>1831</v>
      </c>
      <c r="O101">
        <v>1310</v>
      </c>
      <c r="P101">
        <v>2055</v>
      </c>
      <c r="Q101"/>
      <c r="R101" t="str">
        <f>LOWER(Table2[[#This Row],[Straat]]&amp;Table2[[#This Row],[Huisnummer]]&amp;Table2[[#This Row],[Postcode]])</f>
        <v>hermeslaan91831</v>
      </c>
      <c r="S101"/>
      <c r="T101" t="s">
        <v>45</v>
      </c>
      <c r="U101" t="s">
        <v>46</v>
      </c>
      <c r="V101">
        <v>9</v>
      </c>
      <c r="W101" t="s">
        <v>1052</v>
      </c>
      <c r="X101" t="s">
        <v>112</v>
      </c>
      <c r="Y101" t="s">
        <v>47</v>
      </c>
      <c r="Z101" t="str">
        <f>_xlfn.XLOOKUP(Table2[[#This Row],[Bedrijfsnummer]],Contacten!$O$2:$O$921,Contacten!$H$2:$H$921,"Not Found",0)</f>
        <v>HR Manager</v>
      </c>
      <c r="AA101" t="str">
        <f>_xlfn.XLOOKUP(Table2[[#This Row],[Basisnaam]],Table3[Basisnaam],Table3[Functie],"",0)</f>
        <v/>
      </c>
      <c r="AB101" t="str">
        <f>IF(OR(Table2[[#This Row],[In Contact list?]]&lt;&gt;"Not Found",Table2[[#This Row],[In Contacten Hanne]]&lt;&gt;""),"Yes","No")</f>
        <v>Yes</v>
      </c>
    </row>
    <row r="102" spans="1:28" ht="17.45" customHeight="1" x14ac:dyDescent="0.45">
      <c r="A102" t="s">
        <v>9422</v>
      </c>
      <c r="B102" t="s">
        <v>1054</v>
      </c>
      <c r="C102" t="str">
        <f>SUBSTITUTE(SUBSTITUTE(SUBSTITUTE(SUBSTITUTE(SUBSTITUTE(SUBSTITUTE(SUBSTITUTE(SUBSTITUTE(SUBSTITUTE(SUBSTITUTE(SUBSTITUTE(SUBSTITUTE(SUBSTITUTE(LOWER(Table2[[#This Row],[Naam]]),".",""),"-","")," bvba",""),"belgië",""),"belgium","")," nv","")," bv",""),"group",""),"groep","")," ", ""),"é","e"),"è","e"),"à","a")</f>
        <v>capsugel</v>
      </c>
      <c r="D102" t="s">
        <v>1055</v>
      </c>
      <c r="E102" t="s">
        <v>1056</v>
      </c>
      <c r="F102"/>
      <c r="G102"/>
      <c r="H102" t="s">
        <v>1057</v>
      </c>
      <c r="I102" t="s">
        <v>26</v>
      </c>
      <c r="J102" t="s">
        <v>1058</v>
      </c>
      <c r="K102" t="str">
        <f>IFERROR(LEFT(SUBSTITUTE(SUBSTITUTE(Table2[[#This Row],[Website]],"www.",""),"https://",""), FIND(".", SUBSTITUTE(SUBSTITUTE(Table2[[#This Row],[Website]],"www.",""),"https://","")) - 1),"")</f>
        <v>capsugel</v>
      </c>
      <c r="L102" t="s">
        <v>1059</v>
      </c>
      <c r="M102" t="s">
        <v>886</v>
      </c>
      <c r="N102">
        <v>2880</v>
      </c>
      <c r="O102">
        <v>0</v>
      </c>
      <c r="P102">
        <v>178.6</v>
      </c>
      <c r="Q102"/>
      <c r="R102" t="str">
        <f>LOWER(Table2[[#This Row],[Straat]]&amp;Table2[[#This Row],[Huisnummer]]&amp;Table2[[#This Row],[Postcode]])</f>
        <v>rijksweg112880</v>
      </c>
      <c r="S102"/>
      <c r="T102" t="s">
        <v>34</v>
      </c>
      <c r="U102" t="s">
        <v>263</v>
      </c>
      <c r="V102">
        <v>11</v>
      </c>
      <c r="W102"/>
      <c r="X102" t="s">
        <v>100</v>
      </c>
      <c r="Y102" t="s">
        <v>47</v>
      </c>
      <c r="Z102" t="str">
        <f>_xlfn.XLOOKUP(Table2[[#This Row],[Bedrijfsnummer]],Contacten!$O$2:$O$921,Contacten!$H$2:$H$921,"Not Found",0)</f>
        <v>Not Found</v>
      </c>
      <c r="AA102" t="str">
        <f>_xlfn.XLOOKUP(Table2[[#This Row],[Basisnaam]],Table3[Basisnaam],Table3[Functie],"",0)</f>
        <v/>
      </c>
      <c r="AB102" t="str">
        <f>IF(OR(Table2[[#This Row],[In Contact list?]]&lt;&gt;"Not Found",Table2[[#This Row],[In Contacten Hanne]]&lt;&gt;""),"Yes","No")</f>
        <v>No</v>
      </c>
    </row>
    <row r="103" spans="1:28" ht="17.45" customHeight="1" x14ac:dyDescent="0.45">
      <c r="A103" t="s">
        <v>9422</v>
      </c>
      <c r="B103" t="s">
        <v>1060</v>
      </c>
      <c r="C103" t="str">
        <f>SUBSTITUTE(SUBSTITUTE(SUBSTITUTE(SUBSTITUTE(SUBSTITUTE(SUBSTITUTE(SUBSTITUTE(SUBSTITUTE(SUBSTITUTE(SUBSTITUTE(SUBSTITUTE(SUBSTITUTE(SUBSTITUTE(LOWER(Table2[[#This Row],[Naam]]),".",""),"-","")," bvba",""),"belgië",""),"belgium","")," nv","")," bv",""),"group",""),"groep","")," ", ""),"é","e"),"è","e"),"à","a")</f>
        <v>cargill</v>
      </c>
      <c r="D103" t="s">
        <v>1061</v>
      </c>
      <c r="E103" t="s">
        <v>1062</v>
      </c>
      <c r="F103"/>
      <c r="G103"/>
      <c r="H103" t="s">
        <v>1063</v>
      </c>
      <c r="I103" t="s">
        <v>26</v>
      </c>
      <c r="J103" t="s">
        <v>1064</v>
      </c>
      <c r="K103" t="str">
        <f>IFERROR(LEFT(SUBSTITUTE(SUBSTITUTE(Table2[[#This Row],[Website]],"www.",""),"https://",""), FIND(".", SUBSTITUTE(SUBSTITUTE(Table2[[#This Row],[Website]],"www.",""),"https://","")) - 1),"")</f>
        <v>cargill</v>
      </c>
      <c r="L103" t="s">
        <v>1065</v>
      </c>
      <c r="M103" t="s">
        <v>175</v>
      </c>
      <c r="N103" t="s">
        <v>1066</v>
      </c>
      <c r="O103">
        <v>27</v>
      </c>
      <c r="P103">
        <v>764</v>
      </c>
      <c r="Q103" t="s">
        <v>1067</v>
      </c>
      <c r="R103" t="str">
        <f>LOWER(Table2[[#This Row],[Straat]]&amp;Table2[[#This Row],[Huisnummer]]&amp;Table2[[#This Row],[Postcode]])</f>
        <v>bedrijvenlaan7-92800</v>
      </c>
      <c r="S103" t="s">
        <v>33</v>
      </c>
      <c r="T103" t="s">
        <v>34</v>
      </c>
      <c r="U103" t="s">
        <v>1068</v>
      </c>
      <c r="V103" t="s">
        <v>1069</v>
      </c>
      <c r="W103" t="s">
        <v>1070</v>
      </c>
      <c r="X103" t="s">
        <v>100</v>
      </c>
      <c r="Y103" t="s">
        <v>113</v>
      </c>
      <c r="Z103" t="str">
        <f>_xlfn.XLOOKUP(Table2[[#This Row],[Bedrijfsnummer]],Contacten!$O$2:$O$921,Contacten!$H$2:$H$921,"Not Found",0)</f>
        <v>HR Manager</v>
      </c>
      <c r="AA103" t="str">
        <f>_xlfn.XLOOKUP(Table2[[#This Row],[Basisnaam]],Table3[Basisnaam],Table3[Functie],"",0)</f>
        <v/>
      </c>
      <c r="AB103" t="str">
        <f>IF(OR(Table2[[#This Row],[In Contact list?]]&lt;&gt;"Not Found",Table2[[#This Row],[In Contacten Hanne]]&lt;&gt;""),"Yes","No")</f>
        <v>Yes</v>
      </c>
    </row>
    <row r="104" spans="1:28" ht="17.45" customHeight="1" x14ac:dyDescent="0.45">
      <c r="A104" t="s">
        <v>9422</v>
      </c>
      <c r="B104" t="s">
        <v>1072</v>
      </c>
      <c r="C104" t="str">
        <f>SUBSTITUTE(SUBSTITUTE(SUBSTITUTE(SUBSTITUTE(SUBSTITUTE(SUBSTITUTE(SUBSTITUTE(SUBSTITUTE(SUBSTITUTE(SUBSTITUTE(SUBSTITUTE(SUBSTITUTE(SUBSTITUTE(LOWER(Table2[[#This Row],[Naam]]),".",""),"-","")," bvba",""),"belgië",""),"belgium","")," nv","")," bv",""),"group",""),"groep","")," ", ""),"é","e"),"è","e"),"à","a")</f>
        <v>cargillr&amp;dcentreeurope</v>
      </c>
      <c r="D104" t="s">
        <v>1073</v>
      </c>
      <c r="E104" t="s">
        <v>1074</v>
      </c>
      <c r="F104"/>
      <c r="G104"/>
      <c r="H104" t="s">
        <v>1075</v>
      </c>
      <c r="I104" t="s">
        <v>26</v>
      </c>
      <c r="J104" t="s">
        <v>1076</v>
      </c>
      <c r="K104" t="str">
        <f>IFERROR(LEFT(SUBSTITUTE(SUBSTITUTE(Table2[[#This Row],[Website]],"www.",""),"https://",""), FIND(".", SUBSTITUTE(SUBSTITUTE(Table2[[#This Row],[Website]],"www.",""),"https://","")) - 1),"")</f>
        <v>cargill</v>
      </c>
      <c r="L104" t="s">
        <v>1077</v>
      </c>
      <c r="M104" t="s">
        <v>243</v>
      </c>
      <c r="N104">
        <v>1800</v>
      </c>
      <c r="O104">
        <v>0</v>
      </c>
      <c r="P104">
        <v>183.4</v>
      </c>
      <c r="Q104"/>
      <c r="R104" t="str">
        <f>LOWER(Table2[[#This Row],[Straat]]&amp;Table2[[#This Row],[Huisnummer]]&amp;Table2[[#This Row],[Postcode]])</f>
        <v>havenstraat841800</v>
      </c>
      <c r="S104"/>
      <c r="T104" t="s">
        <v>45</v>
      </c>
      <c r="U104" t="s">
        <v>1078</v>
      </c>
      <c r="V104">
        <v>84</v>
      </c>
      <c r="W104"/>
      <c r="X104" t="s">
        <v>80</v>
      </c>
      <c r="Y104" t="s">
        <v>60</v>
      </c>
      <c r="Z104" t="str">
        <f>_xlfn.XLOOKUP(Table2[[#This Row],[Bedrijfsnummer]],Contacten!$O$2:$O$921,Contacten!$H$2:$H$921,"Not Found",0)</f>
        <v>HR Manager</v>
      </c>
      <c r="AA104" t="str">
        <f>_xlfn.XLOOKUP(Table2[[#This Row],[Basisnaam]],Table3[Basisnaam],Table3[Functie],"",0)</f>
        <v/>
      </c>
      <c r="AB104" t="str">
        <f>IF(OR(Table2[[#This Row],[In Contact list?]]&lt;&gt;"Not Found",Table2[[#This Row],[In Contacten Hanne]]&lt;&gt;""),"Yes","No")</f>
        <v>Yes</v>
      </c>
    </row>
    <row r="105" spans="1:28" ht="17.45" customHeight="1" x14ac:dyDescent="0.45">
      <c r="A105" t="s">
        <v>9422</v>
      </c>
      <c r="B105" t="s">
        <v>1080</v>
      </c>
      <c r="C105" t="str">
        <f>SUBSTITUTE(SUBSTITUTE(SUBSTITUTE(SUBSTITUTE(SUBSTITUTE(SUBSTITUTE(SUBSTITUTE(SUBSTITUTE(SUBSTITUTE(SUBSTITUTE(SUBSTITUTE(SUBSTITUTE(SUBSTITUTE(LOWER(Table2[[#This Row],[Naam]]),".",""),"-","")," bvba",""),"belgië",""),"belgium","")," nv","")," bv",""),"group",""),"groep","")," ", ""),"é","e"),"è","e"),"à","a")</f>
        <v>carglass</v>
      </c>
      <c r="D105" t="s">
        <v>1081</v>
      </c>
      <c r="E105" t="s">
        <v>1082</v>
      </c>
      <c r="F105" t="s">
        <v>1083</v>
      </c>
      <c r="G105" t="s">
        <v>26</v>
      </c>
      <c r="H105" t="s">
        <v>1084</v>
      </c>
      <c r="I105" t="s">
        <v>26</v>
      </c>
      <c r="J105" t="s">
        <v>1085</v>
      </c>
      <c r="K105" t="str">
        <f>IFERROR(LEFT(SUBSTITUTE(SUBSTITUTE(Table2[[#This Row],[Website]],"www.",""),"https://",""), FIND(".", SUBSTITUTE(SUBSTITUTE(Table2[[#This Row],[Website]],"www.",""),"https://","")) - 1),"")</f>
        <v>carglass</v>
      </c>
      <c r="L105" t="s">
        <v>1086</v>
      </c>
      <c r="M105" t="s">
        <v>1087</v>
      </c>
      <c r="N105">
        <v>3740</v>
      </c>
      <c r="O105">
        <v>0</v>
      </c>
      <c r="P105">
        <v>316.7</v>
      </c>
      <c r="Q105"/>
      <c r="R105" t="str">
        <f>LOWER(Table2[[#This Row],[Straat]]&amp;Table2[[#This Row],[Huisnummer]]&amp;Table2[[#This Row],[Postcode]])</f>
        <v>kruisbosstraat53740</v>
      </c>
      <c r="S105"/>
      <c r="T105" t="s">
        <v>98</v>
      </c>
      <c r="U105" t="s">
        <v>1088</v>
      </c>
      <c r="V105">
        <v>5</v>
      </c>
      <c r="W105" t="s">
        <v>1089</v>
      </c>
      <c r="X105" t="s">
        <v>100</v>
      </c>
      <c r="Y105" t="s">
        <v>47</v>
      </c>
      <c r="Z105" t="str">
        <f>_xlfn.XLOOKUP(Table2[[#This Row],[Bedrijfsnummer]],Contacten!$O$2:$O$921,Contacten!$H$2:$H$921,"Not Found",0)</f>
        <v>Not Found</v>
      </c>
      <c r="AA105" t="str">
        <f>_xlfn.XLOOKUP(Table2[[#This Row],[Basisnaam]],Table3[Basisnaam],Table3[Functie],"",0)</f>
        <v>HR Director Carglass Belux</v>
      </c>
      <c r="AB105" t="str">
        <f>IF(OR(Table2[[#This Row],[In Contact list?]]&lt;&gt;"Not Found",Table2[[#This Row],[In Contacten Hanne]]&lt;&gt;""),"Yes","No")</f>
        <v>Yes</v>
      </c>
    </row>
    <row r="106" spans="1:28" ht="17.45" customHeight="1" x14ac:dyDescent="0.45">
      <c r="A106" t="s">
        <v>9422</v>
      </c>
      <c r="B106" t="s">
        <v>1090</v>
      </c>
      <c r="C106" t="str">
        <f>SUBSTITUTE(SUBSTITUTE(SUBSTITUTE(SUBSTITUTE(SUBSTITUTE(SUBSTITUTE(SUBSTITUTE(SUBSTITUTE(SUBSTITUTE(SUBSTITUTE(SUBSTITUTE(SUBSTITUTE(SUBSTITUTE(LOWER(Table2[[#This Row],[Naam]]),".",""),"-","")," bvba",""),"belgië",""),"belgium","")," nv","")," bv",""),"group",""),"groep","")," ", ""),"é","e"),"è","e"),"à","a")</f>
        <v>carpenterengineeredfoams</v>
      </c>
      <c r="D106" t="s">
        <v>1091</v>
      </c>
      <c r="E106" t="s">
        <v>1092</v>
      </c>
      <c r="F106"/>
      <c r="G106"/>
      <c r="H106" t="s">
        <v>1093</v>
      </c>
      <c r="I106" t="s">
        <v>26</v>
      </c>
      <c r="J106" t="s">
        <v>1094</v>
      </c>
      <c r="K106" t="str">
        <f>IFERROR(LEFT(SUBSTITUTE(SUBSTITUTE(Table2[[#This Row],[Website]],"www.",""),"https://",""), FIND(".", SUBSTITUTE(SUBSTITUTE(Table2[[#This Row],[Website]],"www.",""),"https://","")) - 1),"")</f>
        <v>recticelflexiblefoams</v>
      </c>
      <c r="L106" t="s">
        <v>1095</v>
      </c>
      <c r="M106" t="s">
        <v>44</v>
      </c>
      <c r="N106">
        <v>1831</v>
      </c>
      <c r="O106">
        <v>0</v>
      </c>
      <c r="P106">
        <v>172.3</v>
      </c>
      <c r="Q106"/>
      <c r="R106" t="str">
        <f>LOWER(Table2[[#This Row],[Straat]]&amp;Table2[[#This Row],[Huisnummer]]&amp;Table2[[#This Row],[Postcode]])</f>
        <v>culliganlaan2 f1831</v>
      </c>
      <c r="S106"/>
      <c r="T106" t="s">
        <v>45</v>
      </c>
      <c r="U106" t="s">
        <v>1096</v>
      </c>
      <c r="V106" t="s">
        <v>1097</v>
      </c>
      <c r="W106"/>
      <c r="X106" t="s">
        <v>38</v>
      </c>
      <c r="Y106" t="s">
        <v>60</v>
      </c>
      <c r="Z106" t="str">
        <f>_xlfn.XLOOKUP(Table2[[#This Row],[Bedrijfsnummer]],Contacten!$O$2:$O$921,Contacten!$H$2:$H$921,"Not Found",0)</f>
        <v>Not Found</v>
      </c>
      <c r="AA106" t="str">
        <f>_xlfn.XLOOKUP(Table2[[#This Row],[Basisnaam]],Table3[Basisnaam],Table3[Functie],"",0)</f>
        <v/>
      </c>
      <c r="AB106" t="str">
        <f>IF(OR(Table2[[#This Row],[In Contact list?]]&lt;&gt;"Not Found",Table2[[#This Row],[In Contacten Hanne]]&lt;&gt;""),"Yes","No")</f>
        <v>No</v>
      </c>
    </row>
    <row r="107" spans="1:28" ht="17.45" customHeight="1" x14ac:dyDescent="0.45">
      <c r="A107" t="s">
        <v>9422</v>
      </c>
      <c r="B107" t="s">
        <v>1098</v>
      </c>
      <c r="C107" t="str">
        <f>SUBSTITUTE(SUBSTITUTE(SUBSTITUTE(SUBSTITUTE(SUBSTITUTE(SUBSTITUTE(SUBSTITUTE(SUBSTITUTE(SUBSTITUTE(SUBSTITUTE(SUBSTITUTE(SUBSTITUTE(SUBSTITUTE(LOWER(Table2[[#This Row],[Naam]]),".",""),"-","")," bvba",""),"belgië",""),"belgium","")," nv","")," bv",""),"group",""),"groep","")," ", ""),"é","e"),"è","e"),"à","a")</f>
        <v>carrefour</v>
      </c>
      <c r="D107" t="s">
        <v>1099</v>
      </c>
      <c r="E107" t="s">
        <v>1100</v>
      </c>
      <c r="F107"/>
      <c r="G107"/>
      <c r="H107" t="s">
        <v>1101</v>
      </c>
      <c r="I107" t="s">
        <v>26</v>
      </c>
      <c r="J107" t="s">
        <v>1102</v>
      </c>
      <c r="K107" t="str">
        <f>IFERROR(LEFT(SUBSTITUTE(SUBSTITUTE(Table2[[#This Row],[Website]],"www.",""),"https://",""), FIND(".", SUBSTITUTE(SUBSTITUTE(Table2[[#This Row],[Website]],"www.",""),"https://","")) - 1),"")</f>
        <v>carrefour</v>
      </c>
      <c r="L107" t="s">
        <v>1103</v>
      </c>
      <c r="M107" t="s">
        <v>121</v>
      </c>
      <c r="N107">
        <v>1930</v>
      </c>
      <c r="O107">
        <v>141</v>
      </c>
      <c r="P107">
        <v>7348.6</v>
      </c>
      <c r="Q107"/>
      <c r="R107" t="str">
        <f>LOWER(Table2[[#This Row],[Straat]]&amp;Table2[[#This Row],[Huisnummer]]&amp;Table2[[#This Row],[Postcode]])</f>
        <v>da vincilaan31930</v>
      </c>
      <c r="S107"/>
      <c r="T107" t="s">
        <v>45</v>
      </c>
      <c r="U107" t="s">
        <v>761</v>
      </c>
      <c r="V107">
        <v>3</v>
      </c>
      <c r="W107" t="s">
        <v>111</v>
      </c>
      <c r="X107" t="s">
        <v>1104</v>
      </c>
      <c r="Y107" t="s">
        <v>113</v>
      </c>
      <c r="Z107" t="str">
        <f>_xlfn.XLOOKUP(Table2[[#This Row],[Bedrijfsnummer]],Contacten!$O$2:$O$921,Contacten!$H$2:$H$921,"Not Found",0)</f>
        <v>CHRO</v>
      </c>
      <c r="AA107" t="str">
        <f>_xlfn.XLOOKUP(Table2[[#This Row],[Basisnaam]],Table3[Basisnaam],Table3[Functie],"",0)</f>
        <v/>
      </c>
      <c r="AB107" t="str">
        <f>IF(OR(Table2[[#This Row],[In Contact list?]]&lt;&gt;"Not Found",Table2[[#This Row],[In Contacten Hanne]]&lt;&gt;""),"Yes","No")</f>
        <v>Yes</v>
      </c>
    </row>
    <row r="108" spans="1:28" ht="17.45" customHeight="1" x14ac:dyDescent="0.45">
      <c r="A108" t="s">
        <v>9422</v>
      </c>
      <c r="B108" t="s">
        <v>1106</v>
      </c>
      <c r="C108" t="str">
        <f>SUBSTITUTE(SUBSTITUTE(SUBSTITUTE(SUBSTITUTE(SUBSTITUTE(SUBSTITUTE(SUBSTITUTE(SUBSTITUTE(SUBSTITUTE(SUBSTITUTE(SUBSTITUTE(SUBSTITUTE(SUBSTITUTE(LOWER(Table2[[#This Row],[Naam]]),".",""),"-","")," bvba",""),"belgië",""),"belgium","")," nv","")," bv",""),"group",""),"groep","")," ", ""),"é","e"),"è","e"),"à","a")</f>
        <v>castrol</v>
      </c>
      <c r="D108" t="s">
        <v>1107</v>
      </c>
      <c r="E108" t="s">
        <v>1108</v>
      </c>
      <c r="F108"/>
      <c r="G108"/>
      <c r="H108" t="s">
        <v>1109</v>
      </c>
      <c r="I108" t="s">
        <v>26</v>
      </c>
      <c r="J108" t="s">
        <v>1110</v>
      </c>
      <c r="K108" t="str">
        <f>IFERROR(LEFT(SUBSTITUTE(SUBSTITUTE(Table2[[#This Row],[Website]],"www.",""),"https://",""), FIND(".", SUBSTITUTE(SUBSTITUTE(Table2[[#This Row],[Website]],"www.",""),"https://","")) - 1),"")</f>
        <v>castrol</v>
      </c>
      <c r="L108"/>
      <c r="M108" t="s">
        <v>369</v>
      </c>
      <c r="N108">
        <v>9000</v>
      </c>
      <c r="O108">
        <v>0</v>
      </c>
      <c r="P108">
        <v>113.2</v>
      </c>
      <c r="Q108"/>
      <c r="R108" t="str">
        <f>LOWER(Table2[[#This Row],[Straat]]&amp;Table2[[#This Row],[Huisnummer]]&amp;Table2[[#This Row],[Postcode]])</f>
        <v>langerbruggekaai189000</v>
      </c>
      <c r="S108"/>
      <c r="T108" t="s">
        <v>67</v>
      </c>
      <c r="U108" t="s">
        <v>1111</v>
      </c>
      <c r="V108">
        <v>18</v>
      </c>
      <c r="W108"/>
      <c r="X108" t="s">
        <v>38</v>
      </c>
      <c r="Y108" t="s">
        <v>113</v>
      </c>
      <c r="Z108" t="str">
        <f>_xlfn.XLOOKUP(Table2[[#This Row],[Bedrijfsnummer]],Contacten!$O$2:$O$921,Contacten!$H$2:$H$921,"Not Found",0)</f>
        <v>Not Found</v>
      </c>
      <c r="AA108" t="str">
        <f>_xlfn.XLOOKUP(Table2[[#This Row],[Basisnaam]],Table3[Basisnaam],Table3[Functie],"",0)</f>
        <v/>
      </c>
      <c r="AB108" t="str">
        <f>IF(OR(Table2[[#This Row],[In Contact list?]]&lt;&gt;"Not Found",Table2[[#This Row],[In Contacten Hanne]]&lt;&gt;""),"Yes","No")</f>
        <v>No</v>
      </c>
    </row>
    <row r="109" spans="1:28" ht="17.45" customHeight="1" x14ac:dyDescent="0.45">
      <c r="A109" t="s">
        <v>9422</v>
      </c>
      <c r="B109" t="s">
        <v>1112</v>
      </c>
      <c r="C109" t="str">
        <f>SUBSTITUTE(SUBSTITUTE(SUBSTITUTE(SUBSTITUTE(SUBSTITUTE(SUBSTITUTE(SUBSTITUTE(SUBSTITUTE(SUBSTITUTE(SUBSTITUTE(SUBSTITUTE(SUBSTITUTE(SUBSTITUTE(LOWER(Table2[[#This Row],[Naam]]),".",""),"-","")," bvba",""),"belgië",""),"belgium","")," nv","")," bv",""),"group",""),"groep","")," ", ""),"é","e"),"è","e"),"à","a")</f>
        <v>catalent</v>
      </c>
      <c r="D109" t="s">
        <v>1113</v>
      </c>
      <c r="E109" t="s">
        <v>1114</v>
      </c>
      <c r="F109" t="s">
        <v>1115</v>
      </c>
      <c r="G109" t="s">
        <v>26</v>
      </c>
      <c r="H109" t="s">
        <v>1116</v>
      </c>
      <c r="I109" t="s">
        <v>26</v>
      </c>
      <c r="J109" t="s">
        <v>1117</v>
      </c>
      <c r="K109" t="str">
        <f>IFERROR(LEFT(SUBSTITUTE(SUBSTITUTE(Table2[[#This Row],[Website]],"www.",""),"https://",""), FIND(".", SUBSTITUTE(SUBSTITUTE(Table2[[#This Row],[Website]],"www.",""),"https://","")) - 1),"")</f>
        <v>catalent</v>
      </c>
      <c r="L109" t="s">
        <v>1118</v>
      </c>
      <c r="M109" t="s">
        <v>1119</v>
      </c>
      <c r="N109" t="s">
        <v>1120</v>
      </c>
      <c r="O109">
        <v>17</v>
      </c>
      <c r="P109">
        <v>341</v>
      </c>
      <c r="Q109" t="s">
        <v>1121</v>
      </c>
      <c r="R109" t="str">
        <f>LOWER(Table2[[#This Row],[Straat]]&amp;Table2[[#This Row],[Huisnummer]]&amp;Table2[[#This Row],[Postcode]])</f>
        <v>sint lendriksborre101120</v>
      </c>
      <c r="S109" t="s">
        <v>33</v>
      </c>
      <c r="T109" t="s">
        <v>200</v>
      </c>
      <c r="U109" t="s">
        <v>1122</v>
      </c>
      <c r="V109" t="s">
        <v>1123</v>
      </c>
      <c r="W109" t="s">
        <v>264</v>
      </c>
      <c r="X109" t="s">
        <v>100</v>
      </c>
      <c r="Y109" t="s">
        <v>60</v>
      </c>
      <c r="Z109" t="str">
        <f>_xlfn.XLOOKUP(Table2[[#This Row],[Bedrijfsnummer]],Contacten!$O$2:$O$921,Contacten!$H$2:$H$921,"Not Found",0)</f>
        <v>HR Director, Belgium</v>
      </c>
      <c r="AA109" t="str">
        <f>_xlfn.XLOOKUP(Table2[[#This Row],[Basisnaam]],Table3[Basisnaam],Table3[Functie],"",0)</f>
        <v/>
      </c>
      <c r="AB109" t="str">
        <f>IF(OR(Table2[[#This Row],[In Contact list?]]&lt;&gt;"Not Found",Table2[[#This Row],[In Contacten Hanne]]&lt;&gt;""),"Yes","No")</f>
        <v>Yes</v>
      </c>
    </row>
    <row r="110" spans="1:28" ht="17.45" customHeight="1" x14ac:dyDescent="0.45">
      <c r="A110" t="s">
        <v>9422</v>
      </c>
      <c r="B110" t="s">
        <v>1125</v>
      </c>
      <c r="C110" t="str">
        <f>SUBSTITUTE(SUBSTITUTE(SUBSTITUTE(SUBSTITUTE(SUBSTITUTE(SUBSTITUTE(SUBSTITUTE(SUBSTITUTE(SUBSTITUTE(SUBSTITUTE(SUBSTITUTE(SUBSTITUTE(SUBSTITUTE(LOWER(Table2[[#This Row],[Naam]]),".",""),"-","")," bvba",""),"belgië",""),"belgium","")," nv","")," bv",""),"group",""),"groep","")," ", ""),"é","e"),"è","e"),"à","a")</f>
        <v>cebeo</v>
      </c>
      <c r="D110" t="s">
        <v>1126</v>
      </c>
      <c r="E110" t="s">
        <v>1127</v>
      </c>
      <c r="F110" t="s">
        <v>1128</v>
      </c>
      <c r="G110" t="s">
        <v>26</v>
      </c>
      <c r="H110" t="s">
        <v>1129</v>
      </c>
      <c r="I110" t="s">
        <v>26</v>
      </c>
      <c r="J110" t="s">
        <v>1130</v>
      </c>
      <c r="K110" t="str">
        <f>IFERROR(LEFT(SUBSTITUTE(SUBSTITUTE(Table2[[#This Row],[Website]],"www.",""),"https://",""), FIND(".", SUBSTITUTE(SUBSTITUTE(Table2[[#This Row],[Website]],"www.",""),"https://","")) - 1),"")</f>
        <v>cebeo</v>
      </c>
      <c r="L110" t="s">
        <v>1131</v>
      </c>
      <c r="M110" t="s">
        <v>1042</v>
      </c>
      <c r="N110" t="s">
        <v>1132</v>
      </c>
      <c r="O110">
        <v>5</v>
      </c>
      <c r="P110">
        <v>784</v>
      </c>
      <c r="Q110" t="s">
        <v>1133</v>
      </c>
      <c r="R110" t="str">
        <f>LOWER(Table2[[#This Row],[Straat]]&amp;Table2[[#This Row],[Huisnummer]]&amp;Table2[[#This Row],[Postcode]])</f>
        <v>eugène bekaertlaan638790</v>
      </c>
      <c r="S110" t="s">
        <v>33</v>
      </c>
      <c r="T110" t="s">
        <v>77</v>
      </c>
      <c r="U110" t="s">
        <v>1134</v>
      </c>
      <c r="V110" t="s">
        <v>1135</v>
      </c>
      <c r="W110" t="s">
        <v>166</v>
      </c>
      <c r="X110" t="s">
        <v>100</v>
      </c>
      <c r="Y110" t="s">
        <v>113</v>
      </c>
      <c r="Z110" t="str">
        <f>_xlfn.XLOOKUP(Table2[[#This Row],[Bedrijfsnummer]],Contacten!$O$2:$O$921,Contacten!$H$2:$H$921,"Not Found",0)</f>
        <v>HR Manager</v>
      </c>
      <c r="AA110" t="str">
        <f>_xlfn.XLOOKUP(Table2[[#This Row],[Basisnaam]],Table3[Basisnaam],Table3[Functie],"",0)</f>
        <v/>
      </c>
      <c r="AB110" t="str">
        <f>IF(OR(Table2[[#This Row],[In Contact list?]]&lt;&gt;"Not Found",Table2[[#This Row],[In Contacten Hanne]]&lt;&gt;""),"Yes","No")</f>
        <v>Yes</v>
      </c>
    </row>
    <row r="111" spans="1:28" ht="17.45" customHeight="1" x14ac:dyDescent="0.45">
      <c r="A111" t="s">
        <v>9422</v>
      </c>
      <c r="B111" t="s">
        <v>1137</v>
      </c>
      <c r="C111" t="str">
        <f>SUBSTITUTE(SUBSTITUTE(SUBSTITUTE(SUBSTITUTE(SUBSTITUTE(SUBSTITUTE(SUBSTITUTE(SUBSTITUTE(SUBSTITUTE(SUBSTITUTE(SUBSTITUTE(SUBSTITUTE(SUBSTITUTE(LOWER(Table2[[#This Row],[Naam]]),".",""),"-","")," bvba",""),"belgië",""),"belgium","")," nv","")," bv",""),"group",""),"groep","")," ", ""),"é","e"),"è","e"),"à","a")</f>
        <v>cegeka</v>
      </c>
      <c r="D111" t="s">
        <v>1138</v>
      </c>
      <c r="E111" t="s">
        <v>1139</v>
      </c>
      <c r="F111" t="s">
        <v>1140</v>
      </c>
      <c r="G111" t="s">
        <v>26</v>
      </c>
      <c r="H111" t="s">
        <v>1141</v>
      </c>
      <c r="I111" t="s">
        <v>26</v>
      </c>
      <c r="J111" t="s">
        <v>1142</v>
      </c>
      <c r="K111" t="str">
        <f>IFERROR(LEFT(SUBSTITUTE(SUBSTITUTE(Table2[[#This Row],[Website]],"www.",""),"https://",""), FIND(".", SUBSTITUTE(SUBSTITUTE(Table2[[#This Row],[Website]],"www.",""),"https://","")) - 1),"")</f>
        <v>cegeka</v>
      </c>
      <c r="L111" t="s">
        <v>1143</v>
      </c>
      <c r="M111" t="s">
        <v>836</v>
      </c>
      <c r="N111" t="s">
        <v>1144</v>
      </c>
      <c r="O111">
        <v>242</v>
      </c>
      <c r="P111">
        <v>439</v>
      </c>
      <c r="Q111" t="s">
        <v>1145</v>
      </c>
      <c r="R111" t="str">
        <f>LOWER(Table2[[#This Row],[Straat]]&amp;Table2[[#This Row],[Huisnummer]]&amp;Table2[[#This Row],[Postcode]])</f>
        <v>kempische steenweg3073500</v>
      </c>
      <c r="S111" t="s">
        <v>33</v>
      </c>
      <c r="T111" t="s">
        <v>98</v>
      </c>
      <c r="U111" t="s">
        <v>1146</v>
      </c>
      <c r="V111" t="s">
        <v>1147</v>
      </c>
      <c r="W111" t="s">
        <v>1148</v>
      </c>
      <c r="X111" t="s">
        <v>38</v>
      </c>
      <c r="Y111" t="s">
        <v>47</v>
      </c>
      <c r="Z111" t="str">
        <f>_xlfn.XLOOKUP(Table2[[#This Row],[Bedrijfsnummer]],Contacten!$O$2:$O$921,Contacten!$H$2:$H$921,"Not Found",0)</f>
        <v>HR Business Partner</v>
      </c>
      <c r="AA111" t="str">
        <f>_xlfn.XLOOKUP(Table2[[#This Row],[Basisnaam]],Table3[Basisnaam],Table3[Functie],"",0)</f>
        <v>HR Director</v>
      </c>
      <c r="AB111" t="str">
        <f>IF(OR(Table2[[#This Row],[In Contact list?]]&lt;&gt;"Not Found",Table2[[#This Row],[In Contacten Hanne]]&lt;&gt;""),"Yes","No")</f>
        <v>Yes</v>
      </c>
    </row>
    <row r="112" spans="1:28" ht="17.45" customHeight="1" x14ac:dyDescent="0.45">
      <c r="A112" t="s">
        <v>9422</v>
      </c>
      <c r="B112" t="s">
        <v>1150</v>
      </c>
      <c r="C112" t="str">
        <f>SUBSTITUTE(SUBSTITUTE(SUBSTITUTE(SUBSTITUTE(SUBSTITUTE(SUBSTITUTE(SUBSTITUTE(SUBSTITUTE(SUBSTITUTE(SUBSTITUTE(SUBSTITUTE(SUBSTITUTE(SUBSTITUTE(LOWER(Table2[[#This Row],[Naam]]),".",""),"-","")," bvba",""),"belgië",""),"belgium","")," nv","")," bv",""),"group",""),"groep","")," ", ""),"é","e"),"è","e"),"à","a")</f>
        <v>cegelec</v>
      </c>
      <c r="D112" t="s">
        <v>1151</v>
      </c>
      <c r="E112" t="s">
        <v>1152</v>
      </c>
      <c r="F112" t="s">
        <v>1153</v>
      </c>
      <c r="G112" t="s">
        <v>26</v>
      </c>
      <c r="H112" t="s">
        <v>1154</v>
      </c>
      <c r="I112" t="s">
        <v>26</v>
      </c>
      <c r="J112" t="s">
        <v>1155</v>
      </c>
      <c r="K112" t="str">
        <f>IFERROR(LEFT(SUBSTITUTE(SUBSTITUTE(Table2[[#This Row],[Website]],"www.",""),"https://",""), FIND(".", SUBSTITUTE(SUBSTITUTE(Table2[[#This Row],[Website]],"www.",""),"https://","")) - 1),"")</f>
        <v>vinci-energies</v>
      </c>
      <c r="L112" t="s">
        <v>1156</v>
      </c>
      <c r="M112" t="s">
        <v>197</v>
      </c>
      <c r="N112" t="s">
        <v>198</v>
      </c>
      <c r="O112">
        <v>73</v>
      </c>
      <c r="P112">
        <v>269</v>
      </c>
      <c r="Q112" t="s">
        <v>1157</v>
      </c>
      <c r="R112" t="str">
        <f>LOWER(Table2[[#This Row],[Straat]]&amp;Table2[[#This Row],[Huisnummer]]&amp;Table2[[#This Row],[Postcode]])</f>
        <v>bourgetlaan421130</v>
      </c>
      <c r="S112" t="s">
        <v>33</v>
      </c>
      <c r="T112" t="s">
        <v>200</v>
      </c>
      <c r="U112" t="s">
        <v>201</v>
      </c>
      <c r="V112" t="s">
        <v>1158</v>
      </c>
      <c r="W112" t="s">
        <v>123</v>
      </c>
      <c r="X112" t="s">
        <v>38</v>
      </c>
      <c r="Y112" t="s">
        <v>47</v>
      </c>
      <c r="Z112" t="str">
        <f>_xlfn.XLOOKUP(Table2[[#This Row],[Bedrijfsnummer]],Contacten!$O$2:$O$921,Contacten!$H$2:$H$921,"Not Found",0)</f>
        <v>HR Manager</v>
      </c>
      <c r="AA112" t="str">
        <f>_xlfn.XLOOKUP(Table2[[#This Row],[Basisnaam]],Table3[Basisnaam],Table3[Functie],"",0)</f>
        <v/>
      </c>
      <c r="AB112" t="str">
        <f>IF(OR(Table2[[#This Row],[In Contact list?]]&lt;&gt;"Not Found",Table2[[#This Row],[In Contacten Hanne]]&lt;&gt;""),"Yes","No")</f>
        <v>Yes</v>
      </c>
    </row>
    <row r="113" spans="1:28" ht="17.45" customHeight="1" x14ac:dyDescent="0.45">
      <c r="A113" t="s">
        <v>9422</v>
      </c>
      <c r="B113" t="s">
        <v>1160</v>
      </c>
      <c r="C113" t="str">
        <f>SUBSTITUTE(SUBSTITUTE(SUBSTITUTE(SUBSTITUTE(SUBSTITUTE(SUBSTITUTE(SUBSTITUTE(SUBSTITUTE(SUBSTITUTE(SUBSTITUTE(SUBSTITUTE(SUBSTITUTE(SUBSTITUTE(LOWER(Table2[[#This Row],[Naam]]),".",""),"-","")," bvba",""),"belgië",""),"belgium","")," nv","")," bv",""),"group",""),"groep","")," ", ""),"é","e"),"è","e"),"à","a")</f>
        <v>cellcarta</v>
      </c>
      <c r="D113" t="s">
        <v>1161</v>
      </c>
      <c r="E113" t="s">
        <v>1162</v>
      </c>
      <c r="F113" t="s">
        <v>1163</v>
      </c>
      <c r="G113" t="s">
        <v>26</v>
      </c>
      <c r="H113" t="s">
        <v>1164</v>
      </c>
      <c r="I113" t="s">
        <v>26</v>
      </c>
      <c r="J113" t="s">
        <v>1165</v>
      </c>
      <c r="K113" t="str">
        <f>IFERROR(LEFT(SUBSTITUTE(SUBSTITUTE(Table2[[#This Row],[Website]],"www.",""),"https://",""), FIND(".", SUBSTITUTE(SUBSTITUTE(Table2[[#This Row],[Website]],"www.",""),"https://","")) - 1),"")</f>
        <v>cellcarta</v>
      </c>
      <c r="L113" t="s">
        <v>1166</v>
      </c>
      <c r="M113" t="s">
        <v>553</v>
      </c>
      <c r="N113" t="s">
        <v>1167</v>
      </c>
      <c r="O113">
        <v>10</v>
      </c>
      <c r="P113">
        <v>237</v>
      </c>
      <c r="Q113" t="s">
        <v>1168</v>
      </c>
      <c r="R113" t="str">
        <f>LOWER(Table2[[#This Row],[Straat]]&amp;Table2[[#This Row],[Huisnummer]]&amp;Table2[[#This Row],[Postcode]])</f>
        <v>sint-bavostraat782610</v>
      </c>
      <c r="S113" t="s">
        <v>33</v>
      </c>
      <c r="T113" t="s">
        <v>34</v>
      </c>
      <c r="U113" t="s">
        <v>1169</v>
      </c>
      <c r="V113" t="s">
        <v>1170</v>
      </c>
      <c r="W113" t="s">
        <v>1171</v>
      </c>
      <c r="X113" t="s">
        <v>38</v>
      </c>
      <c r="Y113" t="s">
        <v>60</v>
      </c>
      <c r="Z113" t="str">
        <f>_xlfn.XLOOKUP(Table2[[#This Row],[Bedrijfsnummer]],Contacten!$O$2:$O$921,Contacten!$H$2:$H$921,"Not Found",0)</f>
        <v>Not Found</v>
      </c>
      <c r="AA113" t="str">
        <f>_xlfn.XLOOKUP(Table2[[#This Row],[Basisnaam]],Table3[Basisnaam],Table3[Functie],"",0)</f>
        <v/>
      </c>
      <c r="AB113" t="str">
        <f>IF(OR(Table2[[#This Row],[In Contact list?]]&lt;&gt;"Not Found",Table2[[#This Row],[In Contacten Hanne]]&lt;&gt;""),"Yes","No")</f>
        <v>No</v>
      </c>
    </row>
    <row r="114" spans="1:28" ht="17.45" customHeight="1" x14ac:dyDescent="0.45">
      <c r="A114" t="s">
        <v>9422</v>
      </c>
      <c r="B114" t="s">
        <v>1172</v>
      </c>
      <c r="C114" t="str">
        <f>SUBSTITUTE(SUBSTITUTE(SUBSTITUTE(SUBSTITUTE(SUBSTITUTE(SUBSTITUTE(SUBSTITUTE(SUBSTITUTE(SUBSTITUTE(SUBSTITUTE(SUBSTITUTE(SUBSTITUTE(SUBSTITUTE(LOWER(Table2[[#This Row],[Naam]]),".",""),"-","")," bvba",""),"belgië",""),"belgium","")," nv","")," bv",""),"group",""),"groep","")," ", ""),"é","e"),"è","e"),"à","a")</f>
        <v>centrumvoorinformatica</v>
      </c>
      <c r="D114" t="s">
        <v>1173</v>
      </c>
      <c r="E114" t="s">
        <v>1174</v>
      </c>
      <c r="F114" t="s">
        <v>1175</v>
      </c>
      <c r="G114" t="s">
        <v>26</v>
      </c>
      <c r="H114" t="s">
        <v>1176</v>
      </c>
      <c r="I114" t="s">
        <v>26</v>
      </c>
      <c r="J114" t="s">
        <v>1177</v>
      </c>
      <c r="K114" t="str">
        <f>IFERROR(LEFT(SUBSTITUTE(SUBSTITUTE(Table2[[#This Row],[Website]],"www.",""),"https://",""), FIND(".", SUBSTITUTE(SUBSTITUTE(Table2[[#This Row],[Website]],"www.",""),"https://","")) - 1),"")</f>
        <v>cevi</v>
      </c>
      <c r="L114" t="s">
        <v>1178</v>
      </c>
      <c r="M114" t="s">
        <v>369</v>
      </c>
      <c r="N114">
        <v>9000</v>
      </c>
      <c r="O114">
        <v>0</v>
      </c>
      <c r="P114">
        <v>256.2</v>
      </c>
      <c r="Q114"/>
      <c r="R114" t="str">
        <f>LOWER(Table2[[#This Row],[Straat]]&amp;Table2[[#This Row],[Huisnummer]]&amp;Table2[[#This Row],[Postcode]])</f>
        <v>bisdomplein39000</v>
      </c>
      <c r="S114"/>
      <c r="T114" t="s">
        <v>67</v>
      </c>
      <c r="U114" t="s">
        <v>1179</v>
      </c>
      <c r="V114">
        <v>3</v>
      </c>
      <c r="W114" t="s">
        <v>1180</v>
      </c>
      <c r="X114" t="s">
        <v>38</v>
      </c>
      <c r="Y114" t="s">
        <v>39</v>
      </c>
      <c r="Z114" t="str">
        <f>_xlfn.XLOOKUP(Table2[[#This Row],[Bedrijfsnummer]],Contacten!$O$2:$O$921,Contacten!$H$2:$H$921,"Not Found",0)</f>
        <v>HR Manager</v>
      </c>
      <c r="AA114" t="str">
        <f>_xlfn.XLOOKUP(Table2[[#This Row],[Basisnaam]],Table3[Basisnaam],Table3[Functie],"",0)</f>
        <v/>
      </c>
      <c r="AB114" t="str">
        <f>IF(OR(Table2[[#This Row],[In Contact list?]]&lt;&gt;"Not Found",Table2[[#This Row],[In Contacten Hanne]]&lt;&gt;""),"Yes","No")</f>
        <v>Yes</v>
      </c>
    </row>
    <row r="115" spans="1:28" ht="17.45" customHeight="1" x14ac:dyDescent="0.45">
      <c r="A115" t="s">
        <v>9422</v>
      </c>
      <c r="B115" t="s">
        <v>1182</v>
      </c>
      <c r="C115" t="str">
        <f>SUBSTITUTE(SUBSTITUTE(SUBSTITUTE(SUBSTITUTE(SUBSTITUTE(SUBSTITUTE(SUBSTITUTE(SUBSTITUTE(SUBSTITUTE(SUBSTITUTE(SUBSTITUTE(SUBSTITUTE(SUBSTITUTE(LOWER(Table2[[#This Row],[Naam]]),".",""),"-","")," bvba",""),"belgië",""),"belgium","")," nv","")," bv",""),"group",""),"groep","")," ", ""),"é","e"),"è","e"),"à","a")</f>
        <v>cerbahealthcare</v>
      </c>
      <c r="D115" t="s">
        <v>1183</v>
      </c>
      <c r="E115" t="s">
        <v>1184</v>
      </c>
      <c r="F115"/>
      <c r="G115"/>
      <c r="H115" t="s">
        <v>1185</v>
      </c>
      <c r="I115" t="s">
        <v>26</v>
      </c>
      <c r="J115" t="s">
        <v>1186</v>
      </c>
      <c r="K115" t="str">
        <f>IFERROR(LEFT(SUBSTITUTE(SUBSTITUTE(Table2[[#This Row],[Website]],"www.",""),"https://",""), FIND(".", SUBSTITUTE(SUBSTITUTE(Table2[[#This Row],[Website]],"www.",""),"https://","")) - 1),"")</f>
        <v>cerbahealthcare</v>
      </c>
      <c r="L115" t="s">
        <v>1187</v>
      </c>
      <c r="M115" t="s">
        <v>401</v>
      </c>
      <c r="N115" t="s">
        <v>402</v>
      </c>
      <c r="O115">
        <v>153</v>
      </c>
      <c r="P115">
        <v>241</v>
      </c>
      <c r="Q115" t="s">
        <v>1188</v>
      </c>
      <c r="R115" t="str">
        <f>LOWER(Table2[[#This Row],[Straat]]&amp;Table2[[#This Row],[Huisnummer]]&amp;Table2[[#This Row],[Postcode]])</f>
        <v>humaniteitslaan1161070</v>
      </c>
      <c r="S115" t="s">
        <v>33</v>
      </c>
      <c r="T115" t="s">
        <v>200</v>
      </c>
      <c r="U115" t="s">
        <v>1189</v>
      </c>
      <c r="V115" t="s">
        <v>1190</v>
      </c>
      <c r="W115" t="s">
        <v>59</v>
      </c>
      <c r="X115" t="s">
        <v>38</v>
      </c>
      <c r="Y115" t="s">
        <v>39</v>
      </c>
      <c r="Z115" t="str">
        <f>_xlfn.XLOOKUP(Table2[[#This Row],[Bedrijfsnummer]],Contacten!$O$2:$O$921,Contacten!$H$2:$H$921,"Not Found",0)</f>
        <v>Not Found</v>
      </c>
      <c r="AA115" t="str">
        <f>_xlfn.XLOOKUP(Table2[[#This Row],[Basisnaam]],Table3[Basisnaam],Table3[Functie],"",0)</f>
        <v/>
      </c>
      <c r="AB115" t="str">
        <f>IF(OR(Table2[[#This Row],[In Contact list?]]&lt;&gt;"Not Found",Table2[[#This Row],[In Contacten Hanne]]&lt;&gt;""),"Yes","No")</f>
        <v>No</v>
      </c>
    </row>
    <row r="116" spans="1:28" ht="17.45" customHeight="1" x14ac:dyDescent="0.45">
      <c r="A116" t="s">
        <v>9422</v>
      </c>
      <c r="B116" t="s">
        <v>1191</v>
      </c>
      <c r="C116" t="str">
        <f>SUBSTITUTE(SUBSTITUTE(SUBSTITUTE(SUBSTITUTE(SUBSTITUTE(SUBSTITUTE(SUBSTITUTE(SUBSTITUTE(SUBSTITUTE(SUBSTITUTE(SUBSTITUTE(SUBSTITUTE(SUBSTITUTE(LOWER(Table2[[#This Row],[Naam]]),".",""),"-","")," bvba",""),"belgië",""),"belgium","")," nv","")," bv",""),"group",""),"groep","")," ", ""),"é","e"),"è","e"),"à","a")</f>
        <v>certisbelchim</v>
      </c>
      <c r="D116" t="s">
        <v>1192</v>
      </c>
      <c r="E116" t="s">
        <v>1193</v>
      </c>
      <c r="F116" t="s">
        <v>1194</v>
      </c>
      <c r="G116" t="s">
        <v>26</v>
      </c>
      <c r="H116" t="s">
        <v>1195</v>
      </c>
      <c r="I116" t="s">
        <v>26</v>
      </c>
      <c r="J116" t="s">
        <v>1196</v>
      </c>
      <c r="K116" t="str">
        <f>IFERROR(LEFT(SUBSTITUTE(SUBSTITUTE(Table2[[#This Row],[Website]],"www.",""),"https://",""), FIND(".", SUBSTITUTE(SUBSTITUTE(Table2[[#This Row],[Website]],"www.",""),"https://","")) - 1),"")</f>
        <v>certisbelchim</v>
      </c>
      <c r="L116" t="s">
        <v>1197</v>
      </c>
      <c r="M116" t="s">
        <v>1198</v>
      </c>
      <c r="N116">
        <v>1840</v>
      </c>
      <c r="O116">
        <v>0</v>
      </c>
      <c r="P116">
        <v>111.9</v>
      </c>
      <c r="Q116"/>
      <c r="R116" t="str">
        <f>LOWER(Table2[[#This Row],[Straat]]&amp;Table2[[#This Row],[Huisnummer]]&amp;Table2[[#This Row],[Postcode]])</f>
        <v>technologielaan71840</v>
      </c>
      <c r="S116"/>
      <c r="T116" t="s">
        <v>45</v>
      </c>
      <c r="U116" t="s">
        <v>1199</v>
      </c>
      <c r="V116">
        <v>7</v>
      </c>
      <c r="W116" t="s">
        <v>919</v>
      </c>
      <c r="X116" t="s">
        <v>80</v>
      </c>
      <c r="Y116" t="s">
        <v>60</v>
      </c>
      <c r="Z116" t="str">
        <f>_xlfn.XLOOKUP(Table2[[#This Row],[Bedrijfsnummer]],Contacten!$O$2:$O$921,Contacten!$H$2:$H$921,"Not Found",0)</f>
        <v>Not Found</v>
      </c>
      <c r="AA116" t="str">
        <f>_xlfn.XLOOKUP(Table2[[#This Row],[Basisnaam]],Table3[Basisnaam],Table3[Functie],"",0)</f>
        <v/>
      </c>
      <c r="AB116" t="str">
        <f>IF(OR(Table2[[#This Row],[In Contact list?]]&lt;&gt;"Not Found",Table2[[#This Row],[In Contacten Hanne]]&lt;&gt;""),"Yes","No")</f>
        <v>No</v>
      </c>
    </row>
    <row r="117" spans="1:28" ht="17.45" customHeight="1" x14ac:dyDescent="0.45">
      <c r="A117" t="s">
        <v>9422</v>
      </c>
      <c r="B117" t="s">
        <v>1200</v>
      </c>
      <c r="C117" t="str">
        <f>SUBSTITUTE(SUBSTITUTE(SUBSTITUTE(SUBSTITUTE(SUBSTITUTE(SUBSTITUTE(SUBSTITUTE(SUBSTITUTE(SUBSTITUTE(SUBSTITUTE(SUBSTITUTE(SUBSTITUTE(SUBSTITUTE(LOWER(Table2[[#This Row],[Naam]]),".",""),"-","")," bvba",""),"belgië",""),"belgium","")," nv","")," bv",""),"group",""),"groep","")," ", ""),"é","e"),"è","e"),"à","a")</f>
        <v>cevalogistics</v>
      </c>
      <c r="D117" t="s">
        <v>1201</v>
      </c>
      <c r="E117" t="s">
        <v>1202</v>
      </c>
      <c r="F117"/>
      <c r="G117"/>
      <c r="H117" t="s">
        <v>1203</v>
      </c>
      <c r="I117" t="s">
        <v>26</v>
      </c>
      <c r="J117" t="s">
        <v>1204</v>
      </c>
      <c r="K117" t="str">
        <f>IFERROR(LEFT(SUBSTITUTE(SUBSTITUTE(Table2[[#This Row],[Website]],"www.",""),"https://",""), FIND(".", SUBSTITUTE(SUBSTITUTE(Table2[[#This Row],[Website]],"www.",""),"https://","")) - 1),"")</f>
        <v>cevalogistics</v>
      </c>
      <c r="L117"/>
      <c r="M117" t="s">
        <v>659</v>
      </c>
      <c r="N117" t="s">
        <v>660</v>
      </c>
      <c r="O117">
        <v>72</v>
      </c>
      <c r="P117">
        <v>258</v>
      </c>
      <c r="Q117" t="s">
        <v>1205</v>
      </c>
      <c r="R117" t="str">
        <f>LOWER(Table2[[#This Row],[Straat]]&amp;Table2[[#This Row],[Huisnummer]]&amp;Table2[[#This Row],[Postcode]])</f>
        <v>koningin astridlaan122830</v>
      </c>
      <c r="S117" t="s">
        <v>33</v>
      </c>
      <c r="T117" t="s">
        <v>34</v>
      </c>
      <c r="U117" t="s">
        <v>1206</v>
      </c>
      <c r="V117" t="s">
        <v>1207</v>
      </c>
      <c r="W117" t="s">
        <v>1208</v>
      </c>
      <c r="X117" t="s">
        <v>100</v>
      </c>
      <c r="Y117" t="s">
        <v>60</v>
      </c>
      <c r="Z117" t="str">
        <f>_xlfn.XLOOKUP(Table2[[#This Row],[Bedrijfsnummer]],Contacten!$O$2:$O$921,Contacten!$H$2:$H$921,"Not Found",0)</f>
        <v>HR Business Partner</v>
      </c>
      <c r="AA117" t="str">
        <f>_xlfn.XLOOKUP(Table2[[#This Row],[Basisnaam]],Table3[Basisnaam],Table3[Functie],"",0)</f>
        <v/>
      </c>
      <c r="AB117" t="str">
        <f>IF(OR(Table2[[#This Row],[In Contact list?]]&lt;&gt;"Not Found",Table2[[#This Row],[In Contacten Hanne]]&lt;&gt;""),"Yes","No")</f>
        <v>Yes</v>
      </c>
    </row>
    <row r="118" spans="1:28" ht="17.45" customHeight="1" x14ac:dyDescent="0.45">
      <c r="A118" t="s">
        <v>9422</v>
      </c>
      <c r="B118" t="s">
        <v>1210</v>
      </c>
      <c r="C118" t="str">
        <f>SUBSTITUTE(SUBSTITUTE(SUBSTITUTE(SUBSTITUTE(SUBSTITUTE(SUBSTITUTE(SUBSTITUTE(SUBSTITUTE(SUBSTITUTE(SUBSTITUTE(SUBSTITUTE(SUBSTITUTE(SUBSTITUTE(LOWER(Table2[[#This Row],[Naam]]),".",""),"-","")," bvba",""),"belgië",""),"belgium","")," nv","")," bv",""),"group",""),"groep","")," ", ""),"é","e"),"è","e"),"à","a")</f>
        <v>cgpowersystems</v>
      </c>
      <c r="D118" t="s">
        <v>1211</v>
      </c>
      <c r="E118" t="s">
        <v>1212</v>
      </c>
      <c r="F118" t="s">
        <v>1213</v>
      </c>
      <c r="G118" t="s">
        <v>26</v>
      </c>
      <c r="H118" t="s">
        <v>1214</v>
      </c>
      <c r="I118" t="s">
        <v>26</v>
      </c>
      <c r="J118" t="s">
        <v>1215</v>
      </c>
      <c r="K118" t="str">
        <f>IFERROR(LEFT(SUBSTITUTE(SUBSTITUTE(Table2[[#This Row],[Website]],"www.",""),"https://",""), FIND(".", SUBSTITUTE(SUBSTITUTE(Table2[[#This Row],[Website]],"www.",""),"https://","")) - 1),"")</f>
        <v>http://cgglobal</v>
      </c>
      <c r="L118" t="s">
        <v>1216</v>
      </c>
      <c r="M118" t="s">
        <v>175</v>
      </c>
      <c r="N118" t="s">
        <v>1066</v>
      </c>
      <c r="O118">
        <v>17</v>
      </c>
      <c r="P118">
        <v>176</v>
      </c>
      <c r="Q118" t="s">
        <v>1217</v>
      </c>
      <c r="R118" t="str">
        <f>LOWER(Table2[[#This Row],[Straat]]&amp;Table2[[#This Row],[Huisnummer]]&amp;Table2[[#This Row],[Postcode]])</f>
        <v>antwerpsesteenweg1672800</v>
      </c>
      <c r="S118" t="s">
        <v>33</v>
      </c>
      <c r="T118" t="s">
        <v>34</v>
      </c>
      <c r="U118" t="s">
        <v>1218</v>
      </c>
      <c r="V118" t="s">
        <v>1219</v>
      </c>
      <c r="W118" t="s">
        <v>123</v>
      </c>
      <c r="X118" t="s">
        <v>38</v>
      </c>
      <c r="Y118" t="s">
        <v>60</v>
      </c>
      <c r="Z118" t="str">
        <f>_xlfn.XLOOKUP(Table2[[#This Row],[Bedrijfsnummer]],Contacten!$O$2:$O$921,Contacten!$H$2:$H$921,"Not Found",0)</f>
        <v>Not Found</v>
      </c>
      <c r="AA118" t="str">
        <f>_xlfn.XLOOKUP(Table2[[#This Row],[Basisnaam]],Table3[Basisnaam],Table3[Functie],"",0)</f>
        <v/>
      </c>
      <c r="AB118" t="str">
        <f>IF(OR(Table2[[#This Row],[In Contact list?]]&lt;&gt;"Not Found",Table2[[#This Row],[In Contacten Hanne]]&lt;&gt;""),"Yes","No")</f>
        <v>No</v>
      </c>
    </row>
    <row r="119" spans="1:28" ht="17.45" customHeight="1" x14ac:dyDescent="0.45">
      <c r="A119" t="s">
        <v>9422</v>
      </c>
      <c r="B119" t="s">
        <v>1220</v>
      </c>
      <c r="C119" t="str">
        <f>SUBSTITUTE(SUBSTITUTE(SUBSTITUTE(SUBSTITUTE(SUBSTITUTE(SUBSTITUTE(SUBSTITUTE(SUBSTITUTE(SUBSTITUTE(SUBSTITUTE(SUBSTITUTE(SUBSTITUTE(SUBSTITUTE(LOWER(Table2[[#This Row],[Naam]]),".",""),"-","")," bvba",""),"belgië",""),"belgium","")," nv","")," bv",""),"group",""),"groep","")," ", ""),"é","e"),"è","e"),"à","a")</f>
        <v>chausseabrt</v>
      </c>
      <c r="D119" t="s">
        <v>1221</v>
      </c>
      <c r="E119" t="s">
        <v>1222</v>
      </c>
      <c r="F119" t="s">
        <v>1223</v>
      </c>
      <c r="G119" t="s">
        <v>26</v>
      </c>
      <c r="H119" t="s">
        <v>1224</v>
      </c>
      <c r="I119" t="s">
        <v>26</v>
      </c>
      <c r="J119" t="s">
        <v>1225</v>
      </c>
      <c r="K119" t="str">
        <f>IFERROR(LEFT(SUBSTITUTE(SUBSTITUTE(Table2[[#This Row],[Website]],"www.",""),"https://",""), FIND(".", SUBSTITUTE(SUBSTITUTE(Table2[[#This Row],[Website]],"www.",""),"https://","")) - 1),"")</f>
        <v>chaussea</v>
      </c>
      <c r="L119" t="s">
        <v>1226</v>
      </c>
      <c r="M119" t="s">
        <v>200</v>
      </c>
      <c r="N119" t="s">
        <v>315</v>
      </c>
      <c r="O119">
        <v>138</v>
      </c>
      <c r="P119">
        <v>235</v>
      </c>
      <c r="Q119" t="s">
        <v>1227</v>
      </c>
      <c r="R119" t="str">
        <f>LOWER(Table2[[#This Row],[Straat]]&amp;Table2[[#This Row],[Huisnummer]]&amp;Table2[[#This Row],[Postcode]])</f>
        <v>rue neuve36-381000</v>
      </c>
      <c r="S119" t="s">
        <v>33</v>
      </c>
      <c r="T119" t="s">
        <v>200</v>
      </c>
      <c r="U119" t="s">
        <v>1228</v>
      </c>
      <c r="V119" t="s">
        <v>1229</v>
      </c>
      <c r="W119" t="s">
        <v>1230</v>
      </c>
      <c r="X119" t="s">
        <v>38</v>
      </c>
      <c r="Y119" t="s">
        <v>39</v>
      </c>
      <c r="Z119" t="str">
        <f>_xlfn.XLOOKUP(Table2[[#This Row],[Bedrijfsnummer]],Contacten!$O$2:$O$921,Contacten!$H$2:$H$921,"Not Found",0)</f>
        <v>Not Found</v>
      </c>
      <c r="AA119" t="str">
        <f>_xlfn.XLOOKUP(Table2[[#This Row],[Basisnaam]],Table3[Basisnaam],Table3[Functie],"",0)</f>
        <v/>
      </c>
      <c r="AB119" t="str">
        <f>IF(OR(Table2[[#This Row],[In Contact list?]]&lt;&gt;"Not Found",Table2[[#This Row],[In Contacten Hanne]]&lt;&gt;""),"Yes","No")</f>
        <v>No</v>
      </c>
    </row>
    <row r="120" spans="1:28" ht="17.45" customHeight="1" x14ac:dyDescent="0.45">
      <c r="A120" t="s">
        <v>9422</v>
      </c>
      <c r="B120" t="s">
        <v>1231</v>
      </c>
      <c r="C120" t="str">
        <f>SUBSTITUTE(SUBSTITUTE(SUBSTITUTE(SUBSTITUTE(SUBSTITUTE(SUBSTITUTE(SUBSTITUTE(SUBSTITUTE(SUBSTITUTE(SUBSTITUTE(SUBSTITUTE(SUBSTITUTE(SUBSTITUTE(LOWER(Table2[[#This Row],[Naam]]),".",""),"-","")," bvba",""),"belgië",""),"belgium","")," nv","")," bv",""),"group",""),"groep","")," ", ""),"é","e"),"è","e"),"à","a")</f>
        <v>cheopstechnology</v>
      </c>
      <c r="D120" t="s">
        <v>1232</v>
      </c>
      <c r="E120" t="s">
        <v>1233</v>
      </c>
      <c r="F120" t="s">
        <v>1234</v>
      </c>
      <c r="G120" t="s">
        <v>26</v>
      </c>
      <c r="H120" t="s">
        <v>1235</v>
      </c>
      <c r="I120" t="s">
        <v>26</v>
      </c>
      <c r="J120" t="s">
        <v>1236</v>
      </c>
      <c r="K120" t="str">
        <f>IFERROR(LEFT(SUBSTITUTE(SUBSTITUTE(Table2[[#This Row],[Website]],"www.",""),"https://",""), FIND(".", SUBSTITUTE(SUBSTITUTE(Table2[[#This Row],[Website]],"www.",""),"https://","")) - 1),"")</f>
        <v>cheops</v>
      </c>
      <c r="L120" t="s">
        <v>1237</v>
      </c>
      <c r="M120" t="s">
        <v>1008</v>
      </c>
      <c r="N120">
        <v>2550</v>
      </c>
      <c r="O120">
        <v>0</v>
      </c>
      <c r="P120">
        <v>339.7</v>
      </c>
      <c r="Q120"/>
      <c r="R120" t="str">
        <f>LOWER(Table2[[#This Row],[Straat]]&amp;Table2[[#This Row],[Huisnummer]]&amp;Table2[[#This Row],[Postcode]])</f>
        <v>prins boudewijnlaan7b2550</v>
      </c>
      <c r="S120"/>
      <c r="T120" t="s">
        <v>34</v>
      </c>
      <c r="U120" t="s">
        <v>1238</v>
      </c>
      <c r="V120" t="s">
        <v>1239</v>
      </c>
      <c r="W120" t="s">
        <v>1240</v>
      </c>
      <c r="X120" t="s">
        <v>38</v>
      </c>
      <c r="Y120" t="s">
        <v>60</v>
      </c>
      <c r="Z120" t="str">
        <f>_xlfn.XLOOKUP(Table2[[#This Row],[Bedrijfsnummer]],Contacten!$O$2:$O$921,Contacten!$H$2:$H$921,"Not Found",0)</f>
        <v>HR Manager</v>
      </c>
      <c r="AA120" t="str">
        <f>_xlfn.XLOOKUP(Table2[[#This Row],[Basisnaam]],Table3[Basisnaam],Table3[Functie],"",0)</f>
        <v>HR Managaer</v>
      </c>
      <c r="AB120" t="str">
        <f>IF(OR(Table2[[#This Row],[In Contact list?]]&lt;&gt;"Not Found",Table2[[#This Row],[In Contacten Hanne]]&lt;&gt;""),"Yes","No")</f>
        <v>Yes</v>
      </c>
    </row>
    <row r="121" spans="1:28" ht="17.45" customHeight="1" x14ac:dyDescent="0.45">
      <c r="A121" t="s">
        <v>9422</v>
      </c>
      <c r="B121" t="s">
        <v>1242</v>
      </c>
      <c r="C121" t="str">
        <f>SUBSTITUTE(SUBSTITUTE(SUBSTITUTE(SUBSTITUTE(SUBSTITUTE(SUBSTITUTE(SUBSTITUTE(SUBSTITUTE(SUBSTITUTE(SUBSTITUTE(SUBSTITUTE(SUBSTITUTE(SUBSTITUTE(LOWER(Table2[[#This Row],[Naam]]),".",""),"-","")," bvba",""),"belgië",""),"belgium","")," nv","")," bv",""),"group",""),"groep","")," ", ""),"é","e"),"è","e"),"à","a")</f>
        <v>chevronphillipschemicalsinternational</v>
      </c>
      <c r="D121" t="s">
        <v>1243</v>
      </c>
      <c r="E121" t="s">
        <v>1244</v>
      </c>
      <c r="F121" t="s">
        <v>1245</v>
      </c>
      <c r="G121" t="s">
        <v>26</v>
      </c>
      <c r="H121" t="s">
        <v>1246</v>
      </c>
      <c r="I121" t="s">
        <v>26</v>
      </c>
      <c r="J121" t="s">
        <v>1247</v>
      </c>
      <c r="K121" t="str">
        <f>IFERROR(LEFT(SUBSTITUTE(SUBSTITUTE(Table2[[#This Row],[Website]],"www.",""),"https://",""), FIND(".", SUBSTITUTE(SUBSTITUTE(Table2[[#This Row],[Website]],"www.",""),"https://","")) - 1),"")</f>
        <v>cpchem</v>
      </c>
      <c r="L121" t="s">
        <v>1248</v>
      </c>
      <c r="M121" t="s">
        <v>44</v>
      </c>
      <c r="N121" t="s">
        <v>212</v>
      </c>
      <c r="O121">
        <v>8</v>
      </c>
      <c r="P121">
        <v>342</v>
      </c>
      <c r="Q121" t="s">
        <v>1249</v>
      </c>
      <c r="R121" t="str">
        <f>LOWER(Table2[[#This Row],[Straat]]&amp;Table2[[#This Row],[Huisnummer]]&amp;Table2[[#This Row],[Postcode]])</f>
        <v>leonardo da vincilaan191831</v>
      </c>
      <c r="S121" t="s">
        <v>33</v>
      </c>
      <c r="T121" t="s">
        <v>45</v>
      </c>
      <c r="U121" t="s">
        <v>214</v>
      </c>
      <c r="V121" t="s">
        <v>1250</v>
      </c>
      <c r="W121" t="s">
        <v>1251</v>
      </c>
      <c r="X121" t="s">
        <v>38</v>
      </c>
      <c r="Y121" t="s">
        <v>113</v>
      </c>
      <c r="Z121" t="str">
        <f>_xlfn.XLOOKUP(Table2[[#This Row],[Bedrijfsnummer]],Contacten!$O$2:$O$921,Contacten!$H$2:$H$921,"Not Found",0)</f>
        <v>EA HR Manager</v>
      </c>
      <c r="AA121" t="str">
        <f>_xlfn.XLOOKUP(Table2[[#This Row],[Basisnaam]],Table3[Basisnaam],Table3[Functie],"",0)</f>
        <v/>
      </c>
      <c r="AB121" t="str">
        <f>IF(OR(Table2[[#This Row],[In Contact list?]]&lt;&gt;"Not Found",Table2[[#This Row],[In Contacten Hanne]]&lt;&gt;""),"Yes","No")</f>
        <v>Yes</v>
      </c>
    </row>
    <row r="122" spans="1:28" ht="17.45" customHeight="1" x14ac:dyDescent="0.45">
      <c r="A122" t="s">
        <v>9422</v>
      </c>
      <c r="B122" t="s">
        <v>1253</v>
      </c>
      <c r="C122" t="str">
        <f>SUBSTITUTE(SUBSTITUTE(SUBSTITUTE(SUBSTITUTE(SUBSTITUTE(SUBSTITUTE(SUBSTITUTE(SUBSTITUTE(SUBSTITUTE(SUBSTITUTE(SUBSTITUTE(SUBSTITUTE(SUBSTITUTE(LOWER(Table2[[#This Row],[Naam]]),".",""),"-","")," bvba",""),"belgië",""),"belgium","")," nv","")," bv",""),"group",""),"groep","")," ", ""),"é","e"),"è","e"),"à","a")</f>
        <v>cignainternationalhealthservices</v>
      </c>
      <c r="D122" t="s">
        <v>1254</v>
      </c>
      <c r="E122" t="s">
        <v>1255</v>
      </c>
      <c r="F122"/>
      <c r="G122"/>
      <c r="H122" t="s">
        <v>1256</v>
      </c>
      <c r="I122" t="s">
        <v>26</v>
      </c>
      <c r="J122" t="s">
        <v>1257</v>
      </c>
      <c r="K122" t="str">
        <f>IFERROR(LEFT(SUBSTITUTE(SUBSTITUTE(Table2[[#This Row],[Website]],"www.",""),"https://",""), FIND(".", SUBSTITUTE(SUBSTITUTE(Table2[[#This Row],[Website]],"www.",""),"https://","")) - 1),"")</f>
        <v>cignahealthbenefits</v>
      </c>
      <c r="L122" t="s">
        <v>1258</v>
      </c>
      <c r="M122" t="s">
        <v>1259</v>
      </c>
      <c r="N122">
        <v>2140</v>
      </c>
      <c r="O122">
        <v>0</v>
      </c>
      <c r="P122">
        <v>212.7</v>
      </c>
      <c r="Q122"/>
      <c r="R122" t="str">
        <f>LOWER(Table2[[#This Row],[Straat]]&amp;Table2[[#This Row],[Huisnummer]]&amp;Table2[[#This Row],[Postcode]])</f>
        <v>plantin en moretuslei2992140</v>
      </c>
      <c r="S122"/>
      <c r="T122" t="s">
        <v>34</v>
      </c>
      <c r="U122" t="s">
        <v>1260</v>
      </c>
      <c r="V122">
        <v>299</v>
      </c>
      <c r="W122"/>
      <c r="X122" t="s">
        <v>38</v>
      </c>
      <c r="Y122" t="s">
        <v>60</v>
      </c>
      <c r="Z122" t="str">
        <f>_xlfn.XLOOKUP(Table2[[#This Row],[Bedrijfsnummer]],Contacten!$O$2:$O$921,Contacten!$H$2:$H$921,"Not Found",0)</f>
        <v>Not Found</v>
      </c>
      <c r="AA122" t="str">
        <f>_xlfn.XLOOKUP(Table2[[#This Row],[Basisnaam]],Table3[Basisnaam],Table3[Functie],"",0)</f>
        <v/>
      </c>
      <c r="AB122" t="str">
        <f>IF(OR(Table2[[#This Row],[In Contact list?]]&lt;&gt;"Not Found",Table2[[#This Row],[In Contacten Hanne]]&lt;&gt;""),"Yes","No")</f>
        <v>No</v>
      </c>
    </row>
    <row r="123" spans="1:28" ht="17.45" customHeight="1" x14ac:dyDescent="0.45">
      <c r="A123" t="s">
        <v>9422</v>
      </c>
      <c r="B123" t="s">
        <v>1261</v>
      </c>
      <c r="C123" t="str">
        <f>SUBSTITUTE(SUBSTITUTE(SUBSTITUTE(SUBSTITUTE(SUBSTITUTE(SUBSTITUTE(SUBSTITUTE(SUBSTITUTE(SUBSTITUTE(SUBSTITUTE(SUBSTITUTE(SUBSTITUTE(SUBSTITUTE(LOWER(Table2[[#This Row],[Naam]]),".",""),"-","")," bvba",""),"belgië",""),"belgium","")," nv","")," bv",""),"group",""),"groep","")," ", ""),"é","e"),"è","e"),"à","a")</f>
        <v>cipalschaubroeck</v>
      </c>
      <c r="D123" t="s">
        <v>1262</v>
      </c>
      <c r="E123" t="s">
        <v>1263</v>
      </c>
      <c r="F123" t="s">
        <v>1264</v>
      </c>
      <c r="G123" t="s">
        <v>26</v>
      </c>
      <c r="H123" t="s">
        <v>1265</v>
      </c>
      <c r="I123" t="s">
        <v>26</v>
      </c>
      <c r="J123" t="s">
        <v>1266</v>
      </c>
      <c r="K123" t="str">
        <f>IFERROR(LEFT(SUBSTITUTE(SUBSTITUTE(Table2[[#This Row],[Website]],"www.",""),"https://",""), FIND(".", SUBSTITUTE(SUBSTITUTE(Table2[[#This Row],[Website]],"www.",""),"https://","")) - 1),"")</f>
        <v>cipalschaubroeck</v>
      </c>
      <c r="L123" t="s">
        <v>1267</v>
      </c>
      <c r="M123" t="s">
        <v>88</v>
      </c>
      <c r="N123" t="s">
        <v>1268</v>
      </c>
      <c r="O123">
        <v>13</v>
      </c>
      <c r="P123">
        <v>390</v>
      </c>
      <c r="Q123" t="s">
        <v>1269</v>
      </c>
      <c r="R123" t="str">
        <f>LOWER(Table2[[#This Row],[Straat]]&amp;Table2[[#This Row],[Huisnummer]]&amp;Table2[[#This Row],[Postcode]])</f>
        <v>cipalstraat32440</v>
      </c>
      <c r="S123" t="s">
        <v>33</v>
      </c>
      <c r="T123" t="s">
        <v>34</v>
      </c>
      <c r="U123" t="s">
        <v>1270</v>
      </c>
      <c r="V123" t="s">
        <v>1271</v>
      </c>
      <c r="W123" t="s">
        <v>482</v>
      </c>
      <c r="X123" t="s">
        <v>38</v>
      </c>
      <c r="Y123" t="s">
        <v>60</v>
      </c>
      <c r="Z123" t="str">
        <f>_xlfn.XLOOKUP(Table2[[#This Row],[Bedrijfsnummer]],Contacten!$O$2:$O$921,Contacten!$H$2:$H$921,"Not Found",0)</f>
        <v>HR Manager</v>
      </c>
      <c r="AA123" t="str">
        <f>_xlfn.XLOOKUP(Table2[[#This Row],[Basisnaam]],Table3[Basisnaam],Table3[Functie],"",0)</f>
        <v/>
      </c>
      <c r="AB123" t="str">
        <f>IF(OR(Table2[[#This Row],[In Contact list?]]&lt;&gt;"Not Found",Table2[[#This Row],[In Contacten Hanne]]&lt;&gt;""),"Yes","No")</f>
        <v>Yes</v>
      </c>
    </row>
    <row r="124" spans="1:28" ht="17.45" customHeight="1" x14ac:dyDescent="0.45">
      <c r="A124" t="s">
        <v>9422</v>
      </c>
      <c r="B124" t="s">
        <v>1273</v>
      </c>
      <c r="C124" t="str">
        <f>SUBSTITUTE(SUBSTITUTE(SUBSTITUTE(SUBSTITUTE(SUBSTITUTE(SUBSTITUTE(SUBSTITUTE(SUBSTITUTE(SUBSTITUTE(SUBSTITUTE(SUBSTITUTE(SUBSTITUTE(SUBSTITUTE(LOWER(Table2[[#This Row],[Naam]]),".",""),"-","")," bvba",""),"belgië",""),"belgium","")," nv","")," bv",""),"group",""),"groep","")," ", ""),"é","e"),"è","e"),"à","a")</f>
        <v>circet</v>
      </c>
      <c r="D124" t="s">
        <v>1274</v>
      </c>
      <c r="E124" t="s">
        <v>1275</v>
      </c>
      <c r="F124" t="s">
        <v>1276</v>
      </c>
      <c r="G124" t="s">
        <v>26</v>
      </c>
      <c r="H124" t="s">
        <v>1277</v>
      </c>
      <c r="I124" t="s">
        <v>26</v>
      </c>
      <c r="J124" t="s">
        <v>1278</v>
      </c>
      <c r="K124" t="str">
        <f>IFERROR(LEFT(SUBSTITUTE(SUBSTITUTE(Table2[[#This Row],[Website]],"www.",""),"https://",""), FIND(".", SUBSTITUTE(SUBSTITUTE(Table2[[#This Row],[Website]],"www.",""),"https://","")) - 1),"")</f>
        <v>careers</v>
      </c>
      <c r="L124" t="s">
        <v>1279</v>
      </c>
      <c r="M124" t="s">
        <v>927</v>
      </c>
      <c r="N124">
        <v>3583</v>
      </c>
      <c r="O124">
        <v>0</v>
      </c>
      <c r="P124">
        <v>193.4</v>
      </c>
      <c r="Q124"/>
      <c r="R124" t="str">
        <f>LOWER(Table2[[#This Row],[Straat]]&amp;Table2[[#This Row],[Huisnummer]]&amp;Table2[[#This Row],[Postcode]])</f>
        <v>schoebroekstraat623583</v>
      </c>
      <c r="S124"/>
      <c r="T124" t="s">
        <v>98</v>
      </c>
      <c r="U124" t="s">
        <v>1280</v>
      </c>
      <c r="V124">
        <v>62</v>
      </c>
      <c r="W124" t="s">
        <v>1281</v>
      </c>
      <c r="X124" t="s">
        <v>38</v>
      </c>
      <c r="Y124" t="s">
        <v>60</v>
      </c>
      <c r="Z124" t="str">
        <f>_xlfn.XLOOKUP(Table2[[#This Row],[Bedrijfsnummer]],Contacten!$O$2:$O$921,Contacten!$H$2:$H$921,"Not Found",0)</f>
        <v>HR Manager</v>
      </c>
      <c r="AA124" t="str">
        <f>_xlfn.XLOOKUP(Table2[[#This Row],[Basisnaam]],Table3[Basisnaam],Table3[Functie],"",0)</f>
        <v/>
      </c>
      <c r="AB124" t="str">
        <f>IF(OR(Table2[[#This Row],[In Contact list?]]&lt;&gt;"Not Found",Table2[[#This Row],[In Contacten Hanne]]&lt;&gt;""),"Yes","No")</f>
        <v>Yes</v>
      </c>
    </row>
    <row r="125" spans="1:28" ht="17.45" customHeight="1" x14ac:dyDescent="0.45">
      <c r="A125" t="s">
        <v>9422</v>
      </c>
      <c r="B125" t="s">
        <v>1283</v>
      </c>
      <c r="C125" t="str">
        <f>SUBSTITUTE(SUBSTITUTE(SUBSTITUTE(SUBSTITUTE(SUBSTITUTE(SUBSTITUTE(SUBSTITUTE(SUBSTITUTE(SUBSTITUTE(SUBSTITUTE(SUBSTITUTE(SUBSTITUTE(SUBSTITUTE(LOWER(Table2[[#This Row],[Naam]]),".",""),"-","")," bvba",""),"belgië",""),"belgium","")," nv","")," bv",""),"group",""),"groep","")," ", ""),"é","e"),"è","e"),"à","a")</f>
        <v>ciscosystems</v>
      </c>
      <c r="D125" t="s">
        <v>1284</v>
      </c>
      <c r="E125" t="s">
        <v>1285</v>
      </c>
      <c r="F125"/>
      <c r="G125"/>
      <c r="H125" t="s">
        <v>1286</v>
      </c>
      <c r="I125" t="s">
        <v>26</v>
      </c>
      <c r="J125" t="s">
        <v>1287</v>
      </c>
      <c r="K125" t="str">
        <f>IFERROR(LEFT(SUBSTITUTE(SUBSTITUTE(Table2[[#This Row],[Website]],"www.",""),"https://",""), FIND(".", SUBSTITUTE(SUBSTITUTE(Table2[[#This Row],[Website]],"www.",""),"https://","")) - 1),"")</f>
        <v>cisco</v>
      </c>
      <c r="L125" t="s">
        <v>1288</v>
      </c>
      <c r="M125" t="s">
        <v>44</v>
      </c>
      <c r="N125" t="s">
        <v>212</v>
      </c>
      <c r="O125">
        <v>11</v>
      </c>
      <c r="P125">
        <v>447</v>
      </c>
      <c r="Q125" t="s">
        <v>1289</v>
      </c>
      <c r="R125" t="str">
        <f>LOWER(Table2[[#This Row],[Straat]]&amp;Table2[[#This Row],[Huisnummer]]&amp;Table2[[#This Row],[Postcode]])</f>
        <v>de kleetlaan6a1831</v>
      </c>
      <c r="S125" t="s">
        <v>33</v>
      </c>
      <c r="T125" t="s">
        <v>45</v>
      </c>
      <c r="U125" t="s">
        <v>1290</v>
      </c>
      <c r="V125" t="s">
        <v>1291</v>
      </c>
      <c r="W125" t="s">
        <v>482</v>
      </c>
      <c r="X125" t="s">
        <v>38</v>
      </c>
      <c r="Y125" t="s">
        <v>47</v>
      </c>
      <c r="Z125" t="str">
        <f>_xlfn.XLOOKUP(Table2[[#This Row],[Bedrijfsnummer]],Contacten!$O$2:$O$921,Contacten!$H$2:$H$921,"Not Found",0)</f>
        <v>Not Found</v>
      </c>
      <c r="AA125" t="str">
        <f>_xlfn.XLOOKUP(Table2[[#This Row],[Basisnaam]],Table3[Basisnaam],Table3[Functie],"",0)</f>
        <v/>
      </c>
      <c r="AB125" t="str">
        <f>IF(OR(Table2[[#This Row],[In Contact list?]]&lt;&gt;"Not Found",Table2[[#This Row],[In Contacten Hanne]]&lt;&gt;""),"Yes","No")</f>
        <v>No</v>
      </c>
    </row>
    <row r="126" spans="1:28" ht="17.45" customHeight="1" x14ac:dyDescent="0.45">
      <c r="A126" t="s">
        <v>9422</v>
      </c>
      <c r="B126" t="s">
        <v>1292</v>
      </c>
      <c r="C126" t="str">
        <f>SUBSTITUTE(SUBSTITUTE(SUBSTITUTE(SUBSTITUTE(SUBSTITUTE(SUBSTITUTE(SUBSTITUTE(SUBSTITUTE(SUBSTITUTE(SUBSTITUTE(SUBSTITUTE(SUBSTITUTE(SUBSTITUTE(LOWER(Table2[[#This Row],[Naam]]),".",""),"-","")," bvba",""),"belgië",""),"belgium","")," nv","")," bv",""),"group",""),"groep","")," ", ""),"é","e"),"è","e"),"à","a")</f>
        <v>citribel</v>
      </c>
      <c r="D126" t="s">
        <v>1293</v>
      </c>
      <c r="E126" t="s">
        <v>1294</v>
      </c>
      <c r="F126" t="s">
        <v>1295</v>
      </c>
      <c r="G126" t="s">
        <v>26</v>
      </c>
      <c r="H126"/>
      <c r="I126"/>
      <c r="J126" t="s">
        <v>1296</v>
      </c>
      <c r="K126" t="str">
        <f>IFERROR(LEFT(SUBSTITUTE(SUBSTITUTE(Table2[[#This Row],[Website]],"www.",""),"https://",""), FIND(".", SUBSTITUTE(SUBSTITUTE(Table2[[#This Row],[Website]],"www.",""),"https://","")) - 1),"")</f>
        <v>citriquebelge</v>
      </c>
      <c r="L126" t="s">
        <v>1297</v>
      </c>
      <c r="M126" t="s">
        <v>1298</v>
      </c>
      <c r="N126">
        <v>3300</v>
      </c>
      <c r="O126">
        <v>0</v>
      </c>
      <c r="P126">
        <v>147.9</v>
      </c>
      <c r="Q126"/>
      <c r="R126" t="str">
        <f>LOWER(Table2[[#This Row],[Straat]]&amp;Table2[[#This Row],[Huisnummer]]&amp;Table2[[#This Row],[Postcode]])</f>
        <v>pastorijstraat2493300</v>
      </c>
      <c r="S126"/>
      <c r="T126" t="s">
        <v>45</v>
      </c>
      <c r="U126" t="s">
        <v>1299</v>
      </c>
      <c r="V126">
        <v>249</v>
      </c>
      <c r="W126"/>
      <c r="X126" t="s">
        <v>38</v>
      </c>
      <c r="Y126" t="s">
        <v>47</v>
      </c>
      <c r="Z126" t="str">
        <f>_xlfn.XLOOKUP(Table2[[#This Row],[Bedrijfsnummer]],Contacten!$O$2:$O$921,Contacten!$H$2:$H$921,"Not Found",0)</f>
        <v>Human Resources Manager</v>
      </c>
      <c r="AA126" t="str">
        <f>_xlfn.XLOOKUP(Table2[[#This Row],[Basisnaam]],Table3[Basisnaam],Table3[Functie],"",0)</f>
        <v/>
      </c>
      <c r="AB126" t="str">
        <f>IF(OR(Table2[[#This Row],[In Contact list?]]&lt;&gt;"Not Found",Table2[[#This Row],[In Contacten Hanne]]&lt;&gt;""),"Yes","No")</f>
        <v>Yes</v>
      </c>
    </row>
    <row r="127" spans="1:28" ht="17.45" customHeight="1" x14ac:dyDescent="0.45">
      <c r="A127" t="s">
        <v>9422</v>
      </c>
      <c r="B127" t="s">
        <v>1301</v>
      </c>
      <c r="C127" t="str">
        <f>SUBSTITUTE(SUBSTITUTE(SUBSTITUTE(SUBSTITUTE(SUBSTITUTE(SUBSTITUTE(SUBSTITUTE(SUBSTITUTE(SUBSTITUTE(SUBSTITUTE(SUBSTITUTE(SUBSTITUTE(SUBSTITUTE(LOWER(Table2[[#This Row],[Naam]]),".",""),"-","")," bvba",""),"belgië",""),"belgium","")," nv","")," bv",""),"group",""),"groep","")," ", ""),"é","e"),"è","e"),"à","a")</f>
        <v>clareboutpotatoes</v>
      </c>
      <c r="D127" t="s">
        <v>1302</v>
      </c>
      <c r="E127" t="s">
        <v>1303</v>
      </c>
      <c r="F127" t="s">
        <v>1304</v>
      </c>
      <c r="G127" t="s">
        <v>26</v>
      </c>
      <c r="H127" t="s">
        <v>1305</v>
      </c>
      <c r="I127" t="s">
        <v>26</v>
      </c>
      <c r="J127" t="s">
        <v>1306</v>
      </c>
      <c r="K127" t="str">
        <f>IFERROR(LEFT(SUBSTITUTE(SUBSTITUTE(Table2[[#This Row],[Website]],"www.",""),"https://",""), FIND(".", SUBSTITUTE(SUBSTITUTE(Table2[[#This Row],[Website]],"www.",""),"https://","")) - 1),"")</f>
        <v>clarebout</v>
      </c>
      <c r="L127" t="s">
        <v>1307</v>
      </c>
      <c r="M127" t="s">
        <v>1308</v>
      </c>
      <c r="N127" t="s">
        <v>1309</v>
      </c>
      <c r="O127">
        <v>52</v>
      </c>
      <c r="P127">
        <v>218</v>
      </c>
      <c r="Q127" t="s">
        <v>1310</v>
      </c>
      <c r="R127" t="str">
        <f>LOWER(Table2[[#This Row],[Straat]]&amp;Table2[[#This Row],[Huisnummer]]&amp;Table2[[#This Row],[Postcode]])</f>
        <v>heirweg268950</v>
      </c>
      <c r="S127" t="s">
        <v>33</v>
      </c>
      <c r="T127" t="s">
        <v>77</v>
      </c>
      <c r="U127" t="s">
        <v>1311</v>
      </c>
      <c r="V127" t="s">
        <v>1312</v>
      </c>
      <c r="W127" t="s">
        <v>188</v>
      </c>
      <c r="X127" t="s">
        <v>100</v>
      </c>
      <c r="Y127" t="s">
        <v>113</v>
      </c>
      <c r="Z127" t="str">
        <f>_xlfn.XLOOKUP(Table2[[#This Row],[Bedrijfsnummer]],Contacten!$O$2:$O$921,Contacten!$H$2:$H$921,"Not Found",0)</f>
        <v>HR Business Partner</v>
      </c>
      <c r="AA127" t="str">
        <f>_xlfn.XLOOKUP(Table2[[#This Row],[Basisnaam]],Table3[Basisnaam],Table3[Functie],"",0)</f>
        <v/>
      </c>
      <c r="AB127" t="str">
        <f>IF(OR(Table2[[#This Row],[In Contact list?]]&lt;&gt;"Not Found",Table2[[#This Row],[In Contacten Hanne]]&lt;&gt;""),"Yes","No")</f>
        <v>Yes</v>
      </c>
    </row>
    <row r="128" spans="1:28" ht="17.45" customHeight="1" x14ac:dyDescent="0.45">
      <c r="A128" t="s">
        <v>9422</v>
      </c>
      <c r="B128" t="s">
        <v>1314</v>
      </c>
      <c r="C128" t="str">
        <f>SUBSTITUTE(SUBSTITUTE(SUBSTITUTE(SUBSTITUTE(SUBSTITUTE(SUBSTITUTE(SUBSTITUTE(SUBSTITUTE(SUBSTITUTE(SUBSTITUTE(SUBSTITUTE(SUBSTITUTE(SUBSTITUTE(LOWER(Table2[[#This Row],[Naam]]),".",""),"-","")," bvba",""),"belgië",""),"belgium","")," nv","")," bv",""),"group",""),"groep","")," ", ""),"é","e"),"è","e"),"à","a")</f>
        <v>cleaningmasters</v>
      </c>
      <c r="D128" t="s">
        <v>1315</v>
      </c>
      <c r="E128" t="s">
        <v>1316</v>
      </c>
      <c r="F128"/>
      <c r="G128"/>
      <c r="H128"/>
      <c r="I128"/>
      <c r="J128" t="s">
        <v>1317</v>
      </c>
      <c r="K128" t="str">
        <f>IFERROR(LEFT(SUBSTITUTE(SUBSTITUTE(Table2[[#This Row],[Website]],"www.",""),"https://",""), FIND(".", SUBSTITUTE(SUBSTITUTE(Table2[[#This Row],[Website]],"www.",""),"https://","")) - 1),"")</f>
        <v>multimasters</v>
      </c>
      <c r="L128" t="s">
        <v>1318</v>
      </c>
      <c r="M128" t="s">
        <v>1319</v>
      </c>
      <c r="N128">
        <v>2170</v>
      </c>
      <c r="O128">
        <v>0</v>
      </c>
      <c r="P128">
        <v>160.30000000000001</v>
      </c>
      <c r="Q128"/>
      <c r="R128" t="str">
        <f>LOWER(Table2[[#This Row],[Straat]]&amp;Table2[[#This Row],[Huisnummer]]&amp;Table2[[#This Row],[Postcode]])</f>
        <v>westkaai112170</v>
      </c>
      <c r="S128"/>
      <c r="T128" t="s">
        <v>34</v>
      </c>
      <c r="U128" t="s">
        <v>1320</v>
      </c>
      <c r="V128">
        <v>11</v>
      </c>
      <c r="W128"/>
      <c r="X128" t="s">
        <v>112</v>
      </c>
      <c r="Y128" t="s">
        <v>47</v>
      </c>
      <c r="Z128" t="str">
        <f>_xlfn.XLOOKUP(Table2[[#This Row],[Bedrijfsnummer]],Contacten!$O$2:$O$921,Contacten!$H$2:$H$921,"Not Found",0)</f>
        <v>HR Manager</v>
      </c>
      <c r="AA128" t="str">
        <f>_xlfn.XLOOKUP(Table2[[#This Row],[Basisnaam]],Table3[Basisnaam],Table3[Functie],"",0)</f>
        <v/>
      </c>
      <c r="AB128" t="str">
        <f>IF(OR(Table2[[#This Row],[In Contact list?]]&lt;&gt;"Not Found",Table2[[#This Row],[In Contacten Hanne]]&lt;&gt;""),"Yes","No")</f>
        <v>Yes</v>
      </c>
    </row>
    <row r="129" spans="1:28" ht="17.45" customHeight="1" x14ac:dyDescent="0.45">
      <c r="A129" t="s">
        <v>9422</v>
      </c>
      <c r="B129" t="s">
        <v>1321</v>
      </c>
      <c r="C129" t="str">
        <f>SUBSTITUTE(SUBSTITUTE(SUBSTITUTE(SUBSTITUTE(SUBSTITUTE(SUBSTITUTE(SUBSTITUTE(SUBSTITUTE(SUBSTITUTE(SUBSTITUTE(SUBSTITUTE(SUBSTITUTE(SUBSTITUTE(LOWER(Table2[[#This Row],[Naam]]),".",""),"-","")," bvba",""),"belgië",""),"belgium","")," nv","")," bv",""),"group",""),"groep","")," ", ""),"é","e"),"è","e"),"à","a")</f>
        <v>clearchannel</v>
      </c>
      <c r="D129" t="s">
        <v>1322</v>
      </c>
      <c r="E129" t="s">
        <v>1323</v>
      </c>
      <c r="F129" t="s">
        <v>1324</v>
      </c>
      <c r="G129" t="s">
        <v>26</v>
      </c>
      <c r="H129" t="s">
        <v>1325</v>
      </c>
      <c r="I129" t="s">
        <v>26</v>
      </c>
      <c r="J129" t="s">
        <v>1326</v>
      </c>
      <c r="K129" t="str">
        <f>IFERROR(LEFT(SUBSTITUTE(SUBSTITUTE(Table2[[#This Row],[Website]],"www.",""),"https://",""), FIND(".", SUBSTITUTE(SUBSTITUTE(Table2[[#This Row],[Website]],"www.",""),"https://","")) - 1),"")</f>
        <v>clearchannel</v>
      </c>
      <c r="L129" t="s">
        <v>1327</v>
      </c>
      <c r="M129" t="s">
        <v>243</v>
      </c>
      <c r="N129">
        <v>1800</v>
      </c>
      <c r="O129">
        <v>0</v>
      </c>
      <c r="P129">
        <v>104</v>
      </c>
      <c r="Q129"/>
      <c r="R129" t="str">
        <f>LOWER(Table2[[#This Row],[Straat]]&amp;Table2[[#This Row],[Huisnummer]]&amp;Table2[[#This Row],[Postcode]])</f>
        <v>laurent-benoit dewezplein51800</v>
      </c>
      <c r="S129"/>
      <c r="T129" t="s">
        <v>45</v>
      </c>
      <c r="U129" t="s">
        <v>1328</v>
      </c>
      <c r="V129">
        <v>5</v>
      </c>
      <c r="W129" t="s">
        <v>1329</v>
      </c>
      <c r="X129" t="s">
        <v>38</v>
      </c>
      <c r="Y129" t="s">
        <v>60</v>
      </c>
      <c r="Z129" t="str">
        <f>_xlfn.XLOOKUP(Table2[[#This Row],[Bedrijfsnummer]],Contacten!$O$2:$O$921,Contacten!$H$2:$H$921,"Not Found",0)</f>
        <v>Not Found</v>
      </c>
      <c r="AA129" t="str">
        <f>_xlfn.XLOOKUP(Table2[[#This Row],[Basisnaam]],Table3[Basisnaam],Table3[Functie],"",0)</f>
        <v/>
      </c>
      <c r="AB129" t="str">
        <f>IF(OR(Table2[[#This Row],[In Contact list?]]&lt;&gt;"Not Found",Table2[[#This Row],[In Contacten Hanne]]&lt;&gt;""),"Yes","No")</f>
        <v>No</v>
      </c>
    </row>
    <row r="130" spans="1:28" ht="17.45" customHeight="1" x14ac:dyDescent="0.45">
      <c r="A130" t="s">
        <v>9422</v>
      </c>
      <c r="B130" t="s">
        <v>1330</v>
      </c>
      <c r="C130" t="str">
        <f>SUBSTITUTE(SUBSTITUTE(SUBSTITUTE(SUBSTITUTE(SUBSTITUTE(SUBSTITUTE(SUBSTITUTE(SUBSTITUTE(SUBSTITUTE(SUBSTITUTE(SUBSTITUTE(SUBSTITUTE(SUBSTITUTE(LOWER(Table2[[#This Row],[Naam]]),".",""),"-","")," bvba",""),"belgië",""),"belgium","")," nv","")," bv",""),"group",""),"groep","")," ", ""),"é","e"),"è","e"),"à","a")</f>
        <v>clinisys</v>
      </c>
      <c r="D130" t="s">
        <v>1331</v>
      </c>
      <c r="E130" t="s">
        <v>1332</v>
      </c>
      <c r="F130"/>
      <c r="G130"/>
      <c r="H130" t="s">
        <v>1333</v>
      </c>
      <c r="I130" t="s">
        <v>26</v>
      </c>
      <c r="J130" t="s">
        <v>1334</v>
      </c>
      <c r="K130" t="str">
        <f>IFERROR(LEFT(SUBSTITUTE(SUBSTITUTE(Table2[[#This Row],[Website]],"www.",""),"https://",""), FIND(".", SUBSTITUTE(SUBSTITUTE(Table2[[#This Row],[Website]],"www.",""),"https://","")) - 1),"")</f>
        <v>mips</v>
      </c>
      <c r="L130" t="s">
        <v>1335</v>
      </c>
      <c r="M130" t="s">
        <v>369</v>
      </c>
      <c r="N130">
        <v>9000</v>
      </c>
      <c r="O130">
        <v>0</v>
      </c>
      <c r="P130">
        <v>121.9</v>
      </c>
      <c r="Q130"/>
      <c r="R130" t="str">
        <f>LOWER(Table2[[#This Row],[Straat]]&amp;Table2[[#This Row],[Huisnummer]]&amp;Table2[[#This Row],[Postcode]])</f>
        <v>sluisweg29000</v>
      </c>
      <c r="S130"/>
      <c r="T130" t="s">
        <v>67</v>
      </c>
      <c r="U130" t="s">
        <v>1336</v>
      </c>
      <c r="V130">
        <v>2</v>
      </c>
      <c r="W130"/>
      <c r="X130" t="s">
        <v>80</v>
      </c>
      <c r="Y130" t="s">
        <v>39</v>
      </c>
      <c r="Z130" t="str">
        <f>_xlfn.XLOOKUP(Table2[[#This Row],[Bedrijfsnummer]],Contacten!$O$2:$O$921,Contacten!$H$2:$H$921,"Not Found",0)</f>
        <v>Senior HR Manager Europe</v>
      </c>
      <c r="AA130" t="str">
        <f>_xlfn.XLOOKUP(Table2[[#This Row],[Basisnaam]],Table3[Basisnaam],Table3[Functie],"",0)</f>
        <v/>
      </c>
      <c r="AB130" t="str">
        <f>IF(OR(Table2[[#This Row],[In Contact list?]]&lt;&gt;"Not Found",Table2[[#This Row],[In Contacten Hanne]]&lt;&gt;""),"Yes","No")</f>
        <v>Yes</v>
      </c>
    </row>
    <row r="131" spans="1:28" ht="17.45" customHeight="1" x14ac:dyDescent="0.45">
      <c r="A131" t="s">
        <v>9422</v>
      </c>
      <c r="B131" t="s">
        <v>1338</v>
      </c>
      <c r="C131" t="str">
        <f>SUBSTITUTE(SUBSTITUTE(SUBSTITUTE(SUBSTITUTE(SUBSTITUTE(SUBSTITUTE(SUBSTITUTE(SUBSTITUTE(SUBSTITUTE(SUBSTITUTE(SUBSTITUTE(SUBSTITUTE(SUBSTITUTE(LOWER(Table2[[#This Row],[Naam]]),".",""),"-","")," bvba",""),"belgië",""),"belgium","")," nv","")," bv",""),"group",""),"groep","")," ", ""),"é","e"),"è","e"),"à","a")</f>
        <v>clubbrugge</v>
      </c>
      <c r="D131" t="s">
        <v>1339</v>
      </c>
      <c r="E131" t="s">
        <v>1340</v>
      </c>
      <c r="F131" t="s">
        <v>1341</v>
      </c>
      <c r="G131" t="s">
        <v>26</v>
      </c>
      <c r="H131" t="s">
        <v>1342</v>
      </c>
      <c r="I131" t="s">
        <v>26</v>
      </c>
      <c r="J131" t="s">
        <v>1343</v>
      </c>
      <c r="K131" t="str">
        <f>IFERROR(LEFT(SUBSTITUTE(SUBSTITUTE(Table2[[#This Row],[Website]],"www.",""),"https://",""), FIND(".", SUBSTITUTE(SUBSTITUTE(Table2[[#This Row],[Website]],"www.",""),"https://","")) - 1),"")</f>
        <v>clubbrugge</v>
      </c>
      <c r="L131" t="s">
        <v>1344</v>
      </c>
      <c r="M131" t="s">
        <v>1345</v>
      </c>
      <c r="N131">
        <v>8300</v>
      </c>
      <c r="O131">
        <v>0</v>
      </c>
      <c r="P131">
        <v>135.19999999999999</v>
      </c>
      <c r="Q131"/>
      <c r="R131" t="str">
        <f>LOWER(Table2[[#This Row],[Straat]]&amp;Table2[[#This Row],[Huisnummer]]&amp;Table2[[#This Row],[Postcode]])</f>
        <v>herenweg98300</v>
      </c>
      <c r="S131"/>
      <c r="T131" t="s">
        <v>77</v>
      </c>
      <c r="U131" t="s">
        <v>1346</v>
      </c>
      <c r="V131">
        <v>9</v>
      </c>
      <c r="W131" t="s">
        <v>1347</v>
      </c>
      <c r="X131" t="s">
        <v>80</v>
      </c>
      <c r="Y131" t="s">
        <v>47</v>
      </c>
      <c r="Z131" t="str">
        <f>_xlfn.XLOOKUP(Table2[[#This Row],[Bedrijfsnummer]],Contacten!$O$2:$O$921,Contacten!$H$2:$H$921,"Not Found",0)</f>
        <v>HR Manager</v>
      </c>
      <c r="AA131" t="str">
        <f>_xlfn.XLOOKUP(Table2[[#This Row],[Basisnaam]],Table3[Basisnaam],Table3[Functie],"",0)</f>
        <v/>
      </c>
      <c r="AB131" t="str">
        <f>IF(OR(Table2[[#This Row],[In Contact list?]]&lt;&gt;"Not Found",Table2[[#This Row],[In Contacten Hanne]]&lt;&gt;""),"Yes","No")</f>
        <v>Yes</v>
      </c>
    </row>
    <row r="132" spans="1:28" ht="17.45" customHeight="1" x14ac:dyDescent="0.45">
      <c r="A132" t="s">
        <v>9422</v>
      </c>
      <c r="B132" t="s">
        <v>1349</v>
      </c>
      <c r="C132" t="str">
        <f>SUBSTITUTE(SUBSTITUTE(SUBSTITUTE(SUBSTITUTE(SUBSTITUTE(SUBSTITUTE(SUBSTITUTE(SUBSTITUTE(SUBSTITUTE(SUBSTITUTE(SUBSTITUTE(SUBSTITUTE(SUBSTITUTE(LOWER(Table2[[#This Row],[Naam]]),".",""),"-","")," bvba",""),"belgië",""),"belgium","")," nv","")," bv",""),"group",""),"groep","")," ", ""),"é","e"),"è","e"),"à","a")</f>
        <v>cnhindustrial</v>
      </c>
      <c r="D132" t="s">
        <v>1350</v>
      </c>
      <c r="E132" t="s">
        <v>1351</v>
      </c>
      <c r="F132"/>
      <c r="G132"/>
      <c r="H132" t="s">
        <v>1352</v>
      </c>
      <c r="I132" t="s">
        <v>26</v>
      </c>
      <c r="J132" t="s">
        <v>1353</v>
      </c>
      <c r="K132" t="str">
        <f>IFERROR(LEFT(SUBSTITUTE(SUBSTITUTE(Table2[[#This Row],[Website]],"www.",""),"https://",""), FIND(".", SUBSTITUTE(SUBSTITUTE(Table2[[#This Row],[Website]],"www.",""),"https://","")) - 1),"")</f>
        <v>cnhindustrial</v>
      </c>
      <c r="L132" t="s">
        <v>1354</v>
      </c>
      <c r="M132" t="s">
        <v>1355</v>
      </c>
      <c r="N132">
        <v>8210</v>
      </c>
      <c r="O132">
        <v>0</v>
      </c>
      <c r="P132">
        <v>861.9</v>
      </c>
      <c r="Q132"/>
      <c r="R132" t="str">
        <f>LOWER(Table2[[#This Row],[Straat]]&amp;Table2[[#This Row],[Huisnummer]]&amp;Table2[[#This Row],[Postcode]])</f>
        <v>léon claeysstraat3a8210</v>
      </c>
      <c r="S132"/>
      <c r="T132" t="s">
        <v>77</v>
      </c>
      <c r="U132" t="s">
        <v>1356</v>
      </c>
      <c r="V132" t="s">
        <v>1357</v>
      </c>
      <c r="W132" t="s">
        <v>392</v>
      </c>
      <c r="X132" t="s">
        <v>112</v>
      </c>
      <c r="Y132" t="s">
        <v>113</v>
      </c>
      <c r="Z132" t="str">
        <f>_xlfn.XLOOKUP(Table2[[#This Row],[Bedrijfsnummer]],Contacten!$O$2:$O$921,Contacten!$H$2:$H$921,"Not Found",0)</f>
        <v>HR Manager</v>
      </c>
      <c r="AA132" t="str">
        <f>_xlfn.XLOOKUP(Table2[[#This Row],[Basisnaam]],Table3[Basisnaam],Table3[Functie],"",0)</f>
        <v/>
      </c>
      <c r="AB132" t="str">
        <f>IF(OR(Table2[[#This Row],[In Contact list?]]&lt;&gt;"Not Found",Table2[[#This Row],[In Contacten Hanne]]&lt;&gt;""),"Yes","No")</f>
        <v>Yes</v>
      </c>
    </row>
    <row r="133" spans="1:28" ht="17.45" customHeight="1" x14ac:dyDescent="0.45">
      <c r="A133" t="s">
        <v>9422</v>
      </c>
      <c r="B133" t="s">
        <v>1359</v>
      </c>
      <c r="C133" t="str">
        <f>SUBSTITUTE(SUBSTITUTE(SUBSTITUTE(SUBSTITUTE(SUBSTITUTE(SUBSTITUTE(SUBSTITUTE(SUBSTITUTE(SUBSTITUTE(SUBSTITUTE(SUBSTITUTE(SUBSTITUTE(SUBSTITUTE(LOWER(Table2[[#This Row],[Naam]]),".",""),"-","")," bvba",""),"belgië",""),"belgium","")," nv","")," bv",""),"group",""),"groep","")," ", ""),"é","e"),"è","e"),"à","a")</f>
        <v>cognizanttechnologysolutions</v>
      </c>
      <c r="D133" t="s">
        <v>1360</v>
      </c>
      <c r="E133" t="s">
        <v>1361</v>
      </c>
      <c r="F133" t="s">
        <v>1362</v>
      </c>
      <c r="G133" t="s">
        <v>26</v>
      </c>
      <c r="H133" t="s">
        <v>1363</v>
      </c>
      <c r="I133" t="s">
        <v>26</v>
      </c>
      <c r="J133" t="s">
        <v>1364</v>
      </c>
      <c r="K133" t="str">
        <f>IFERROR(LEFT(SUBSTITUTE(SUBSTITUTE(Table2[[#This Row],[Website]],"www.",""),"https://",""), FIND(".", SUBSTITUTE(SUBSTITUTE(Table2[[#This Row],[Website]],"www.",""),"https://","")) - 1),"")</f>
        <v>cognizant</v>
      </c>
      <c r="L133" t="s">
        <v>1365</v>
      </c>
      <c r="M133" t="s">
        <v>200</v>
      </c>
      <c r="N133" t="s">
        <v>315</v>
      </c>
      <c r="O133">
        <v>23</v>
      </c>
      <c r="P133">
        <v>287</v>
      </c>
      <c r="Q133" t="s">
        <v>1366</v>
      </c>
      <c r="R133" t="str">
        <f>LOWER(Table2[[#This Row],[Straat]]&amp;Table2[[#This Row],[Huisnummer]]&amp;Table2[[#This Row],[Postcode]])</f>
        <v>havenlaan86c1000</v>
      </c>
      <c r="S133" t="s">
        <v>33</v>
      </c>
      <c r="T133" t="s">
        <v>200</v>
      </c>
      <c r="U133" t="s">
        <v>1367</v>
      </c>
      <c r="V133" t="s">
        <v>1368</v>
      </c>
      <c r="W133" t="s">
        <v>1369</v>
      </c>
      <c r="X133" t="s">
        <v>38</v>
      </c>
      <c r="Y133" t="s">
        <v>60</v>
      </c>
      <c r="Z133" t="str">
        <f>_xlfn.XLOOKUP(Table2[[#This Row],[Bedrijfsnummer]],Contacten!$O$2:$O$921,Contacten!$H$2:$H$921,"Not Found",0)</f>
        <v>Not Found</v>
      </c>
      <c r="AA133" t="str">
        <f>_xlfn.XLOOKUP(Table2[[#This Row],[Basisnaam]],Table3[Basisnaam],Table3[Functie],"",0)</f>
        <v/>
      </c>
      <c r="AB133" t="str">
        <f>IF(OR(Table2[[#This Row],[In Contact list?]]&lt;&gt;"Not Found",Table2[[#This Row],[In Contacten Hanne]]&lt;&gt;""),"Yes","No")</f>
        <v>No</v>
      </c>
    </row>
    <row r="134" spans="1:28" ht="17.45" customHeight="1" x14ac:dyDescent="0.45">
      <c r="A134" t="s">
        <v>9422</v>
      </c>
      <c r="B134" t="s">
        <v>1370</v>
      </c>
      <c r="C134" t="str">
        <f>SUBSTITUTE(SUBSTITUTE(SUBSTITUTE(SUBSTITUTE(SUBSTITUTE(SUBSTITUTE(SUBSTITUTE(SUBSTITUTE(SUBSTITUTE(SUBSTITUTE(SUBSTITUTE(SUBSTITUTE(SUBSTITUTE(LOWER(Table2[[#This Row],[Naam]]),".",""),"-","")," bvba",""),"belgië",""),"belgium","")," nv","")," bv",""),"group",""),"groep","")," ", ""),"é","e"),"è","e"),"à","a")</f>
        <v>colasnoord</v>
      </c>
      <c r="D134" t="s">
        <v>1371</v>
      </c>
      <c r="E134" t="s">
        <v>1372</v>
      </c>
      <c r="F134" t="s">
        <v>1373</v>
      </c>
      <c r="G134" t="s">
        <v>26</v>
      </c>
      <c r="H134" t="s">
        <v>1374</v>
      </c>
      <c r="I134" t="s">
        <v>26</v>
      </c>
      <c r="J134" t="s">
        <v>1375</v>
      </c>
      <c r="K134" t="str">
        <f>IFERROR(LEFT(SUBSTITUTE(SUBSTITUTE(Table2[[#This Row],[Website]],"www.",""),"https://",""), FIND(".", SUBSTITUTE(SUBSTITUTE(Table2[[#This Row],[Website]],"www.",""),"https://","")) - 1),"")</f>
        <v>colas</v>
      </c>
      <c r="L134" t="s">
        <v>1376</v>
      </c>
      <c r="M134" t="s">
        <v>1377</v>
      </c>
      <c r="N134" t="s">
        <v>1378</v>
      </c>
      <c r="O134">
        <v>28</v>
      </c>
      <c r="P134">
        <v>144</v>
      </c>
      <c r="Q134" t="s">
        <v>1379</v>
      </c>
      <c r="R134" t="str">
        <f>LOWER(Table2[[#This Row],[Straat]]&amp;Table2[[#This Row],[Huisnummer]]&amp;Table2[[#This Row],[Postcode]])</f>
        <v>dellestraat253550</v>
      </c>
      <c r="S134" t="s">
        <v>33</v>
      </c>
      <c r="T134" t="s">
        <v>98</v>
      </c>
      <c r="U134" t="s">
        <v>1380</v>
      </c>
      <c r="V134" t="s">
        <v>1381</v>
      </c>
      <c r="W134" t="s">
        <v>819</v>
      </c>
      <c r="X134" t="s">
        <v>100</v>
      </c>
      <c r="Y134" t="s">
        <v>47</v>
      </c>
      <c r="Z134" t="str">
        <f>_xlfn.XLOOKUP(Table2[[#This Row],[Bedrijfsnummer]],Contacten!$O$2:$O$921,Contacten!$H$2:$H$921,"Not Found",0)</f>
        <v>HR Director</v>
      </c>
      <c r="AA134" t="str">
        <f>_xlfn.XLOOKUP(Table2[[#This Row],[Basisnaam]],Table3[Basisnaam],Table3[Functie],"",0)</f>
        <v/>
      </c>
      <c r="AB134" t="str">
        <f>IF(OR(Table2[[#This Row],[In Contact list?]]&lt;&gt;"Not Found",Table2[[#This Row],[In Contacten Hanne]]&lt;&gt;""),"Yes","No")</f>
        <v>Yes</v>
      </c>
    </row>
    <row r="135" spans="1:28" ht="17.45" customHeight="1" x14ac:dyDescent="0.45">
      <c r="A135" t="s">
        <v>9422</v>
      </c>
      <c r="B135" t="s">
        <v>1383</v>
      </c>
      <c r="C135" t="str">
        <f>SUBSTITUTE(SUBSTITUTE(SUBSTITUTE(SUBSTITUTE(SUBSTITUTE(SUBSTITUTE(SUBSTITUTE(SUBSTITUTE(SUBSTITUTE(SUBSTITUTE(SUBSTITUTE(SUBSTITUTE(SUBSTITUTE(LOWER(Table2[[#This Row],[Naam]]),".",""),"-","")," bvba",""),"belgië",""),"belgium","")," nv","")," bv",""),"group",""),"groep","")," ", ""),"é","e"),"è","e"),"à","a")</f>
        <v>collaborationbetterstheworld</v>
      </c>
      <c r="D135" t="s">
        <v>1384</v>
      </c>
      <c r="E135" t="s">
        <v>1385</v>
      </c>
      <c r="F135" t="s">
        <v>1386</v>
      </c>
      <c r="G135" t="s">
        <v>26</v>
      </c>
      <c r="H135"/>
      <c r="I135"/>
      <c r="J135" t="s">
        <v>1387</v>
      </c>
      <c r="K135" t="str">
        <f>IFERROR(LEFT(SUBSTITUTE(SUBSTITUTE(Table2[[#This Row],[Website]],"www.",""),"https://",""), FIND(".", SUBSTITUTE(SUBSTITUTE(Table2[[#This Row],[Website]],"www.",""),"https://","")) - 1),"")</f>
        <v>collaborationbetterstheworld</v>
      </c>
      <c r="L135" t="s">
        <v>1388</v>
      </c>
      <c r="M135" t="s">
        <v>1389</v>
      </c>
      <c r="N135" t="s">
        <v>1390</v>
      </c>
      <c r="O135">
        <v>21</v>
      </c>
      <c r="P135">
        <v>501</v>
      </c>
      <c r="Q135" t="s">
        <v>1391</v>
      </c>
      <c r="R135" t="str">
        <f>LOWER(Table2[[#This Row],[Straat]]&amp;Table2[[#This Row],[Huisnummer]]&amp;Table2[[#This Row],[Postcode]])</f>
        <v>charleroise steenweg1121060</v>
      </c>
      <c r="S135" t="s">
        <v>33</v>
      </c>
      <c r="T135" t="s">
        <v>200</v>
      </c>
      <c r="U135" t="s">
        <v>1392</v>
      </c>
      <c r="V135" t="s">
        <v>1393</v>
      </c>
      <c r="W135" t="s">
        <v>1394</v>
      </c>
      <c r="X135" t="s">
        <v>100</v>
      </c>
      <c r="Y135" t="s">
        <v>60</v>
      </c>
      <c r="Z135" t="str">
        <f>_xlfn.XLOOKUP(Table2[[#This Row],[Bedrijfsnummer]],Contacten!$O$2:$O$921,Contacten!$H$2:$H$921,"Not Found",0)</f>
        <v>Not Found</v>
      </c>
      <c r="AA135" t="str">
        <f>_xlfn.XLOOKUP(Table2[[#This Row],[Basisnaam]],Table3[Basisnaam],Table3[Functie],"",0)</f>
        <v/>
      </c>
      <c r="AB135" t="str">
        <f>IF(OR(Table2[[#This Row],[In Contact list?]]&lt;&gt;"Not Found",Table2[[#This Row],[In Contacten Hanne]]&lt;&gt;""),"Yes","No")</f>
        <v>No</v>
      </c>
    </row>
    <row r="136" spans="1:28" ht="17.45" customHeight="1" x14ac:dyDescent="0.45">
      <c r="A136" t="s">
        <v>9422</v>
      </c>
      <c r="B136" t="s">
        <v>1395</v>
      </c>
      <c r="C136" t="str">
        <f>SUBSTITUTE(SUBSTITUTE(SUBSTITUTE(SUBSTITUTE(SUBSTITUTE(SUBSTITUTE(SUBSTITUTE(SUBSTITUTE(SUBSTITUTE(SUBSTITUTE(SUBSTITUTE(SUBSTITUTE(SUBSTITUTE(LOWER(Table2[[#This Row],[Naam]]),".",""),"-","")," bvba",""),"belgië",""),"belgium","")," nv","")," bv",""),"group",""),"groep","")," ", ""),"é","e"),"è","e"),"à","a")</f>
        <v>colruyt</v>
      </c>
      <c r="D136" t="s">
        <v>1396</v>
      </c>
      <c r="E136" t="s">
        <v>1397</v>
      </c>
      <c r="F136" t="s">
        <v>1018</v>
      </c>
      <c r="G136" t="s">
        <v>26</v>
      </c>
      <c r="H136" t="s">
        <v>1019</v>
      </c>
      <c r="I136" t="s">
        <v>26</v>
      </c>
      <c r="J136" t="s">
        <v>1398</v>
      </c>
      <c r="K136" t="str">
        <f>IFERROR(LEFT(SUBSTITUTE(SUBSTITUTE(Table2[[#This Row],[Website]],"www.",""),"https://",""), FIND(".", SUBSTITUTE(SUBSTITUTE(Table2[[#This Row],[Website]],"www.",""),"https://","")) - 1),"")</f>
        <v>colruytgroup</v>
      </c>
      <c r="L136" t="s">
        <v>1399</v>
      </c>
      <c r="M136" t="s">
        <v>727</v>
      </c>
      <c r="N136">
        <v>1500</v>
      </c>
      <c r="O136">
        <v>1800</v>
      </c>
      <c r="P136">
        <v>14716.8</v>
      </c>
      <c r="Q136"/>
      <c r="R136" t="str">
        <f>LOWER(Table2[[#This Row],[Straat]]&amp;Table2[[#This Row],[Huisnummer]]&amp;Table2[[#This Row],[Postcode]])</f>
        <v>edingensesteenweg1961500</v>
      </c>
      <c r="S136"/>
      <c r="T136" t="s">
        <v>45</v>
      </c>
      <c r="U136" t="s">
        <v>1400</v>
      </c>
      <c r="V136">
        <v>196</v>
      </c>
      <c r="W136" t="s">
        <v>1401</v>
      </c>
      <c r="X136" t="s">
        <v>1104</v>
      </c>
      <c r="Y136" t="s">
        <v>113</v>
      </c>
      <c r="Z136" t="str">
        <f>_xlfn.XLOOKUP(Table2[[#This Row],[Bedrijfsnummer]],Contacten!$O$2:$O$921,Contacten!$H$2:$H$921,"Not Found",0)</f>
        <v>HR-manager business partnership</v>
      </c>
      <c r="AA136" t="str">
        <f>_xlfn.XLOOKUP(Table2[[#This Row],[Basisnaam]],Table3[Basisnaam],Table3[Functie],"",0)</f>
        <v/>
      </c>
      <c r="AB136" t="str">
        <f>IF(OR(Table2[[#This Row],[In Contact list?]]&lt;&gt;"Not Found",Table2[[#This Row],[In Contacten Hanne]]&lt;&gt;""),"Yes","No")</f>
        <v>Yes</v>
      </c>
    </row>
    <row r="137" spans="1:28" ht="17.45" customHeight="1" x14ac:dyDescent="0.45">
      <c r="A137" t="s">
        <v>9422</v>
      </c>
      <c r="B137" t="s">
        <v>1403</v>
      </c>
      <c r="C137" t="str">
        <f>SUBSTITUTE(SUBSTITUTE(SUBSTITUTE(SUBSTITUTE(SUBSTITUTE(SUBSTITUTE(SUBSTITUTE(SUBSTITUTE(SUBSTITUTE(SUBSTITUTE(SUBSTITUTE(SUBSTITUTE(SUBSTITUTE(LOWER(Table2[[#This Row],[Naam]]),".",""),"-","")," bvba",""),"belgië",""),"belgium","")," nv","")," bv",""),"group",""),"groep","")," ", ""),"é","e"),"è","e"),"à","a")</f>
        <v>combell</v>
      </c>
      <c r="D137" t="s">
        <v>1404</v>
      </c>
      <c r="E137" t="s">
        <v>1405</v>
      </c>
      <c r="F137" t="s">
        <v>1406</v>
      </c>
      <c r="G137" t="s">
        <v>26</v>
      </c>
      <c r="H137" t="s">
        <v>1407</v>
      </c>
      <c r="I137" t="s">
        <v>26</v>
      </c>
      <c r="J137" t="s">
        <v>1408</v>
      </c>
      <c r="K137" t="str">
        <f>IFERROR(LEFT(SUBSTITUTE(SUBSTITUTE(Table2[[#This Row],[Website]],"www.",""),"https://",""), FIND(".", SUBSTITUTE(SUBSTITUTE(Table2[[#This Row],[Website]],"www.",""),"https://","")) - 1),"")</f>
        <v>combell</v>
      </c>
      <c r="L137" t="s">
        <v>1409</v>
      </c>
      <c r="M137" t="s">
        <v>1410</v>
      </c>
      <c r="N137">
        <v>9042</v>
      </c>
      <c r="O137">
        <v>5</v>
      </c>
      <c r="P137">
        <v>126.9</v>
      </c>
      <c r="Q137"/>
      <c r="R137" t="str">
        <f>LOWER(Table2[[#This Row],[Straat]]&amp;Table2[[#This Row],[Huisnummer]]&amp;Table2[[#This Row],[Postcode]])</f>
        <v>skaldenstraat1219042</v>
      </c>
      <c r="S137"/>
      <c r="T137" t="s">
        <v>67</v>
      </c>
      <c r="U137" t="s">
        <v>1411</v>
      </c>
      <c r="V137">
        <v>121</v>
      </c>
      <c r="W137" t="s">
        <v>1412</v>
      </c>
      <c r="X137" t="s">
        <v>80</v>
      </c>
      <c r="Y137" t="s">
        <v>39</v>
      </c>
      <c r="Z137" t="str">
        <f>_xlfn.XLOOKUP(Table2[[#This Row],[Bedrijfsnummer]],Contacten!$O$2:$O$921,Contacten!$H$2:$H$921,"Not Found",0)</f>
        <v>Not Found</v>
      </c>
      <c r="AA137" t="str">
        <f>_xlfn.XLOOKUP(Table2[[#This Row],[Basisnaam]],Table3[Basisnaam],Table3[Functie],"",0)</f>
        <v/>
      </c>
      <c r="AB137" t="str">
        <f>IF(OR(Table2[[#This Row],[In Contact list?]]&lt;&gt;"Not Found",Table2[[#This Row],[In Contacten Hanne]]&lt;&gt;""),"Yes","No")</f>
        <v>No</v>
      </c>
    </row>
    <row r="138" spans="1:28" ht="17.45" customHeight="1" x14ac:dyDescent="0.45">
      <c r="A138" t="s">
        <v>9422</v>
      </c>
      <c r="B138" t="s">
        <v>1413</v>
      </c>
      <c r="C138" t="str">
        <f>SUBSTITUTE(SUBSTITUTE(SUBSTITUTE(SUBSTITUTE(SUBSTITUTE(SUBSTITUTE(SUBSTITUTE(SUBSTITUTE(SUBSTITUTE(SUBSTITUTE(SUBSTITUTE(SUBSTITUTE(SUBSTITUTE(LOWER(Table2[[#This Row],[Naam]]),".",""),"-","")," bvba",""),"belgië",""),"belgium","")," nv","")," bv",""),"group",""),"groep","")," ", ""),"é","e"),"è","e"),"à","a")</f>
        <v>commscopeconnectivity</v>
      </c>
      <c r="D138" t="s">
        <v>1414</v>
      </c>
      <c r="E138" t="s">
        <v>1415</v>
      </c>
      <c r="F138" t="s">
        <v>1416</v>
      </c>
      <c r="G138" t="s">
        <v>26</v>
      </c>
      <c r="H138" t="s">
        <v>1417</v>
      </c>
      <c r="I138" t="s">
        <v>26</v>
      </c>
      <c r="J138" t="s">
        <v>1418</v>
      </c>
      <c r="K138" t="str">
        <f>IFERROR(LEFT(SUBSTITUTE(SUBSTITUTE(Table2[[#This Row],[Website]],"www.",""),"https://",""), FIND(".", SUBSTITUTE(SUBSTITUTE(Table2[[#This Row],[Website]],"www.",""),"https://","")) - 1),"")</f>
        <v>commscope</v>
      </c>
      <c r="L138" t="s">
        <v>1419</v>
      </c>
      <c r="M138" t="s">
        <v>1420</v>
      </c>
      <c r="N138">
        <v>3010</v>
      </c>
      <c r="O138">
        <v>8</v>
      </c>
      <c r="P138">
        <v>169.9</v>
      </c>
      <c r="Q138"/>
      <c r="R138" t="str">
        <f>LOWER(Table2[[#This Row],[Straat]]&amp;Table2[[#This Row],[Huisnummer]]&amp;Table2[[#This Row],[Postcode]])</f>
        <v>diestsesteenweg6923010</v>
      </c>
      <c r="S138"/>
      <c r="T138" t="s">
        <v>45</v>
      </c>
      <c r="U138" t="s">
        <v>1421</v>
      </c>
      <c r="V138">
        <v>692</v>
      </c>
      <c r="W138" t="s">
        <v>775</v>
      </c>
      <c r="X138" t="s">
        <v>80</v>
      </c>
      <c r="Y138" t="s">
        <v>1422</v>
      </c>
      <c r="Z138" t="str">
        <f>_xlfn.XLOOKUP(Table2[[#This Row],[Bedrijfsnummer]],Contacten!$O$2:$O$921,Contacten!$H$2:$H$921,"Not Found",0)</f>
        <v>Not Found</v>
      </c>
      <c r="AA138" t="str">
        <f>_xlfn.XLOOKUP(Table2[[#This Row],[Basisnaam]],Table3[Basisnaam],Table3[Functie],"",0)</f>
        <v/>
      </c>
      <c r="AB138" t="str">
        <f>IF(OR(Table2[[#This Row],[In Contact list?]]&lt;&gt;"Not Found",Table2[[#This Row],[In Contacten Hanne]]&lt;&gt;""),"Yes","No")</f>
        <v>No</v>
      </c>
    </row>
    <row r="139" spans="1:28" ht="17.45" customHeight="1" x14ac:dyDescent="0.45">
      <c r="A139" t="s">
        <v>9422</v>
      </c>
      <c r="B139" t="s">
        <v>1423</v>
      </c>
      <c r="C139" t="str">
        <f>SUBSTITUTE(SUBSTITUTE(SUBSTITUTE(SUBSTITUTE(SUBSTITUTE(SUBSTITUTE(SUBSTITUTE(SUBSTITUTE(SUBSTITUTE(SUBSTITUTE(SUBSTITUTE(SUBSTITUTE(SUBSTITUTE(LOWER(Table2[[#This Row],[Naam]]),".",""),"-","")," bvba",""),"belgië",""),"belgium","")," nv","")," bv",""),"group",""),"groep","")," ", ""),"é","e"),"è","e"),"à","a")</f>
        <v>compass</v>
      </c>
      <c r="D139" t="s">
        <v>1424</v>
      </c>
      <c r="E139" t="s">
        <v>1425</v>
      </c>
      <c r="F139" t="s">
        <v>1426</v>
      </c>
      <c r="G139" t="s">
        <v>26</v>
      </c>
      <c r="H139" t="s">
        <v>1427</v>
      </c>
      <c r="I139" t="s">
        <v>26</v>
      </c>
      <c r="J139" t="s">
        <v>1428</v>
      </c>
      <c r="K139" t="str">
        <f>IFERROR(LEFT(SUBSTITUTE(SUBSTITUTE(Table2[[#This Row],[Website]],"www.",""),"https://",""), FIND(".", SUBSTITUTE(SUBSTITUTE(Table2[[#This Row],[Website]],"www.",""),"https://","")) - 1),"")</f>
        <v>compass-group</v>
      </c>
      <c r="L139" t="s">
        <v>1429</v>
      </c>
      <c r="M139" t="s">
        <v>44</v>
      </c>
      <c r="N139">
        <v>1831</v>
      </c>
      <c r="O139">
        <v>0</v>
      </c>
      <c r="P139">
        <v>268.3</v>
      </c>
      <c r="Q139"/>
      <c r="R139" t="str">
        <f>LOWER(Table2[[#This Row],[Straat]]&amp;Table2[[#This Row],[Huisnummer]]&amp;Table2[[#This Row],[Postcode]])</f>
        <v>hermeslaan1h1831</v>
      </c>
      <c r="S139"/>
      <c r="T139" t="s">
        <v>45</v>
      </c>
      <c r="U139" t="s">
        <v>46</v>
      </c>
      <c r="V139" t="s">
        <v>1430</v>
      </c>
      <c r="W139" t="s">
        <v>1431</v>
      </c>
      <c r="X139" t="s">
        <v>254</v>
      </c>
      <c r="Y139" t="s">
        <v>47</v>
      </c>
      <c r="Z139" t="str">
        <f>_xlfn.XLOOKUP(Table2[[#This Row],[Bedrijfsnummer]],Contacten!$O$2:$O$921,Contacten!$H$2:$H$921,"Not Found",0)</f>
        <v>HR director</v>
      </c>
      <c r="AA139" t="str">
        <f>_xlfn.XLOOKUP(Table2[[#This Row],[Basisnaam]],Table3[Basisnaam],Table3[Functie],"",0)</f>
        <v/>
      </c>
      <c r="AB139" t="str">
        <f>IF(OR(Table2[[#This Row],[In Contact list?]]&lt;&gt;"Not Found",Table2[[#This Row],[In Contacten Hanne]]&lt;&gt;""),"Yes","No")</f>
        <v>Yes</v>
      </c>
    </row>
    <row r="140" spans="1:28" ht="17.45" customHeight="1" x14ac:dyDescent="0.45">
      <c r="A140" t="s">
        <v>9422</v>
      </c>
      <c r="B140" t="s">
        <v>1433</v>
      </c>
      <c r="C140" t="str">
        <f>SUBSTITUTE(SUBSTITUTE(SUBSTITUTE(SUBSTITUTE(SUBSTITUTE(SUBSTITUTE(SUBSTITUTE(SUBSTITUTE(SUBSTITUTE(SUBSTITUTE(SUBSTITUTE(SUBSTITUTE(SUBSTITUTE(LOWER(Table2[[#This Row],[Naam]]),".",""),"-","")," bvba",""),"belgië",""),"belgium","")," nv","")," bv",""),"group",""),"groep","")," ", ""),"é","e"),"è","e"),"à","a")</f>
        <v>confiserieleonidas</v>
      </c>
      <c r="D140" t="s">
        <v>1434</v>
      </c>
      <c r="E140" t="s">
        <v>1435</v>
      </c>
      <c r="F140"/>
      <c r="G140"/>
      <c r="H140" t="s">
        <v>1436</v>
      </c>
      <c r="I140" t="s">
        <v>26</v>
      </c>
      <c r="J140" t="s">
        <v>1437</v>
      </c>
      <c r="K140" t="str">
        <f>IFERROR(LEFT(SUBSTITUTE(SUBSTITUTE(Table2[[#This Row],[Website]],"www.",""),"https://",""), FIND(".", SUBSTITUTE(SUBSTITUTE(Table2[[#This Row],[Website]],"www.",""),"https://","")) - 1),"")</f>
        <v>leonidas</v>
      </c>
      <c r="L140" t="s">
        <v>1438</v>
      </c>
      <c r="M140" t="s">
        <v>401</v>
      </c>
      <c r="N140" t="s">
        <v>402</v>
      </c>
      <c r="O140">
        <v>24</v>
      </c>
      <c r="P140">
        <v>225</v>
      </c>
      <c r="Q140" t="s">
        <v>1439</v>
      </c>
      <c r="R140" t="str">
        <f>LOWER(Table2[[#This Row],[Straat]]&amp;Table2[[#This Row],[Huisnummer]]&amp;Table2[[#This Row],[Postcode]])</f>
        <v>jules graindorlaan431070</v>
      </c>
      <c r="S140" t="s">
        <v>33</v>
      </c>
      <c r="T140" t="s">
        <v>200</v>
      </c>
      <c r="U140" t="s">
        <v>1440</v>
      </c>
      <c r="V140" t="s">
        <v>1441</v>
      </c>
      <c r="W140" t="s">
        <v>530</v>
      </c>
      <c r="X140" t="s">
        <v>38</v>
      </c>
      <c r="Y140" t="s">
        <v>60</v>
      </c>
      <c r="Z140" t="str">
        <f>_xlfn.XLOOKUP(Table2[[#This Row],[Bedrijfsnummer]],Contacten!$O$2:$O$921,Contacten!$H$2:$H$921,"Not Found",0)</f>
        <v>HR Business Partner</v>
      </c>
      <c r="AA140" t="str">
        <f>_xlfn.XLOOKUP(Table2[[#This Row],[Basisnaam]],Table3[Basisnaam],Table3[Functie],"",0)</f>
        <v>HR Director</v>
      </c>
      <c r="AB140" t="str">
        <f>IF(OR(Table2[[#This Row],[In Contact list?]]&lt;&gt;"Not Found",Table2[[#This Row],[In Contacten Hanne]]&lt;&gt;""),"Yes","No")</f>
        <v>Yes</v>
      </c>
    </row>
    <row r="141" spans="1:28" ht="17.45" customHeight="1" x14ac:dyDescent="0.45">
      <c r="A141" t="s">
        <v>9422</v>
      </c>
      <c r="B141" t="s">
        <v>1443</v>
      </c>
      <c r="C141" t="str">
        <f>SUBSTITUTE(SUBSTITUTE(SUBSTITUTE(SUBSTITUTE(SUBSTITUTE(SUBSTITUTE(SUBSTITUTE(SUBSTITUTE(SUBSTITUTE(SUBSTITUTE(SUBSTITUTE(SUBSTITUTE(SUBSTITUTE(LOWER(Table2[[#This Row],[Naam]]),".",""),"-","")," bvba",""),"belgië",""),"belgium","")," nv","")," bv",""),"group",""),"groep","")," ", ""),"é","e"),"è","e"),"à","a")</f>
        <v>connect</v>
      </c>
      <c r="D141" t="s">
        <v>1444</v>
      </c>
      <c r="E141" t="s">
        <v>1445</v>
      </c>
      <c r="F141" t="s">
        <v>1446</v>
      </c>
      <c r="G141" t="s">
        <v>26</v>
      </c>
      <c r="H141" t="s">
        <v>1447</v>
      </c>
      <c r="I141" t="s">
        <v>26</v>
      </c>
      <c r="J141" t="s">
        <v>1448</v>
      </c>
      <c r="K141" t="str">
        <f>IFERROR(LEFT(SUBSTITUTE(SUBSTITUTE(Table2[[#This Row],[Website]],"www.",""),"https://",""), FIND(".", SUBSTITUTE(SUBSTITUTE(Table2[[#This Row],[Website]],"www.",""),"https://","")) - 1),"")</f>
        <v>http://connectgroup-ir</v>
      </c>
      <c r="L141" t="s">
        <v>1449</v>
      </c>
      <c r="M141" t="s">
        <v>444</v>
      </c>
      <c r="N141" t="s">
        <v>445</v>
      </c>
      <c r="O141">
        <v>10</v>
      </c>
      <c r="P141">
        <v>109</v>
      </c>
      <c r="Q141" t="s">
        <v>1450</v>
      </c>
      <c r="R141" t="str">
        <f>LOWER(Table2[[#This Row],[Straat]]&amp;Table2[[#This Row],[Huisnummer]]&amp;Table2[[#This Row],[Postcode]])</f>
        <v>industriestraat41910</v>
      </c>
      <c r="S141" t="s">
        <v>33</v>
      </c>
      <c r="T141" t="s">
        <v>45</v>
      </c>
      <c r="U141" t="s">
        <v>1451</v>
      </c>
      <c r="V141" t="s">
        <v>1452</v>
      </c>
      <c r="W141" t="s">
        <v>787</v>
      </c>
      <c r="X141" t="s">
        <v>38</v>
      </c>
      <c r="Y141" t="s">
        <v>47</v>
      </c>
      <c r="Z141" t="str">
        <f>_xlfn.XLOOKUP(Table2[[#This Row],[Bedrijfsnummer]],Contacten!$O$2:$O$921,Contacten!$H$2:$H$921,"Not Found",0)</f>
        <v>Hr business partner</v>
      </c>
      <c r="AA141" t="str">
        <f>_xlfn.XLOOKUP(Table2[[#This Row],[Basisnaam]],Table3[Basisnaam],Table3[Functie],"",0)</f>
        <v/>
      </c>
      <c r="AB141" t="str">
        <f>IF(OR(Table2[[#This Row],[In Contact list?]]&lt;&gt;"Not Found",Table2[[#This Row],[In Contacten Hanne]]&lt;&gt;""),"Yes","No")</f>
        <v>Yes</v>
      </c>
    </row>
    <row r="142" spans="1:28" ht="17.45" customHeight="1" x14ac:dyDescent="0.45">
      <c r="A142" t="s">
        <v>9422</v>
      </c>
      <c r="B142" t="s">
        <v>1454</v>
      </c>
      <c r="C142" t="str">
        <f>SUBSTITUTE(SUBSTITUTE(SUBSTITUTE(SUBSTITUTE(SUBSTITUTE(SUBSTITUTE(SUBSTITUTE(SUBSTITUTE(SUBSTITUTE(SUBSTITUTE(SUBSTITUTE(SUBSTITUTE(SUBSTITUTE(LOWER(Table2[[#This Row],[Naam]]),".",""),"-","")," bvba",""),"belgië",""),"belgium","")," nv","")," bv",""),"group",""),"groep","")," ", ""),"é","e"),"è","e"),"à","a")</f>
        <v>continentalautomotivebenelux</v>
      </c>
      <c r="D142" t="s">
        <v>1455</v>
      </c>
      <c r="E142" t="s">
        <v>1456</v>
      </c>
      <c r="F142" t="s">
        <v>1457</v>
      </c>
      <c r="G142" t="s">
        <v>26</v>
      </c>
      <c r="H142" t="s">
        <v>1458</v>
      </c>
      <c r="I142" t="s">
        <v>26</v>
      </c>
      <c r="J142" t="s">
        <v>1459</v>
      </c>
      <c r="K142" t="str">
        <f>IFERROR(LEFT(SUBSTITUTE(SUBSTITUTE(Table2[[#This Row],[Website]],"www.",""),"https://",""), FIND(".", SUBSTITUTE(SUBSTITUTE(Table2[[#This Row],[Website]],"www.",""),"https://","")) - 1),"")</f>
        <v>continental-automotive</v>
      </c>
      <c r="L142" t="s">
        <v>1460</v>
      </c>
      <c r="M142" t="s">
        <v>175</v>
      </c>
      <c r="N142">
        <v>2800</v>
      </c>
      <c r="O142">
        <v>0</v>
      </c>
      <c r="P142">
        <v>131.4</v>
      </c>
      <c r="Q142"/>
      <c r="R142" t="str">
        <f>LOWER(Table2[[#This Row],[Straat]]&amp;Table2[[#This Row],[Huisnummer]]&amp;Table2[[#This Row],[Postcode]])</f>
        <v>generaal de wittelaan52800</v>
      </c>
      <c r="S142"/>
      <c r="T142" t="s">
        <v>34</v>
      </c>
      <c r="U142" t="s">
        <v>1461</v>
      </c>
      <c r="V142">
        <v>5</v>
      </c>
      <c r="W142" t="s">
        <v>1462</v>
      </c>
      <c r="X142" t="s">
        <v>38</v>
      </c>
      <c r="Y142" t="s">
        <v>47</v>
      </c>
      <c r="Z142" t="str">
        <f>_xlfn.XLOOKUP(Table2[[#This Row],[Bedrijfsnummer]],Contacten!$O$2:$O$921,Contacten!$H$2:$H$921,"Not Found",0)</f>
        <v>Not Found</v>
      </c>
      <c r="AA142" t="str">
        <f>_xlfn.XLOOKUP(Table2[[#This Row],[Basisnaam]],Table3[Basisnaam],Table3[Functie],"",0)</f>
        <v>HR Coördinator</v>
      </c>
      <c r="AB142" t="str">
        <f>IF(OR(Table2[[#This Row],[In Contact list?]]&lt;&gt;"Not Found",Table2[[#This Row],[In Contacten Hanne]]&lt;&gt;""),"Yes","No")</f>
        <v>Yes</v>
      </c>
    </row>
    <row r="143" spans="1:28" ht="17.45" customHeight="1" x14ac:dyDescent="0.45">
      <c r="A143" t="s">
        <v>9422</v>
      </c>
      <c r="B143" t="s">
        <v>1463</v>
      </c>
      <c r="C143" t="str">
        <f>SUBSTITUTE(SUBSTITUTE(SUBSTITUTE(SUBSTITUTE(SUBSTITUTE(SUBSTITUTE(SUBSTITUTE(SUBSTITUTE(SUBSTITUTE(SUBSTITUTE(SUBSTITUTE(SUBSTITUTE(SUBSTITUTE(LOWER(Table2[[#This Row],[Naam]]),".",""),"-","")," bvba",""),"belgië",""),"belgium","")," nv","")," bv",""),"group",""),"groep","")," ", ""),"é","e"),"è","e"),"à","a")</f>
        <v>conwaytheconveniencecompany</v>
      </c>
      <c r="D143" t="s">
        <v>1464</v>
      </c>
      <c r="E143" t="s">
        <v>1465</v>
      </c>
      <c r="F143" t="s">
        <v>1466</v>
      </c>
      <c r="G143" t="s">
        <v>26</v>
      </c>
      <c r="H143" t="s">
        <v>1467</v>
      </c>
      <c r="I143" t="s">
        <v>26</v>
      </c>
      <c r="J143" t="s">
        <v>1468</v>
      </c>
      <c r="K143" t="str">
        <f>IFERROR(LEFT(SUBSTITUTE(SUBSTITUTE(Table2[[#This Row],[Website]],"www.",""),"https://",""), FIND(".", SUBSTITUTE(SUBSTITUTE(Table2[[#This Row],[Website]],"www.",""),"https://","")) - 1),"")</f>
        <v>conway</v>
      </c>
      <c r="L143" t="s">
        <v>1469</v>
      </c>
      <c r="M143" t="s">
        <v>621</v>
      </c>
      <c r="N143">
        <v>9140</v>
      </c>
      <c r="O143">
        <v>0</v>
      </c>
      <c r="P143">
        <v>208.3</v>
      </c>
      <c r="Q143"/>
      <c r="R143" t="str">
        <f>LOWER(Table2[[#This Row],[Straat]]&amp;Table2[[#This Row],[Huisnummer]]&amp;Table2[[#This Row],[Postcode]])</f>
        <v>laagstraat639140</v>
      </c>
      <c r="S143"/>
      <c r="T143" t="s">
        <v>67</v>
      </c>
      <c r="U143" t="s">
        <v>1470</v>
      </c>
      <c r="V143">
        <v>63</v>
      </c>
      <c r="W143" t="s">
        <v>1471</v>
      </c>
      <c r="X143" t="s">
        <v>38</v>
      </c>
      <c r="Y143" t="s">
        <v>113</v>
      </c>
      <c r="Z143" t="str">
        <f>_xlfn.XLOOKUP(Table2[[#This Row],[Bedrijfsnummer]],Contacten!$O$2:$O$921,Contacten!$H$2:$H$921,"Not Found",0)</f>
        <v>Human Resources Manager</v>
      </c>
      <c r="AA143" t="str">
        <f>_xlfn.XLOOKUP(Table2[[#This Row],[Basisnaam]],Table3[Basisnaam],Table3[Functie],"",0)</f>
        <v/>
      </c>
      <c r="AB143" t="str">
        <f>IF(OR(Table2[[#This Row],[In Contact list?]]&lt;&gt;"Not Found",Table2[[#This Row],[In Contacten Hanne]]&lt;&gt;""),"Yes","No")</f>
        <v>Yes</v>
      </c>
    </row>
    <row r="144" spans="1:28" ht="17.45" customHeight="1" x14ac:dyDescent="0.45">
      <c r="A144" t="s">
        <v>9422</v>
      </c>
      <c r="B144" t="s">
        <v>1473</v>
      </c>
      <c r="C144" t="str">
        <f>SUBSTITUTE(SUBSTITUTE(SUBSTITUTE(SUBSTITUTE(SUBSTITUTE(SUBSTITUTE(SUBSTITUTE(SUBSTITUTE(SUBSTITUTE(SUBSTITUTE(SUBSTITUTE(SUBSTITUTE(SUBSTITUTE(LOWER(Table2[[#This Row],[Naam]]),".",""),"-","")," bvba",""),"belgië",""),"belgium","")," nv","")," bv",""),"group",""),"groep","")," ", ""),"é","e"),"è","e"),"à","a")</f>
        <v>coopapotheken</v>
      </c>
      <c r="D144" t="s">
        <v>1474</v>
      </c>
      <c r="E144" t="s">
        <v>1475</v>
      </c>
      <c r="F144" t="s">
        <v>1476</v>
      </c>
      <c r="G144" t="s">
        <v>26</v>
      </c>
      <c r="H144" t="s">
        <v>1477</v>
      </c>
      <c r="I144" t="s">
        <v>26</v>
      </c>
      <c r="J144" t="s">
        <v>1478</v>
      </c>
      <c r="K144" t="str">
        <f>IFERROR(LEFT(SUBSTITUTE(SUBSTITUTE(Table2[[#This Row],[Website]],"www.",""),"https://",""), FIND(".", SUBSTITUTE(SUBSTITUTE(Table2[[#This Row],[Website]],"www.",""),"https://","")) - 1),"")</f>
        <v>coopapotheken</v>
      </c>
      <c r="L144" t="s">
        <v>1479</v>
      </c>
      <c r="M144" t="s">
        <v>369</v>
      </c>
      <c r="N144" t="s">
        <v>370</v>
      </c>
      <c r="O144">
        <v>17</v>
      </c>
      <c r="P144">
        <v>245</v>
      </c>
      <c r="Q144" t="s">
        <v>1480</v>
      </c>
      <c r="R144" t="str">
        <f>LOWER(Table2[[#This Row],[Straat]]&amp;Table2[[#This Row],[Huisnummer]]&amp;Table2[[#This Row],[Postcode]])</f>
        <v>nieuwevaart1519000</v>
      </c>
      <c r="S144" t="s">
        <v>33</v>
      </c>
      <c r="T144" t="s">
        <v>67</v>
      </c>
      <c r="U144" t="s">
        <v>1481</v>
      </c>
      <c r="V144" t="s">
        <v>1482</v>
      </c>
      <c r="W144" t="s">
        <v>1483</v>
      </c>
      <c r="X144" t="s">
        <v>38</v>
      </c>
      <c r="Y144" t="s">
        <v>60</v>
      </c>
      <c r="Z144" t="str">
        <f>_xlfn.XLOOKUP(Table2[[#This Row],[Bedrijfsnummer]],Contacten!$O$2:$O$921,Contacten!$H$2:$H$921,"Not Found",0)</f>
        <v>Not Found</v>
      </c>
      <c r="AA144" t="str">
        <f>_xlfn.XLOOKUP(Table2[[#This Row],[Basisnaam]],Table3[Basisnaam],Table3[Functie],"",0)</f>
        <v/>
      </c>
      <c r="AB144" t="str">
        <f>IF(OR(Table2[[#This Row],[In Contact list?]]&lt;&gt;"Not Found",Table2[[#This Row],[In Contacten Hanne]]&lt;&gt;""),"Yes","No")</f>
        <v>No</v>
      </c>
    </row>
    <row r="145" spans="1:28" ht="17.45" customHeight="1" x14ac:dyDescent="0.45">
      <c r="A145" t="s">
        <v>9422</v>
      </c>
      <c r="B145" t="s">
        <v>1484</v>
      </c>
      <c r="C145" t="str">
        <f>SUBSTITUTE(SUBSTITUTE(SUBSTITUTE(SUBSTITUTE(SUBSTITUTE(SUBSTITUTE(SUBSTITUTE(SUBSTITUTE(SUBSTITUTE(SUBSTITUTE(SUBSTITUTE(SUBSTITUTE(SUBSTITUTE(LOWER(Table2[[#This Row],[Naam]]),".",""),"-","")," bvba",""),"belgië",""),"belgium","")," nv","")," bv",""),"group",""),"groep","")," ", ""),"é","e"),"è","e"),"à","a")</f>
        <v>cordeelzeteltemse</v>
      </c>
      <c r="D145" t="s">
        <v>1485</v>
      </c>
      <c r="E145" t="s">
        <v>1486</v>
      </c>
      <c r="F145" t="s">
        <v>1487</v>
      </c>
      <c r="G145" t="s">
        <v>26</v>
      </c>
      <c r="H145" t="s">
        <v>1488</v>
      </c>
      <c r="I145" t="s">
        <v>26</v>
      </c>
      <c r="J145" t="s">
        <v>1489</v>
      </c>
      <c r="K145" t="str">
        <f>IFERROR(LEFT(SUBSTITUTE(SUBSTITUTE(Table2[[#This Row],[Website]],"www.",""),"https://",""), FIND(".", SUBSTITUTE(SUBSTITUTE(Table2[[#This Row],[Website]],"www.",""),"https://","")) - 1),"")</f>
        <v>cordeel</v>
      </c>
      <c r="L145" t="s">
        <v>1490</v>
      </c>
      <c r="M145" t="s">
        <v>621</v>
      </c>
      <c r="N145">
        <v>9140</v>
      </c>
      <c r="O145">
        <v>0</v>
      </c>
      <c r="P145">
        <v>112.5</v>
      </c>
      <c r="Q145"/>
      <c r="R145" t="str">
        <f>LOWER(Table2[[#This Row],[Straat]]&amp;Table2[[#This Row],[Huisnummer]]&amp;Table2[[#This Row],[Postcode]])</f>
        <v>frank van dyckelaan159140</v>
      </c>
      <c r="S145"/>
      <c r="T145" t="s">
        <v>67</v>
      </c>
      <c r="U145" t="s">
        <v>1491</v>
      </c>
      <c r="V145">
        <v>15</v>
      </c>
      <c r="W145" t="s">
        <v>1492</v>
      </c>
      <c r="X145" t="s">
        <v>80</v>
      </c>
      <c r="Y145" t="s">
        <v>47</v>
      </c>
      <c r="Z145" t="str">
        <f>_xlfn.XLOOKUP(Table2[[#This Row],[Bedrijfsnummer]],Contacten!$O$2:$O$921,Contacten!$H$2:$H$921,"Not Found",0)</f>
        <v>Not Found</v>
      </c>
      <c r="AA145" t="str">
        <f>_xlfn.XLOOKUP(Table2[[#This Row],[Basisnaam]],Table3[Basisnaam],Table3[Functie],"",0)</f>
        <v/>
      </c>
      <c r="AB145" t="str">
        <f>IF(OR(Table2[[#This Row],[In Contact list?]]&lt;&gt;"Not Found",Table2[[#This Row],[In Contacten Hanne]]&lt;&gt;""),"Yes","No")</f>
        <v>No</v>
      </c>
    </row>
    <row r="146" spans="1:28" ht="17.45" customHeight="1" x14ac:dyDescent="0.45">
      <c r="A146" t="s">
        <v>9422</v>
      </c>
      <c r="B146" t="s">
        <v>1493</v>
      </c>
      <c r="C146" t="str">
        <f>SUBSTITUTE(SUBSTITUTE(SUBSTITUTE(SUBSTITUTE(SUBSTITUTE(SUBSTITUTE(SUBSTITUTE(SUBSTITUTE(SUBSTITUTE(SUBSTITUTE(SUBSTITUTE(SUBSTITUTE(SUBSTITUTE(LOWER(Table2[[#This Row],[Naam]]),".",""),"-","")," bvba",""),"belgië",""),"belgium","")," nv","")," bv",""),"group",""),"groep","")," ", ""),"é","e"),"è","e"),"à","a")</f>
        <v>corilus</v>
      </c>
      <c r="D146" t="s">
        <v>1494</v>
      </c>
      <c r="E146" t="s">
        <v>1495</v>
      </c>
      <c r="F146" t="s">
        <v>1496</v>
      </c>
      <c r="G146" t="s">
        <v>26</v>
      </c>
      <c r="H146" t="s">
        <v>1497</v>
      </c>
      <c r="I146" t="s">
        <v>26</v>
      </c>
      <c r="J146" t="s">
        <v>1498</v>
      </c>
      <c r="K146" t="str">
        <f>IFERROR(LEFT(SUBSTITUTE(SUBSTITUTE(Table2[[#This Row],[Website]],"www.",""),"https://",""), FIND(".", SUBSTITUTE(SUBSTITUTE(Table2[[#This Row],[Website]],"www.",""),"https://","")) - 1),"")</f>
        <v>corilus</v>
      </c>
      <c r="L146" t="s">
        <v>1499</v>
      </c>
      <c r="M146" t="s">
        <v>980</v>
      </c>
      <c r="N146" t="s">
        <v>1500</v>
      </c>
      <c r="O146">
        <v>10</v>
      </c>
      <c r="P146">
        <v>241</v>
      </c>
      <c r="Q146" t="s">
        <v>1501</v>
      </c>
      <c r="R146" t="str">
        <f>LOWER(Table2[[#This Row],[Straat]]&amp;Table2[[#This Row],[Huisnummer]]&amp;Table2[[#This Row],[Postcode]])</f>
        <v>gaston crommenlaan49050</v>
      </c>
      <c r="S146" t="s">
        <v>33</v>
      </c>
      <c r="T146" t="s">
        <v>67</v>
      </c>
      <c r="U146" t="s">
        <v>1502</v>
      </c>
      <c r="V146" t="s">
        <v>1452</v>
      </c>
      <c r="W146" t="s">
        <v>686</v>
      </c>
      <c r="X146" t="s">
        <v>38</v>
      </c>
      <c r="Y146" t="s">
        <v>39</v>
      </c>
      <c r="Z146" t="str">
        <f>_xlfn.XLOOKUP(Table2[[#This Row],[Bedrijfsnummer]],Contacten!$O$2:$O$921,Contacten!$H$2:$H$921,"Not Found",0)</f>
        <v>HR Business Partner</v>
      </c>
      <c r="AA146" t="str">
        <f>_xlfn.XLOOKUP(Table2[[#This Row],[Basisnaam]],Table3[Basisnaam],Table3[Functie],"",0)</f>
        <v/>
      </c>
      <c r="AB146" t="str">
        <f>IF(OR(Table2[[#This Row],[In Contact list?]]&lt;&gt;"Not Found",Table2[[#This Row],[In Contacten Hanne]]&lt;&gt;""),"Yes","No")</f>
        <v>Yes</v>
      </c>
    </row>
    <row r="147" spans="1:28" ht="17.45" customHeight="1" x14ac:dyDescent="0.45">
      <c r="A147" t="s">
        <v>9422</v>
      </c>
      <c r="B147" t="s">
        <v>1504</v>
      </c>
      <c r="C147" t="str">
        <f>SUBSTITUTE(SUBSTITUTE(SUBSTITUTE(SUBSTITUTE(SUBSTITUTE(SUBSTITUTE(SUBSTITUTE(SUBSTITUTE(SUBSTITUTE(SUBSTITUTE(SUBSTITUTE(SUBSTITUTE(SUBSTITUTE(LOWER(Table2[[#This Row],[Naam]]),".",""),"-","")," bvba",""),"belgië",""),"belgium","")," nv","")," bv",""),"group",""),"groep","")," ", ""),"é","e"),"è","e"),"à","a")</f>
        <v>courir</v>
      </c>
      <c r="D147" t="s">
        <v>1505</v>
      </c>
      <c r="E147" t="s">
        <v>1506</v>
      </c>
      <c r="F147"/>
      <c r="G147"/>
      <c r="H147"/>
      <c r="I147"/>
      <c r="J147" t="s">
        <v>1507</v>
      </c>
      <c r="K147" t="str">
        <f>IFERROR(LEFT(SUBSTITUTE(SUBSTITUTE(Table2[[#This Row],[Website]],"www.",""),"https://",""), FIND(".", SUBSTITUTE(SUBSTITUTE(Table2[[#This Row],[Website]],"www.",""),"https://","")) - 1),"")</f>
        <v>jobs</v>
      </c>
      <c r="L147" t="s">
        <v>1508</v>
      </c>
      <c r="M147" t="s">
        <v>1509</v>
      </c>
      <c r="N147" t="s">
        <v>1510</v>
      </c>
      <c r="O147">
        <v>172</v>
      </c>
      <c r="P147">
        <v>241</v>
      </c>
      <c r="Q147" t="s">
        <v>1511</v>
      </c>
      <c r="R147" t="str">
        <f>LOWER(Table2[[#This Row],[Straat]]&amp;Table2[[#This Row],[Huisnummer]]&amp;Table2[[#This Row],[Postcode]])</f>
        <v>elsense steenweg571050</v>
      </c>
      <c r="S147" t="s">
        <v>33</v>
      </c>
      <c r="T147" t="s">
        <v>200</v>
      </c>
      <c r="U147" t="s">
        <v>1512</v>
      </c>
      <c r="V147" t="s">
        <v>1513</v>
      </c>
      <c r="W147" t="s">
        <v>1514</v>
      </c>
      <c r="X147" t="s">
        <v>38</v>
      </c>
      <c r="Y147" t="s">
        <v>39</v>
      </c>
      <c r="Z147" t="str">
        <f>_xlfn.XLOOKUP(Table2[[#This Row],[Bedrijfsnummer]],Contacten!$O$2:$O$921,Contacten!$H$2:$H$921,"Not Found",0)</f>
        <v>Not Found</v>
      </c>
      <c r="AA147" t="str">
        <f>_xlfn.XLOOKUP(Table2[[#This Row],[Basisnaam]],Table3[Basisnaam],Table3[Functie],"",0)</f>
        <v/>
      </c>
      <c r="AB147" t="str">
        <f>IF(OR(Table2[[#This Row],[In Contact list?]]&lt;&gt;"Not Found",Table2[[#This Row],[In Contacten Hanne]]&lt;&gt;""),"Yes","No")</f>
        <v>No</v>
      </c>
    </row>
    <row r="148" spans="1:28" ht="17.45" customHeight="1" x14ac:dyDescent="0.45">
      <c r="A148" t="s">
        <v>9422</v>
      </c>
      <c r="B148" t="s">
        <v>1515</v>
      </c>
      <c r="C148" t="str">
        <f>SUBSTITUTE(SUBSTITUTE(SUBSTITUTE(SUBSTITUTE(SUBSTITUTE(SUBSTITUTE(SUBSTITUTE(SUBSTITUTE(SUBSTITUTE(SUBSTITUTE(SUBSTITUTE(SUBSTITUTE(SUBSTITUTE(LOWER(Table2[[#This Row],[Naam]]),".",""),"-","")," bvba",""),"belgië",""),"belgium","")," nv","")," bv",""),"group",""),"groep","")," ", ""),"é","e"),"è","e"),"à","a")</f>
        <v>covestro</v>
      </c>
      <c r="D148" t="s">
        <v>1516</v>
      </c>
      <c r="E148" t="s">
        <v>1517</v>
      </c>
      <c r="F148" t="s">
        <v>1518</v>
      </c>
      <c r="G148" t="s">
        <v>26</v>
      </c>
      <c r="H148" t="s">
        <v>1519</v>
      </c>
      <c r="I148" t="s">
        <v>26</v>
      </c>
      <c r="J148" t="s">
        <v>1520</v>
      </c>
      <c r="K148" t="str">
        <f>IFERROR(LEFT(SUBSTITUTE(SUBSTITUTE(Table2[[#This Row],[Website]],"www.",""),"https://",""), FIND(".", SUBSTITUTE(SUBSTITUTE(Table2[[#This Row],[Website]],"www.",""),"https://","")) - 1),"")</f>
        <v>covestro</v>
      </c>
      <c r="L148" t="s">
        <v>1521</v>
      </c>
      <c r="M148" t="s">
        <v>34</v>
      </c>
      <c r="N148">
        <v>2040</v>
      </c>
      <c r="O148">
        <v>0</v>
      </c>
      <c r="P148">
        <v>918.4</v>
      </c>
      <c r="Q148"/>
      <c r="R148" t="str">
        <f>LOWER(Table2[[#This Row],[Straat]]&amp;Table2[[#This Row],[Huisnummer]]&amp;Table2[[#This Row],[Postcode]])</f>
        <v>scheldelaan4202040</v>
      </c>
      <c r="S148"/>
      <c r="T148" t="s">
        <v>34</v>
      </c>
      <c r="U148" t="s">
        <v>738</v>
      </c>
      <c r="V148">
        <v>420</v>
      </c>
      <c r="W148" t="s">
        <v>216</v>
      </c>
      <c r="X148" t="s">
        <v>100</v>
      </c>
      <c r="Y148" t="s">
        <v>113</v>
      </c>
      <c r="Z148" t="str">
        <f>_xlfn.XLOOKUP(Table2[[#This Row],[Bedrijfsnummer]],Contacten!$O$2:$O$921,Contacten!$H$2:$H$921,"Not Found",0)</f>
        <v>Not Found</v>
      </c>
      <c r="AA148" t="str">
        <f>_xlfn.XLOOKUP(Table2[[#This Row],[Basisnaam]],Table3[Basisnaam],Table3[Functie],"",0)</f>
        <v>Head of HR Benelux</v>
      </c>
      <c r="AB148" t="str">
        <f>IF(OR(Table2[[#This Row],[In Contact list?]]&lt;&gt;"Not Found",Table2[[#This Row],[In Contacten Hanne]]&lt;&gt;""),"Yes","No")</f>
        <v>Yes</v>
      </c>
    </row>
    <row r="149" spans="1:28" ht="17.45" customHeight="1" x14ac:dyDescent="0.45">
      <c r="A149" t="s">
        <v>9422</v>
      </c>
      <c r="B149" t="s">
        <v>1522</v>
      </c>
      <c r="C149" t="str">
        <f>SUBSTITUTE(SUBSTITUTE(SUBSTITUTE(SUBSTITUTE(SUBSTITUTE(SUBSTITUTE(SUBSTITUTE(SUBSTITUTE(SUBSTITUTE(SUBSTITUTE(SUBSTITUTE(SUBSTITUTE(SUBSTITUTE(LOWER(Table2[[#This Row],[Naam]]),".",""),"-","")," bvba",""),"belgië",""),"belgium","")," nv","")," bv",""),"group",""),"groep","")," ", ""),"é","e"),"è","e"),"à","a")</f>
        <v>cpsp</v>
      </c>
      <c r="D149" t="s">
        <v>1523</v>
      </c>
      <c r="E149" t="s">
        <v>1524</v>
      </c>
      <c r="F149"/>
      <c r="G149"/>
      <c r="H149" t="s">
        <v>1525</v>
      </c>
      <c r="I149" t="s">
        <v>26</v>
      </c>
      <c r="J149" t="s">
        <v>1526</v>
      </c>
      <c r="K149" t="str">
        <f>IFERROR(LEFT(SUBSTITUTE(SUBSTITUTE(Table2[[#This Row],[Website]],"www.",""),"https://",""), FIND(".", SUBSTITUTE(SUBSTITUTE(Table2[[#This Row],[Website]],"www.",""),"https://","")) - 1),"")</f>
        <v>centerparcs</v>
      </c>
      <c r="L149" t="s">
        <v>1527</v>
      </c>
      <c r="M149" t="s">
        <v>1528</v>
      </c>
      <c r="N149">
        <v>2400</v>
      </c>
      <c r="O149">
        <v>0</v>
      </c>
      <c r="P149">
        <v>324.10000000000002</v>
      </c>
      <c r="Q149"/>
      <c r="R149" t="str">
        <f>LOWER(Table2[[#This Row],[Straat]]&amp;Table2[[#This Row],[Huisnummer]]&amp;Table2[[#This Row],[Postcode]])</f>
        <v>postelsesteenweg1002400</v>
      </c>
      <c r="S149"/>
      <c r="T149" t="s">
        <v>34</v>
      </c>
      <c r="U149" t="s">
        <v>1529</v>
      </c>
      <c r="V149">
        <v>100</v>
      </c>
      <c r="W149"/>
      <c r="X149" t="s">
        <v>100</v>
      </c>
      <c r="Y149" t="s">
        <v>47</v>
      </c>
      <c r="Z149" t="str">
        <f>_xlfn.XLOOKUP(Table2[[#This Row],[Bedrijfsnummer]],Contacten!$O$2:$O$921,Contacten!$H$2:$H$921,"Not Found",0)</f>
        <v>HR Manager</v>
      </c>
      <c r="AA149" t="str">
        <f>_xlfn.XLOOKUP(Table2[[#This Row],[Basisnaam]],Table3[Basisnaam],Table3[Functie],"",0)</f>
        <v/>
      </c>
      <c r="AB149" t="str">
        <f>IF(OR(Table2[[#This Row],[In Contact list?]]&lt;&gt;"Not Found",Table2[[#This Row],[In Contacten Hanne]]&lt;&gt;""),"Yes","No")</f>
        <v>Yes</v>
      </c>
    </row>
    <row r="150" spans="1:28" ht="17.45" customHeight="1" x14ac:dyDescent="0.45">
      <c r="A150" t="s">
        <v>9422</v>
      </c>
      <c r="B150" t="s">
        <v>1531</v>
      </c>
      <c r="C150" t="str">
        <f>SUBSTITUTE(SUBSTITUTE(SUBSTITUTE(SUBSTITUTE(SUBSTITUTE(SUBSTITUTE(SUBSTITUTE(SUBSTITUTE(SUBSTITUTE(SUBSTITUTE(SUBSTITUTE(SUBSTITUTE(SUBSTITUTE(LOWER(Table2[[#This Row],[Naam]]),".",""),"-","")," bvba",""),"belgië",""),"belgium","")," nv","")," bv",""),"group",""),"groep","")," ", ""),"é","e"),"è","e"),"à","a")</f>
        <v>crefius</v>
      </c>
      <c r="D150" t="s">
        <v>1532</v>
      </c>
      <c r="E150" t="s">
        <v>1533</v>
      </c>
      <c r="F150"/>
      <c r="G150"/>
      <c r="H150" t="s">
        <v>1534</v>
      </c>
      <c r="I150" t="s">
        <v>26</v>
      </c>
      <c r="J150" t="s">
        <v>1535</v>
      </c>
      <c r="K150" t="str">
        <f>IFERROR(LEFT(SUBSTITUTE(SUBSTITUTE(Table2[[#This Row],[Website]],"www.",""),"https://",""), FIND(".", SUBSTITUTE(SUBSTITUTE(Table2[[#This Row],[Website]],"www.",""),"https://","")) - 1),"")</f>
        <v>crefius</v>
      </c>
      <c r="L150" t="s">
        <v>1536</v>
      </c>
      <c r="M150" t="s">
        <v>1537</v>
      </c>
      <c r="N150" t="s">
        <v>1538</v>
      </c>
      <c r="O150">
        <v>7</v>
      </c>
      <c r="P150">
        <v>201</v>
      </c>
      <c r="Q150" t="s">
        <v>1539</v>
      </c>
      <c r="R150" t="str">
        <f>LOWER(Table2[[#This Row],[Straat]]&amp;Table2[[#This Row],[Huisnummer]]&amp;Table2[[#This Row],[Postcode]])</f>
        <v>karel rogierplein111210</v>
      </c>
      <c r="S150" t="s">
        <v>33</v>
      </c>
      <c r="T150" t="s">
        <v>200</v>
      </c>
      <c r="U150" t="s">
        <v>1540</v>
      </c>
      <c r="V150" t="s">
        <v>448</v>
      </c>
      <c r="W150" t="s">
        <v>319</v>
      </c>
      <c r="X150" t="s">
        <v>38</v>
      </c>
      <c r="Y150" t="s">
        <v>39</v>
      </c>
      <c r="Z150" t="str">
        <f>_xlfn.XLOOKUP(Table2[[#This Row],[Bedrijfsnummer]],Contacten!$O$2:$O$921,Contacten!$H$2:$H$921,"Not Found",0)</f>
        <v>Not Found</v>
      </c>
      <c r="AA150" t="str">
        <f>_xlfn.XLOOKUP(Table2[[#This Row],[Basisnaam]],Table3[Basisnaam],Table3[Functie],"",0)</f>
        <v/>
      </c>
      <c r="AB150" t="str">
        <f>IF(OR(Table2[[#This Row],[In Contact list?]]&lt;&gt;"Not Found",Table2[[#This Row],[In Contacten Hanne]]&lt;&gt;""),"Yes","No")</f>
        <v>No</v>
      </c>
    </row>
    <row r="151" spans="1:28" ht="17.45" customHeight="1" x14ac:dyDescent="0.45">
      <c r="A151" t="s">
        <v>9422</v>
      </c>
      <c r="B151" t="s">
        <v>1541</v>
      </c>
      <c r="C151" t="str">
        <f>SUBSTITUTE(SUBSTITUTE(SUBSTITUTE(SUBSTITUTE(SUBSTITUTE(SUBSTITUTE(SUBSTITUTE(SUBSTITUTE(SUBSTITUTE(SUBSTITUTE(SUBSTITUTE(SUBSTITUTE(SUBSTITUTE(LOWER(Table2[[#This Row],[Naam]]),".",""),"-","")," bvba",""),"belgië",""),"belgium","")," nv","")," bv",""),"group",""),"groep","")," ", ""),"é","e"),"è","e"),"à","a")</f>
        <v>cronoseuropa</v>
      </c>
      <c r="D151" t="s">
        <v>1542</v>
      </c>
      <c r="E151" t="s">
        <v>1543</v>
      </c>
      <c r="F151" t="s">
        <v>1544</v>
      </c>
      <c r="G151" t="s">
        <v>26</v>
      </c>
      <c r="H151" t="s">
        <v>1545</v>
      </c>
      <c r="I151" t="s">
        <v>26</v>
      </c>
      <c r="J151" t="s">
        <v>1546</v>
      </c>
      <c r="K151" t="str">
        <f>IFERROR(LEFT(SUBSTITUTE(SUBSTITUTE(Table2[[#This Row],[Website]],"www.",""),"https://",""), FIND(".", SUBSTITUTE(SUBSTITUTE(Table2[[#This Row],[Website]],"www.",""),"https://","")) - 1),"")</f>
        <v>cronoseuropa</v>
      </c>
      <c r="L151" t="s">
        <v>1547</v>
      </c>
      <c r="M151" t="s">
        <v>200</v>
      </c>
      <c r="N151" t="s">
        <v>315</v>
      </c>
      <c r="O151">
        <v>17</v>
      </c>
      <c r="P151">
        <v>312</v>
      </c>
      <c r="Q151" t="s">
        <v>1548</v>
      </c>
      <c r="R151" t="str">
        <f>LOWER(Table2[[#This Row],[Straat]]&amp;Table2[[#This Row],[Huisnummer]]&amp;Table2[[#This Row],[Postcode]])</f>
        <v>avenue des arts461000</v>
      </c>
      <c r="S151" t="s">
        <v>33</v>
      </c>
      <c r="T151" t="s">
        <v>200</v>
      </c>
      <c r="U151" t="s">
        <v>1549</v>
      </c>
      <c r="V151" t="s">
        <v>1550</v>
      </c>
      <c r="W151" t="s">
        <v>1551</v>
      </c>
      <c r="X151" t="s">
        <v>38</v>
      </c>
      <c r="Y151" t="s">
        <v>60</v>
      </c>
      <c r="Z151" t="str">
        <f>_xlfn.XLOOKUP(Table2[[#This Row],[Bedrijfsnummer]],Contacten!$O$2:$O$921,Contacten!$H$2:$H$921,"Not Found",0)</f>
        <v>Not Found</v>
      </c>
      <c r="AA151" t="str">
        <f>_xlfn.XLOOKUP(Table2[[#This Row],[Basisnaam]],Table3[Basisnaam],Table3[Functie],"",0)</f>
        <v/>
      </c>
      <c r="AB151" t="str">
        <f>IF(OR(Table2[[#This Row],[In Contact list?]]&lt;&gt;"Not Found",Table2[[#This Row],[In Contacten Hanne]]&lt;&gt;""),"Yes","No")</f>
        <v>No</v>
      </c>
    </row>
    <row r="152" spans="1:28" ht="17.45" customHeight="1" x14ac:dyDescent="0.45">
      <c r="A152" t="s">
        <v>9422</v>
      </c>
      <c r="B152" t="s">
        <v>1552</v>
      </c>
      <c r="C152" t="str">
        <f>SUBSTITUTE(SUBSTITUTE(SUBSTITUTE(SUBSTITUTE(SUBSTITUTE(SUBSTITUTE(SUBSTITUTE(SUBSTITUTE(SUBSTITUTE(SUBSTITUTE(SUBSTITUTE(SUBSTITUTE(SUBSTITUTE(LOWER(Table2[[#This Row],[Naam]]),".",""),"-","")," bvba",""),"belgië",""),"belgium","")," nv","")," bv",""),"group",""),"groep","")," ", ""),"é","e"),"è","e"),"à","a")</f>
        <v>cummins</v>
      </c>
      <c r="D152" t="s">
        <v>1553</v>
      </c>
      <c r="E152" t="s">
        <v>1554</v>
      </c>
      <c r="F152"/>
      <c r="G152"/>
      <c r="H152"/>
      <c r="I152"/>
      <c r="J152" t="s">
        <v>1555</v>
      </c>
      <c r="K152" t="str">
        <f>IFERROR(LEFT(SUBSTITUTE(SUBSTITUTE(Table2[[#This Row],[Website]],"www.",""),"https://",""), FIND(".", SUBSTITUTE(SUBSTITUTE(Table2[[#This Row],[Website]],"www.",""),"https://","")) - 1),"")</f>
        <v>cummins</v>
      </c>
      <c r="L152" t="s">
        <v>1556</v>
      </c>
      <c r="M152" t="s">
        <v>1557</v>
      </c>
      <c r="N152" t="s">
        <v>1558</v>
      </c>
      <c r="O152">
        <v>87</v>
      </c>
      <c r="P152">
        <v>326</v>
      </c>
      <c r="Q152" t="s">
        <v>1559</v>
      </c>
      <c r="R152" t="str">
        <f>LOWER(Table2[[#This Row],[Straat]]&amp;Table2[[#This Row],[Huisnummer]]&amp;Table2[[#This Row],[Postcode]])</f>
        <v>catenbergstraat12840</v>
      </c>
      <c r="S152" t="s">
        <v>33</v>
      </c>
      <c r="T152" t="s">
        <v>34</v>
      </c>
      <c r="U152" t="s">
        <v>1560</v>
      </c>
      <c r="V152" t="s">
        <v>468</v>
      </c>
      <c r="W152" t="s">
        <v>990</v>
      </c>
      <c r="X152" t="s">
        <v>38</v>
      </c>
      <c r="Y152" t="s">
        <v>113</v>
      </c>
      <c r="Z152" t="str">
        <f>_xlfn.XLOOKUP(Table2[[#This Row],[Bedrijfsnummer]],Contacten!$O$2:$O$921,Contacten!$H$2:$H$921,"Not Found",0)</f>
        <v>HR Manager Belgium</v>
      </c>
      <c r="AA152" t="str">
        <f>_xlfn.XLOOKUP(Table2[[#This Row],[Basisnaam]],Table3[Basisnaam],Table3[Functie],"",0)</f>
        <v>HR Manager</v>
      </c>
      <c r="AB152" t="str">
        <f>IF(OR(Table2[[#This Row],[In Contact list?]]&lt;&gt;"Not Found",Table2[[#This Row],[In Contacten Hanne]]&lt;&gt;""),"Yes","No")</f>
        <v>Yes</v>
      </c>
    </row>
    <row r="153" spans="1:28" ht="17.45" customHeight="1" x14ac:dyDescent="0.45">
      <c r="A153" t="s">
        <v>9422</v>
      </c>
      <c r="B153" t="s">
        <v>1562</v>
      </c>
      <c r="C153" t="str">
        <f>SUBSTITUTE(SUBSTITUTE(SUBSTITUTE(SUBSTITUTE(SUBSTITUTE(SUBSTITUTE(SUBSTITUTE(SUBSTITUTE(SUBSTITUTE(SUBSTITUTE(SUBSTITUTE(SUBSTITUTE(SUBSTITUTE(LOWER(Table2[[#This Row],[Naam]]),".",""),"-","")," bvba",""),"belgië",""),"belgium","")," nv","")," bv",""),"group",""),"groep","")," ", ""),"é","e"),"è","e"),"à","a")</f>
        <v>cwsworkwearbelgie</v>
      </c>
      <c r="D153" t="s">
        <v>1563</v>
      </c>
      <c r="E153" t="s">
        <v>1564</v>
      </c>
      <c r="F153" t="s">
        <v>1565</v>
      </c>
      <c r="G153" t="s">
        <v>26</v>
      </c>
      <c r="H153" t="s">
        <v>1566</v>
      </c>
      <c r="I153" t="s">
        <v>26</v>
      </c>
      <c r="J153" t="s">
        <v>1567</v>
      </c>
      <c r="K153" t="str">
        <f>IFERROR(LEFT(SUBSTITUTE(SUBSTITUTE(Table2[[#This Row],[Website]],"www.",""),"https://",""), FIND(".", SUBSTITUTE(SUBSTITUTE(Table2[[#This Row],[Website]],"www.",""),"https://","")) - 1),"")</f>
        <v>cws</v>
      </c>
      <c r="L153" t="s">
        <v>1568</v>
      </c>
      <c r="M153" t="s">
        <v>1569</v>
      </c>
      <c r="N153" t="s">
        <v>1570</v>
      </c>
      <c r="O153">
        <v>32</v>
      </c>
      <c r="P153">
        <v>114</v>
      </c>
      <c r="Q153" t="s">
        <v>1571</v>
      </c>
      <c r="R153" t="str">
        <f>LOWER(Table2[[#This Row],[Straat]]&amp;Table2[[#This Row],[Huisnummer]]&amp;Table2[[#This Row],[Postcode]])</f>
        <v>berchemstadionstraat782600</v>
      </c>
      <c r="S153" t="s">
        <v>33</v>
      </c>
      <c r="T153" t="s">
        <v>34</v>
      </c>
      <c r="U153" t="s">
        <v>1572</v>
      </c>
      <c r="V153" t="s">
        <v>1170</v>
      </c>
      <c r="W153" t="s">
        <v>1573</v>
      </c>
      <c r="X153" t="s">
        <v>38</v>
      </c>
      <c r="Y153" t="s">
        <v>60</v>
      </c>
      <c r="Z153" t="str">
        <f>_xlfn.XLOOKUP(Table2[[#This Row],[Bedrijfsnummer]],Contacten!$O$2:$O$921,Contacten!$H$2:$H$921,"Not Found",0)</f>
        <v>Not Found</v>
      </c>
      <c r="AA153" t="str">
        <f>_xlfn.XLOOKUP(Table2[[#This Row],[Basisnaam]],Table3[Basisnaam],Table3[Functie],"",0)</f>
        <v/>
      </c>
      <c r="AB153" t="str">
        <f>IF(OR(Table2[[#This Row],[In Contact list?]]&lt;&gt;"Not Found",Table2[[#This Row],[In Contacten Hanne]]&lt;&gt;""),"Yes","No")</f>
        <v>No</v>
      </c>
    </row>
    <row r="154" spans="1:28" ht="17.45" customHeight="1" x14ac:dyDescent="0.45">
      <c r="A154" t="s">
        <v>9422</v>
      </c>
      <c r="B154" t="s">
        <v>1574</v>
      </c>
      <c r="C154" t="str">
        <f>SUBSTITUTE(SUBSTITUTE(SUBSTITUTE(SUBSTITUTE(SUBSTITUTE(SUBSTITUTE(SUBSTITUTE(SUBSTITUTE(SUBSTITUTE(SUBSTITUTE(SUBSTITUTE(SUBSTITUTE(SUBSTITUTE(LOWER(Table2[[#This Row],[Naam]]),".",""),"-","")," bvba",""),"belgië",""),"belgium","")," nv","")," bv",""),"group",""),"groep","")," ", ""),"é","e"),"è","e"),"à","a")</f>
        <v>daftrucksvlaanderen</v>
      </c>
      <c r="D154" t="s">
        <v>1575</v>
      </c>
      <c r="E154" t="s">
        <v>1576</v>
      </c>
      <c r="F154" t="s">
        <v>1577</v>
      </c>
      <c r="G154" t="s">
        <v>26</v>
      </c>
      <c r="H154" t="s">
        <v>1578</v>
      </c>
      <c r="I154" t="s">
        <v>26</v>
      </c>
      <c r="J154" t="s">
        <v>1579</v>
      </c>
      <c r="K154" t="str">
        <f>IFERROR(LEFT(SUBSTITUTE(SUBSTITUTE(Table2[[#This Row],[Website]],"www.",""),"https://",""), FIND(".", SUBSTITUTE(SUBSTITUTE(Table2[[#This Row],[Website]],"www.",""),"https://","")) - 1),"")</f>
        <v>daf</v>
      </c>
      <c r="L154"/>
      <c r="M154" t="s">
        <v>844</v>
      </c>
      <c r="N154">
        <v>2260</v>
      </c>
      <c r="O154">
        <v>52</v>
      </c>
      <c r="P154">
        <v>454.4</v>
      </c>
      <c r="Q154"/>
      <c r="R154" t="str">
        <f>LOWER(Table2[[#This Row],[Straat]]&amp;Table2[[#This Row],[Huisnummer]]&amp;Table2[[#This Row],[Postcode]])</f>
        <v>van doornelaan12260</v>
      </c>
      <c r="S154"/>
      <c r="T154" t="s">
        <v>34</v>
      </c>
      <c r="U154" t="s">
        <v>1580</v>
      </c>
      <c r="V154">
        <v>1</v>
      </c>
      <c r="W154" t="s">
        <v>1462</v>
      </c>
      <c r="X154" t="s">
        <v>112</v>
      </c>
      <c r="Y154" t="s">
        <v>113</v>
      </c>
      <c r="Z154" t="str">
        <f>_xlfn.XLOOKUP(Table2[[#This Row],[Bedrijfsnummer]],Contacten!$O$2:$O$921,Contacten!$H$2:$H$921,"Not Found",0)</f>
        <v>HR Manager</v>
      </c>
      <c r="AA154" t="str">
        <f>_xlfn.XLOOKUP(Table2[[#This Row],[Basisnaam]],Table3[Basisnaam],Table3[Functie],"",0)</f>
        <v>HR Manager</v>
      </c>
      <c r="AB154" t="str">
        <f>IF(OR(Table2[[#This Row],[In Contact list?]]&lt;&gt;"Not Found",Table2[[#This Row],[In Contacten Hanne]]&lt;&gt;""),"Yes","No")</f>
        <v>Yes</v>
      </c>
    </row>
    <row r="155" spans="1:28" ht="17.45" customHeight="1" x14ac:dyDescent="0.45">
      <c r="A155" t="s">
        <v>9422</v>
      </c>
      <c r="B155" t="s">
        <v>1582</v>
      </c>
      <c r="C155" t="str">
        <f>SUBSTITUTE(SUBSTITUTE(SUBSTITUTE(SUBSTITUTE(SUBSTITUTE(SUBSTITUTE(SUBSTITUTE(SUBSTITUTE(SUBSTITUTE(SUBSTITUTE(SUBSTITUTE(SUBSTITUTE(SUBSTITUTE(LOWER(Table2[[#This Row],[Naam]]),".",""),"-","")," bvba",""),"belgië",""),"belgium","")," nv","")," bv",""),"group",""),"groep","")," ", ""),"é","e"),"è","e"),"à","a")</f>
        <v>daikinairconditioning</v>
      </c>
      <c r="D155" t="s">
        <v>1583</v>
      </c>
      <c r="E155" t="s">
        <v>1584</v>
      </c>
      <c r="F155" t="s">
        <v>1585</v>
      </c>
      <c r="G155" t="s">
        <v>26</v>
      </c>
      <c r="H155" t="s">
        <v>1586</v>
      </c>
      <c r="I155" t="s">
        <v>26</v>
      </c>
      <c r="J155" t="s">
        <v>1587</v>
      </c>
      <c r="K155" t="str">
        <f>IFERROR(LEFT(SUBSTITUTE(SUBSTITUTE(Table2[[#This Row],[Website]],"www.",""),"https://",""), FIND(".", SUBSTITUTE(SUBSTITUTE(Table2[[#This Row],[Website]],"www.",""),"https://","")) - 1),"")</f>
        <v>daikin</v>
      </c>
      <c r="L155" t="s">
        <v>1588</v>
      </c>
      <c r="M155" t="s">
        <v>1589</v>
      </c>
      <c r="N155">
        <v>8400</v>
      </c>
      <c r="O155">
        <v>0</v>
      </c>
      <c r="P155">
        <v>189.9</v>
      </c>
      <c r="Q155"/>
      <c r="R155" t="str">
        <f>LOWER(Table2[[#This Row],[Straat]]&amp;Table2[[#This Row],[Huisnummer]]&amp;Table2[[#This Row],[Postcode]])</f>
        <v>zandvoordestraat3008400</v>
      </c>
      <c r="S155"/>
      <c r="T155" t="s">
        <v>77</v>
      </c>
      <c r="U155" t="s">
        <v>1590</v>
      </c>
      <c r="V155">
        <v>300</v>
      </c>
      <c r="W155" t="s">
        <v>1591</v>
      </c>
      <c r="X155" t="s">
        <v>80</v>
      </c>
      <c r="Y155" t="s">
        <v>47</v>
      </c>
      <c r="Z155" t="str">
        <f>_xlfn.XLOOKUP(Table2[[#This Row],[Bedrijfsnummer]],Contacten!$O$2:$O$921,Contacten!$H$2:$H$921,"Not Found",0)</f>
        <v>HR manager</v>
      </c>
      <c r="AA155" t="str">
        <f>_xlfn.XLOOKUP(Table2[[#This Row],[Basisnaam]],Table3[Basisnaam],Table3[Functie],"",0)</f>
        <v/>
      </c>
      <c r="AB155" t="str">
        <f>IF(OR(Table2[[#This Row],[In Contact list?]]&lt;&gt;"Not Found",Table2[[#This Row],[In Contacten Hanne]]&lt;&gt;""),"Yes","No")</f>
        <v>Yes</v>
      </c>
    </row>
    <row r="156" spans="1:28" ht="17.45" customHeight="1" x14ac:dyDescent="0.45">
      <c r="A156" t="s">
        <v>9422</v>
      </c>
      <c r="B156" t="s">
        <v>1593</v>
      </c>
      <c r="C156" t="str">
        <f>SUBSTITUTE(SUBSTITUTE(SUBSTITUTE(SUBSTITUTE(SUBSTITUTE(SUBSTITUTE(SUBSTITUTE(SUBSTITUTE(SUBSTITUTE(SUBSTITUTE(SUBSTITUTE(SUBSTITUTE(SUBSTITUTE(LOWER(Table2[[#This Row],[Naam]]),".",""),"-","")," bvba",""),"belgië",""),"belgium","")," nv","")," bv",""),"group",""),"groep","")," ", ""),"é","e"),"è","e"),"à","a")</f>
        <v>dana</v>
      </c>
      <c r="D156" t="s">
        <v>1594</v>
      </c>
      <c r="E156" t="s">
        <v>1595</v>
      </c>
      <c r="F156"/>
      <c r="G156"/>
      <c r="H156" t="s">
        <v>1596</v>
      </c>
      <c r="I156" t="s">
        <v>26</v>
      </c>
      <c r="J156" t="s">
        <v>1597</v>
      </c>
      <c r="K156" t="str">
        <f>IFERROR(LEFT(SUBSTITUTE(SUBSTITUTE(Table2[[#This Row],[Website]],"www.",""),"https://",""), FIND(".", SUBSTITUTE(SUBSTITUTE(Table2[[#This Row],[Website]],"www.",""),"https://","")) - 1),"")</f>
        <v>dana</v>
      </c>
      <c r="L156" t="s">
        <v>1598</v>
      </c>
      <c r="M156" t="s">
        <v>1599</v>
      </c>
      <c r="N156">
        <v>8200</v>
      </c>
      <c r="O156">
        <v>0</v>
      </c>
      <c r="P156">
        <v>163.19999999999999</v>
      </c>
      <c r="Q156"/>
      <c r="R156" t="str">
        <f>LOWER(Table2[[#This Row],[Straat]]&amp;Table2[[#This Row],[Huisnummer]]&amp;Table2[[#This Row],[Postcode]])</f>
        <v>ten briele38200</v>
      </c>
      <c r="S156"/>
      <c r="T156" t="s">
        <v>77</v>
      </c>
      <c r="U156" t="s">
        <v>1600</v>
      </c>
      <c r="V156">
        <v>3</v>
      </c>
      <c r="W156"/>
      <c r="X156" t="s">
        <v>100</v>
      </c>
      <c r="Y156" t="s">
        <v>47</v>
      </c>
      <c r="Z156" t="str">
        <f>_xlfn.XLOOKUP(Table2[[#This Row],[Bedrijfsnummer]],Contacten!$O$2:$O$921,Contacten!$H$2:$H$921,"Not Found",0)</f>
        <v>Not Found</v>
      </c>
      <c r="AA156" t="str">
        <f>_xlfn.XLOOKUP(Table2[[#This Row],[Basisnaam]],Table3[Basisnaam],Table3[Functie],"",0)</f>
        <v/>
      </c>
      <c r="AB156" t="str">
        <f>IF(OR(Table2[[#This Row],[In Contact list?]]&lt;&gt;"Not Found",Table2[[#This Row],[In Contacten Hanne]]&lt;&gt;""),"Yes","No")</f>
        <v>No</v>
      </c>
    </row>
    <row r="157" spans="1:28" ht="17.45" customHeight="1" x14ac:dyDescent="0.45">
      <c r="A157" t="s">
        <v>9422</v>
      </c>
      <c r="B157" t="s">
        <v>1601</v>
      </c>
      <c r="C157" t="str">
        <f>SUBSTITUTE(SUBSTITUTE(SUBSTITUTE(SUBSTITUTE(SUBSTITUTE(SUBSTITUTE(SUBSTITUTE(SUBSTITUTE(SUBSTITUTE(SUBSTITUTE(SUBSTITUTE(SUBSTITUTE(SUBSTITUTE(LOWER(Table2[[#This Row],[Naam]]),".",""),"-","")," bvba",""),"belgië",""),"belgium","")," nv","")," bv",""),"group",""),"groep","")," ", ""),"é","e"),"è","e"),"à","a")</f>
        <v>danonerotselaarsp</v>
      </c>
      <c r="D157" t="s">
        <v>1602</v>
      </c>
      <c r="E157" t="s">
        <v>1603</v>
      </c>
      <c r="F157" t="s">
        <v>1604</v>
      </c>
      <c r="G157" t="s">
        <v>26</v>
      </c>
      <c r="H157"/>
      <c r="I157"/>
      <c r="J157" t="s">
        <v>1605</v>
      </c>
      <c r="K157" t="str">
        <f>IFERROR(LEFT(SUBSTITUTE(SUBSTITUTE(Table2[[#This Row],[Website]],"www.",""),"https://",""), FIND(".", SUBSTITUTE(SUBSTITUTE(Table2[[#This Row],[Website]],"www.",""),"https://","")) - 1),"")</f>
        <v>danone</v>
      </c>
      <c r="L157" t="s">
        <v>1606</v>
      </c>
      <c r="M157" t="s">
        <v>895</v>
      </c>
      <c r="N157">
        <v>3110</v>
      </c>
      <c r="O157">
        <v>0</v>
      </c>
      <c r="P157">
        <v>157.5</v>
      </c>
      <c r="Q157"/>
      <c r="R157" t="str">
        <f>LOWER(Table2[[#This Row],[Straat]]&amp;Table2[[#This Row],[Huisnummer]]&amp;Table2[[#This Row],[Postcode]])</f>
        <v>stationsstraat1703110</v>
      </c>
      <c r="S157"/>
      <c r="T157" t="s">
        <v>45</v>
      </c>
      <c r="U157" t="s">
        <v>176</v>
      </c>
      <c r="V157">
        <v>170</v>
      </c>
      <c r="W157"/>
      <c r="X157" t="s">
        <v>38</v>
      </c>
      <c r="Y157" t="s">
        <v>47</v>
      </c>
      <c r="Z157" t="str">
        <f>_xlfn.XLOOKUP(Table2[[#This Row],[Bedrijfsnummer]],Contacten!$O$2:$O$921,Contacten!$H$2:$H$921,"Not Found",0)</f>
        <v>HR Manager</v>
      </c>
      <c r="AA157" t="str">
        <f>_xlfn.XLOOKUP(Table2[[#This Row],[Basisnaam]],Table3[Basisnaam],Table3[Functie],"",0)</f>
        <v/>
      </c>
      <c r="AB157" t="str">
        <f>IF(OR(Table2[[#This Row],[In Contact list?]]&lt;&gt;"Not Found",Table2[[#This Row],[In Contacten Hanne]]&lt;&gt;""),"Yes","No")</f>
        <v>Yes</v>
      </c>
    </row>
    <row r="158" spans="1:28" ht="17.45" customHeight="1" x14ac:dyDescent="0.45">
      <c r="A158" t="s">
        <v>9422</v>
      </c>
      <c r="B158" t="s">
        <v>1608</v>
      </c>
      <c r="C158" t="str">
        <f>SUBSTITUTE(SUBSTITUTE(SUBSTITUTE(SUBSTITUTE(SUBSTITUTE(SUBSTITUTE(SUBSTITUTE(SUBSTITUTE(SUBSTITUTE(SUBSTITUTE(SUBSTITUTE(SUBSTITUTE(SUBSTITUTE(LOWER(Table2[[#This Row],[Naam]]),".",""),"-","")," bvba",""),"belgië",""),"belgium","")," nv","")," bv",""),"group",""),"groep","")," ", ""),"é","e"),"è","e"),"à","a")</f>
        <v>datwylerpharmapackaging</v>
      </c>
      <c r="D158" t="s">
        <v>1609</v>
      </c>
      <c r="E158" t="s">
        <v>1610</v>
      </c>
      <c r="F158"/>
      <c r="G158"/>
      <c r="H158"/>
      <c r="I158"/>
      <c r="J158" t="s">
        <v>1611</v>
      </c>
      <c r="K158" t="str">
        <f>IFERROR(LEFT(SUBSTITUTE(SUBSTITUTE(Table2[[#This Row],[Website]],"www.",""),"https://",""), FIND(".", SUBSTITUTE(SUBSTITUTE(Table2[[#This Row],[Website]],"www.",""),"https://","")) - 1),"")</f>
        <v>datwyler</v>
      </c>
      <c r="L158" t="s">
        <v>1612</v>
      </c>
      <c r="M158" t="s">
        <v>1613</v>
      </c>
      <c r="N158" t="s">
        <v>1614</v>
      </c>
      <c r="O158">
        <v>21</v>
      </c>
      <c r="P158">
        <v>249</v>
      </c>
      <c r="Q158" t="s">
        <v>1615</v>
      </c>
      <c r="R158" t="str">
        <f>LOWER(Table2[[#This Row],[Straat]]&amp;Table2[[#This Row],[Huisnummer]]&amp;Table2[[#This Row],[Postcode]])</f>
        <v>industrieterrein kolmen15193570</v>
      </c>
      <c r="S158" t="s">
        <v>33</v>
      </c>
      <c r="T158" t="s">
        <v>98</v>
      </c>
      <c r="U158" t="s">
        <v>1616</v>
      </c>
      <c r="V158" t="s">
        <v>1617</v>
      </c>
      <c r="W158" t="s">
        <v>1618</v>
      </c>
      <c r="X158" t="s">
        <v>100</v>
      </c>
      <c r="Y158" t="s">
        <v>47</v>
      </c>
      <c r="Z158" t="str">
        <f>_xlfn.XLOOKUP(Table2[[#This Row],[Bedrijfsnummer]],Contacten!$O$2:$O$921,Contacten!$H$2:$H$921,"Not Found",0)</f>
        <v>HR Business Partner Recruitment</v>
      </c>
      <c r="AA158" t="str">
        <f>_xlfn.XLOOKUP(Table2[[#This Row],[Basisnaam]],Table3[Basisnaam],Table3[Functie],"",0)</f>
        <v/>
      </c>
      <c r="AB158" t="str">
        <f>IF(OR(Table2[[#This Row],[In Contact list?]]&lt;&gt;"Not Found",Table2[[#This Row],[In Contacten Hanne]]&lt;&gt;""),"Yes","No")</f>
        <v>Yes</v>
      </c>
    </row>
    <row r="159" spans="1:28" ht="17.45" customHeight="1" x14ac:dyDescent="0.45">
      <c r="A159" t="s">
        <v>9422</v>
      </c>
      <c r="B159" t="s">
        <v>1620</v>
      </c>
      <c r="C159" t="str">
        <f>SUBSTITUTE(SUBSTITUTE(SUBSTITUTE(SUBSTITUTE(SUBSTITUTE(SUBSTITUTE(SUBSTITUTE(SUBSTITUTE(SUBSTITUTE(SUBSTITUTE(SUBSTITUTE(SUBSTITUTE(SUBSTITUTE(LOWER(Table2[[#This Row],[Naam]]),".",""),"-","")," bvba",""),"belgië",""),"belgium","")," nv","")," bv",""),"group",""),"groep","")," ", ""),"é","e"),"è","e"),"à","a")</f>
        <v>dbcargo</v>
      </c>
      <c r="D159" t="s">
        <v>1621</v>
      </c>
      <c r="E159" t="s">
        <v>1622</v>
      </c>
      <c r="F159" t="s">
        <v>1623</v>
      </c>
      <c r="G159" t="s">
        <v>26</v>
      </c>
      <c r="H159"/>
      <c r="I159"/>
      <c r="J159" t="s">
        <v>1624</v>
      </c>
      <c r="K159" t="str">
        <f>IFERROR(LEFT(SUBSTITUTE(SUBSTITUTE(Table2[[#This Row],[Website]],"www.",""),"https://",""), FIND(".", SUBSTITUTE(SUBSTITUTE(Table2[[#This Row],[Website]],"www.",""),"https://","")) - 1),"")</f>
        <v>wisselvanspoor</v>
      </c>
      <c r="L159" t="s">
        <v>1625</v>
      </c>
      <c r="M159" t="s">
        <v>34</v>
      </c>
      <c r="N159" t="s">
        <v>1626</v>
      </c>
      <c r="O159">
        <v>3</v>
      </c>
      <c r="P159">
        <v>274</v>
      </c>
      <c r="Q159" t="s">
        <v>1627</v>
      </c>
      <c r="R159" t="str">
        <f>LOWER(Table2[[#This Row],[Straat]]&amp;Table2[[#This Row],[Huisnummer]]&amp;Table2[[#This Row],[Postcode]])</f>
        <v>noorderlaan1112030</v>
      </c>
      <c r="S159" t="s">
        <v>33</v>
      </c>
      <c r="T159" t="s">
        <v>34</v>
      </c>
      <c r="U159" t="s">
        <v>918</v>
      </c>
      <c r="V159" t="s">
        <v>1628</v>
      </c>
      <c r="W159" t="s">
        <v>1629</v>
      </c>
      <c r="X159" t="s">
        <v>38</v>
      </c>
      <c r="Y159" t="s">
        <v>60</v>
      </c>
      <c r="Z159" t="str">
        <f>_xlfn.XLOOKUP(Table2[[#This Row],[Bedrijfsnummer]],Contacten!$O$2:$O$921,Contacten!$H$2:$H$921,"Not Found",0)</f>
        <v>HR Business Partner</v>
      </c>
      <c r="AA159" t="str">
        <f>_xlfn.XLOOKUP(Table2[[#This Row],[Basisnaam]],Table3[Basisnaam],Table3[Functie],"",0)</f>
        <v/>
      </c>
      <c r="AB159" t="str">
        <f>IF(OR(Table2[[#This Row],[In Contact list?]]&lt;&gt;"Not Found",Table2[[#This Row],[In Contacten Hanne]]&lt;&gt;""),"Yes","No")</f>
        <v>Yes</v>
      </c>
    </row>
    <row r="160" spans="1:28" ht="17.45" customHeight="1" x14ac:dyDescent="0.45">
      <c r="A160" t="s">
        <v>9422</v>
      </c>
      <c r="B160" t="s">
        <v>1631</v>
      </c>
      <c r="C160" t="str">
        <f>SUBSTITUTE(SUBSTITUTE(SUBSTITUTE(SUBSTITUTE(SUBSTITUTE(SUBSTITUTE(SUBSTITUTE(SUBSTITUTE(SUBSTITUTE(SUBSTITUTE(SUBSTITUTE(SUBSTITUTE(SUBSTITUTE(LOWER(Table2[[#This Row],[Naam]]),".",""),"-","")," bvba",""),"belgië",""),"belgium","")," nv","")," bv",""),"group",""),"groep","")," ", ""),"é","e"),"è","e"),"à","a")</f>
        <v>dca</v>
      </c>
      <c r="D160" t="s">
        <v>1632</v>
      </c>
      <c r="E160" t="s">
        <v>1633</v>
      </c>
      <c r="F160" t="s">
        <v>1634</v>
      </c>
      <c r="G160" t="s">
        <v>26</v>
      </c>
      <c r="H160" t="s">
        <v>1635</v>
      </c>
      <c r="I160" t="s">
        <v>26</v>
      </c>
      <c r="J160" t="s">
        <v>1636</v>
      </c>
      <c r="K160" t="str">
        <f>IFERROR(LEFT(SUBSTITUTE(SUBSTITUTE(Table2[[#This Row],[Website]],"www.",""),"https://",""), FIND(".", SUBSTITUTE(SUBSTITUTE(Table2[[#This Row],[Website]],"www.",""),"https://","")) - 1),"")</f>
        <v>dca</v>
      </c>
      <c r="L160" t="s">
        <v>1637</v>
      </c>
      <c r="M160" t="s">
        <v>572</v>
      </c>
      <c r="N160" t="s">
        <v>1638</v>
      </c>
      <c r="O160">
        <v>15</v>
      </c>
      <c r="P160">
        <v>119</v>
      </c>
      <c r="Q160" t="s">
        <v>1639</v>
      </c>
      <c r="R160" t="str">
        <f>LOWER(Table2[[#This Row],[Straat]]&amp;Table2[[#This Row],[Huisnummer]]&amp;Table2[[#This Row],[Postcode]])</f>
        <v>lilsedijk502340</v>
      </c>
      <c r="S160" t="s">
        <v>33</v>
      </c>
      <c r="T160" t="s">
        <v>34</v>
      </c>
      <c r="U160" t="s">
        <v>1640</v>
      </c>
      <c r="V160" t="s">
        <v>879</v>
      </c>
      <c r="W160" t="s">
        <v>1641</v>
      </c>
      <c r="X160" t="s">
        <v>38</v>
      </c>
      <c r="Y160" t="s">
        <v>47</v>
      </c>
      <c r="Z160" t="str">
        <f>_xlfn.XLOOKUP(Table2[[#This Row],[Bedrijfsnummer]],Contacten!$O$2:$O$921,Contacten!$H$2:$H$921,"Not Found",0)</f>
        <v>HR Manager</v>
      </c>
      <c r="AA160" t="str">
        <f>_xlfn.XLOOKUP(Table2[[#This Row],[Basisnaam]],Table3[Basisnaam],Table3[Functie],"",0)</f>
        <v/>
      </c>
      <c r="AB160" t="str">
        <f>IF(OR(Table2[[#This Row],[In Contact list?]]&lt;&gt;"Not Found",Table2[[#This Row],[In Contacten Hanne]]&lt;&gt;""),"Yes","No")</f>
        <v>Yes</v>
      </c>
    </row>
    <row r="161" spans="1:28" ht="17.45" customHeight="1" x14ac:dyDescent="0.45">
      <c r="A161" t="s">
        <v>9422</v>
      </c>
      <c r="B161" t="s">
        <v>1643</v>
      </c>
      <c r="C161" t="str">
        <f>SUBSTITUTE(SUBSTITUTE(SUBSTITUTE(SUBSTITUTE(SUBSTITUTE(SUBSTITUTE(SUBSTITUTE(SUBSTITUTE(SUBSTITUTE(SUBSTITUTE(SUBSTITUTE(SUBSTITUTE(SUBSTITUTE(LOWER(Table2[[#This Row],[Naam]]),".",""),"-","")," bvba",""),"belgië",""),"belgium","")," nv","")," bv",""),"group",""),"groep","")," ", ""),"é","e"),"è","e"),"à","a")</f>
        <v>decatenergytechnics</v>
      </c>
      <c r="D161" t="s">
        <v>1644</v>
      </c>
      <c r="E161" t="s">
        <v>1645</v>
      </c>
      <c r="F161" t="s">
        <v>1646</v>
      </c>
      <c r="G161" t="s">
        <v>26</v>
      </c>
      <c r="H161" t="s">
        <v>1647</v>
      </c>
      <c r="I161" t="s">
        <v>26</v>
      </c>
      <c r="J161" t="s">
        <v>1648</v>
      </c>
      <c r="K161" t="str">
        <f>IFERROR(LEFT(SUBSTITUTE(SUBSTITUTE(Table2[[#This Row],[Website]],"www.",""),"https://",""), FIND(".", SUBSTITUTE(SUBSTITUTE(Table2[[#This Row],[Website]],"www.",""),"https://","")) - 1),"")</f>
        <v>decat</v>
      </c>
      <c r="L161" t="s">
        <v>1649</v>
      </c>
      <c r="M161" t="s">
        <v>1650</v>
      </c>
      <c r="N161" t="s">
        <v>1651</v>
      </c>
      <c r="O161">
        <v>81</v>
      </c>
      <c r="P161">
        <v>109</v>
      </c>
      <c r="Q161" t="s">
        <v>1652</v>
      </c>
      <c r="R161" t="str">
        <f>LOWER(Table2[[#This Row],[Straat]]&amp;Table2[[#This Row],[Huisnummer]]&amp;Table2[[#This Row],[Postcode]])</f>
        <v>handelsstraat158630</v>
      </c>
      <c r="S161" t="s">
        <v>33</v>
      </c>
      <c r="T161" t="s">
        <v>77</v>
      </c>
      <c r="U161" t="s">
        <v>1653</v>
      </c>
      <c r="V161" t="s">
        <v>141</v>
      </c>
      <c r="W161" t="s">
        <v>1654</v>
      </c>
      <c r="X161" t="s">
        <v>38</v>
      </c>
      <c r="Y161" t="s">
        <v>60</v>
      </c>
      <c r="Z161" t="str">
        <f>_xlfn.XLOOKUP(Table2[[#This Row],[Bedrijfsnummer]],Contacten!$O$2:$O$921,Contacten!$H$2:$H$921,"Not Found",0)</f>
        <v>HR Manager</v>
      </c>
      <c r="AA161" t="str">
        <f>_xlfn.XLOOKUP(Table2[[#This Row],[Basisnaam]],Table3[Basisnaam],Table3[Functie],"",0)</f>
        <v/>
      </c>
      <c r="AB161" t="str">
        <f>IF(OR(Table2[[#This Row],[In Contact list?]]&lt;&gt;"Not Found",Table2[[#This Row],[In Contacten Hanne]]&lt;&gt;""),"Yes","No")</f>
        <v>Yes</v>
      </c>
    </row>
    <row r="162" spans="1:28" ht="17.45" customHeight="1" x14ac:dyDescent="0.45">
      <c r="A162" t="s">
        <v>9422</v>
      </c>
      <c r="B162" t="s">
        <v>1656</v>
      </c>
      <c r="C162" t="str">
        <f>SUBSTITUTE(SUBSTITUTE(SUBSTITUTE(SUBSTITUTE(SUBSTITUTE(SUBSTITUTE(SUBSTITUTE(SUBSTITUTE(SUBSTITUTE(SUBSTITUTE(SUBSTITUTE(SUBSTITUTE(SUBSTITUTE(LOWER(Table2[[#This Row],[Naam]]),".",""),"-","")," bvba",""),"belgië",""),"belgium","")," nv","")," bv",""),"group",""),"groep","")," ", ""),"é","e"),"è","e"),"à","a")</f>
        <v>delafuneralsassistance1</v>
      </c>
      <c r="D162" t="s">
        <v>1657</v>
      </c>
      <c r="E162" t="s">
        <v>1658</v>
      </c>
      <c r="F162" t="s">
        <v>1659</v>
      </c>
      <c r="G162" t="s">
        <v>26</v>
      </c>
      <c r="H162" t="s">
        <v>1660</v>
      </c>
      <c r="I162" t="s">
        <v>26</v>
      </c>
      <c r="J162" t="s">
        <v>1661</v>
      </c>
      <c r="K162" t="str">
        <f>IFERROR(LEFT(SUBSTITUTE(SUBSTITUTE(Table2[[#This Row],[Website]],"www.",""),"https://",""), FIND(".", SUBSTITUTE(SUBSTITUTE(Table2[[#This Row],[Website]],"www.",""),"https://","")) - 1),"")</f>
        <v>dela</v>
      </c>
      <c r="L162" t="s">
        <v>1662</v>
      </c>
      <c r="M162" t="s">
        <v>34</v>
      </c>
      <c r="N162" t="s">
        <v>672</v>
      </c>
      <c r="O162">
        <v>6</v>
      </c>
      <c r="P162">
        <v>262</v>
      </c>
      <c r="Q162" t="s">
        <v>1663</v>
      </c>
      <c r="R162" t="str">
        <f>LOWER(Table2[[#This Row],[Straat]]&amp;Table2[[#This Row],[Huisnummer]]&amp;Table2[[#This Row],[Postcode]])</f>
        <v>noorderplaats52000</v>
      </c>
      <c r="S162" t="s">
        <v>33</v>
      </c>
      <c r="T162" t="s">
        <v>34</v>
      </c>
      <c r="U162" t="s">
        <v>1664</v>
      </c>
      <c r="V162" t="s">
        <v>1665</v>
      </c>
      <c r="W162" t="s">
        <v>1666</v>
      </c>
      <c r="X162" t="s">
        <v>38</v>
      </c>
      <c r="Y162" t="s">
        <v>60</v>
      </c>
      <c r="Z162" t="str">
        <f>_xlfn.XLOOKUP(Table2[[#This Row],[Bedrijfsnummer]],Contacten!$O$2:$O$921,Contacten!$H$2:$H$921,"Not Found",0)</f>
        <v>Not Found</v>
      </c>
      <c r="AA162" t="str">
        <f>_xlfn.XLOOKUP(Table2[[#This Row],[Basisnaam]],Table3[Basisnaam],Table3[Functie],"",0)</f>
        <v/>
      </c>
      <c r="AB162" t="str">
        <f>IF(OR(Table2[[#This Row],[In Contact list?]]&lt;&gt;"Not Found",Table2[[#This Row],[In Contacten Hanne]]&lt;&gt;""),"Yes","No")</f>
        <v>No</v>
      </c>
    </row>
    <row r="163" spans="1:28" ht="17.45" customHeight="1" x14ac:dyDescent="0.45">
      <c r="A163" t="s">
        <v>9422</v>
      </c>
      <c r="B163" t="s">
        <v>1667</v>
      </c>
      <c r="C163" t="str">
        <f>SUBSTITUTE(SUBSTITUTE(SUBSTITUTE(SUBSTITUTE(SUBSTITUTE(SUBSTITUTE(SUBSTITUTE(SUBSTITUTE(SUBSTITUTE(SUBSTITUTE(SUBSTITUTE(SUBSTITUTE(SUBSTITUTE(LOWER(Table2[[#This Row],[Naam]]),".",""),"-","")," bvba",""),"belgië",""),"belgium","")," nv","")," bv",""),"group",""),"groep","")," ", ""),"é","e"),"è","e"),"à","a")</f>
        <v>delawareconsulting</v>
      </c>
      <c r="D163" t="s">
        <v>1668</v>
      </c>
      <c r="E163" t="s">
        <v>1669</v>
      </c>
      <c r="F163" t="s">
        <v>1670</v>
      </c>
      <c r="G163" t="s">
        <v>26</v>
      </c>
      <c r="H163" t="s">
        <v>1671</v>
      </c>
      <c r="I163" t="s">
        <v>26</v>
      </c>
      <c r="J163" t="s">
        <v>1672</v>
      </c>
      <c r="K163" t="str">
        <f>IFERROR(LEFT(SUBSTITUTE(SUBSTITUTE(Table2[[#This Row],[Website]],"www.",""),"https://",""), FIND(".", SUBSTITUTE(SUBSTITUTE(Table2[[#This Row],[Website]],"www.",""),"https://","")) - 1),"")</f>
        <v>delaware</v>
      </c>
      <c r="L163" t="s">
        <v>1673</v>
      </c>
      <c r="M163" t="s">
        <v>718</v>
      </c>
      <c r="N163">
        <v>8500</v>
      </c>
      <c r="O163">
        <v>3</v>
      </c>
      <c r="P163">
        <v>1495.2</v>
      </c>
      <c r="Q163"/>
      <c r="R163" t="str">
        <f>LOWER(Table2[[#This Row],[Straat]]&amp;Table2[[#This Row],[Huisnummer]]&amp;Table2[[#This Row],[Postcode]])</f>
        <v>kapel ter bede868500</v>
      </c>
      <c r="S163"/>
      <c r="T163" t="s">
        <v>77</v>
      </c>
      <c r="U163" t="s">
        <v>1674</v>
      </c>
      <c r="V163">
        <v>86</v>
      </c>
      <c r="W163" t="s">
        <v>156</v>
      </c>
      <c r="X163" t="s">
        <v>254</v>
      </c>
      <c r="Y163" t="s">
        <v>47</v>
      </c>
      <c r="Z163" t="str">
        <f>_xlfn.XLOOKUP(Table2[[#This Row],[Bedrijfsnummer]],Contacten!$O$2:$O$921,Contacten!$H$2:$H$921,"Not Found",0)</f>
        <v>HR Director</v>
      </c>
      <c r="AA163" t="str">
        <f>_xlfn.XLOOKUP(Table2[[#This Row],[Basisnaam]],Table3[Basisnaam],Table3[Functie],"",0)</f>
        <v/>
      </c>
      <c r="AB163" t="str">
        <f>IF(OR(Table2[[#This Row],[In Contact list?]]&lt;&gt;"Not Found",Table2[[#This Row],[In Contacten Hanne]]&lt;&gt;""),"Yes","No")</f>
        <v>Yes</v>
      </c>
    </row>
    <row r="164" spans="1:28" ht="17.45" customHeight="1" x14ac:dyDescent="0.45">
      <c r="A164" t="s">
        <v>9422</v>
      </c>
      <c r="B164" t="s">
        <v>1676</v>
      </c>
      <c r="C164" t="str">
        <f>SUBSTITUTE(SUBSTITUTE(SUBSTITUTE(SUBSTITUTE(SUBSTITUTE(SUBSTITUTE(SUBSTITUTE(SUBSTITUTE(SUBSTITUTE(SUBSTITUTE(SUBSTITUTE(SUBSTITUTE(SUBSTITUTE(LOWER(Table2[[#This Row],[Naam]]),".",""),"-","")," bvba",""),"belgië",""),"belgium","")," nv","")," bv",""),"group",""),"groep","")," ", ""),"é","e"),"è","e"),"à","a")</f>
        <v>dell</v>
      </c>
      <c r="D164" t="s">
        <v>1677</v>
      </c>
      <c r="E164" t="s">
        <v>1678</v>
      </c>
      <c r="F164"/>
      <c r="G164"/>
      <c r="H164" t="s">
        <v>1679</v>
      </c>
      <c r="I164" t="s">
        <v>26</v>
      </c>
      <c r="J164" t="s">
        <v>1680</v>
      </c>
      <c r="K164" t="str">
        <f>IFERROR(LEFT(SUBSTITUTE(SUBSTITUTE(Table2[[#This Row],[Website]],"www.",""),"https://",""), FIND(".", SUBSTITUTE(SUBSTITUTE(Table2[[#This Row],[Website]],"www.",""),"https://","")) - 1),"")</f>
        <v>delltechnologies</v>
      </c>
      <c r="L164" t="s">
        <v>1681</v>
      </c>
      <c r="M164" t="s">
        <v>1682</v>
      </c>
      <c r="N164">
        <v>1780</v>
      </c>
      <c r="O164">
        <v>0</v>
      </c>
      <c r="P164">
        <v>208.4</v>
      </c>
      <c r="Q164"/>
      <c r="R164" t="str">
        <f>LOWER(Table2[[#This Row],[Straat]]&amp;Table2[[#This Row],[Huisnummer]]&amp;Table2[[#This Row],[Postcode]])</f>
        <v>avenue reine astrid1641780</v>
      </c>
      <c r="S164"/>
      <c r="T164" t="s">
        <v>45</v>
      </c>
      <c r="U164" t="s">
        <v>1683</v>
      </c>
      <c r="V164">
        <v>164</v>
      </c>
      <c r="W164"/>
      <c r="X164" t="s">
        <v>38</v>
      </c>
      <c r="Y164" t="s">
        <v>47</v>
      </c>
      <c r="Z164" t="str">
        <f>_xlfn.XLOOKUP(Table2[[#This Row],[Bedrijfsnummer]],Contacten!$O$2:$O$921,Contacten!$H$2:$H$921,"Not Found",0)</f>
        <v>HR-manager</v>
      </c>
      <c r="AA164" t="str">
        <f>_xlfn.XLOOKUP(Table2[[#This Row],[Basisnaam]],Table3[Basisnaam],Table3[Functie],"",0)</f>
        <v/>
      </c>
      <c r="AB164" t="str">
        <f>IF(OR(Table2[[#This Row],[In Contact list?]]&lt;&gt;"Not Found",Table2[[#This Row],[In Contacten Hanne]]&lt;&gt;""),"Yes","No")</f>
        <v>Yes</v>
      </c>
    </row>
    <row r="165" spans="1:28" ht="17.45" customHeight="1" x14ac:dyDescent="0.45">
      <c r="A165" t="s">
        <v>9422</v>
      </c>
      <c r="B165" t="s">
        <v>1685</v>
      </c>
      <c r="C165" t="str">
        <f>SUBSTITUTE(SUBSTITUTE(SUBSTITUTE(SUBSTITUTE(SUBSTITUTE(SUBSTITUTE(SUBSTITUTE(SUBSTITUTE(SUBSTITUTE(SUBSTITUTE(SUBSTITUTE(SUBSTITUTE(SUBSTITUTE(LOWER(Table2[[#This Row],[Naam]]),".",""),"-","")," bvba",""),"belgië",""),"belgium","")," nv","")," bv",""),"group",""),"groep","")," ", ""),"é","e"),"è","e"),"à","a")</f>
        <v>deloitteconsulting&amp;advisory</v>
      </c>
      <c r="D165" t="s">
        <v>1686</v>
      </c>
      <c r="E165" t="s">
        <v>1687</v>
      </c>
      <c r="F165" t="s">
        <v>1688</v>
      </c>
      <c r="G165" t="s">
        <v>26</v>
      </c>
      <c r="H165" t="s">
        <v>1689</v>
      </c>
      <c r="I165" t="s">
        <v>26</v>
      </c>
      <c r="J165" t="s">
        <v>1690</v>
      </c>
      <c r="K165" t="str">
        <f>IFERROR(LEFT(SUBSTITUTE(SUBSTITUTE(Table2[[#This Row],[Website]],"www.",""),"https://",""), FIND(".", SUBSTITUTE(SUBSTITUTE(Table2[[#This Row],[Website]],"www.",""),"https://","")) - 1),"")</f>
        <v>www2</v>
      </c>
      <c r="L165"/>
      <c r="M165" t="s">
        <v>121</v>
      </c>
      <c r="N165">
        <v>1930</v>
      </c>
      <c r="O165">
        <v>0</v>
      </c>
      <c r="P165">
        <v>2324.5</v>
      </c>
      <c r="Q165"/>
      <c r="R165" t="str">
        <f>LOWER(Table2[[#This Row],[Straat]]&amp;Table2[[#This Row],[Huisnummer]]&amp;Table2[[#This Row],[Postcode]])</f>
        <v>luchthaven brussel nationaal1 j1930</v>
      </c>
      <c r="S165"/>
      <c r="T165" t="s">
        <v>45</v>
      </c>
      <c r="U165" t="s">
        <v>602</v>
      </c>
      <c r="V165" t="s">
        <v>1691</v>
      </c>
      <c r="W165" t="s">
        <v>156</v>
      </c>
      <c r="X165" t="s">
        <v>112</v>
      </c>
      <c r="Y165" t="s">
        <v>113</v>
      </c>
      <c r="Z165" t="str">
        <f>_xlfn.XLOOKUP(Table2[[#This Row],[Bedrijfsnummer]],Contacten!$O$2:$O$921,Contacten!$H$2:$H$921,"Not Found",0)</f>
        <v>HR Manager</v>
      </c>
      <c r="AA165" t="str">
        <f>_xlfn.XLOOKUP(Table2[[#This Row],[Basisnaam]],Table3[Basisnaam],Table3[Functie],"",0)</f>
        <v/>
      </c>
      <c r="AB165" t="str">
        <f>IF(OR(Table2[[#This Row],[In Contact list?]]&lt;&gt;"Not Found",Table2[[#This Row],[In Contacten Hanne]]&lt;&gt;""),"Yes","No")</f>
        <v>Yes</v>
      </c>
    </row>
    <row r="166" spans="1:28" ht="17.45" customHeight="1" x14ac:dyDescent="0.45">
      <c r="A166" t="s">
        <v>9422</v>
      </c>
      <c r="B166" t="s">
        <v>1693</v>
      </c>
      <c r="C166" t="str">
        <f>SUBSTITUTE(SUBSTITUTE(SUBSTITUTE(SUBSTITUTE(SUBSTITUTE(SUBSTITUTE(SUBSTITUTE(SUBSTITUTE(SUBSTITUTE(SUBSTITUTE(SUBSTITUTE(SUBSTITUTE(SUBSTITUTE(LOWER(Table2[[#This Row],[Naam]]),".",""),"-","")," bvba",""),"belgië",""),"belgium","")," nv","")," bv",""),"group",""),"groep","")," ", ""),"é","e"),"è","e"),"à","a")</f>
        <v>dematic</v>
      </c>
      <c r="D166" t="s">
        <v>1694</v>
      </c>
      <c r="E166" t="s">
        <v>1695</v>
      </c>
      <c r="F166" t="s">
        <v>1696</v>
      </c>
      <c r="G166" t="s">
        <v>26</v>
      </c>
      <c r="H166" t="s">
        <v>1697</v>
      </c>
      <c r="I166" t="s">
        <v>26</v>
      </c>
      <c r="J166" t="s">
        <v>1698</v>
      </c>
      <c r="K166" t="str">
        <f>IFERROR(LEFT(SUBSTITUTE(SUBSTITUTE(Table2[[#This Row],[Website]],"www.",""),"https://",""), FIND(".", SUBSTITUTE(SUBSTITUTE(Table2[[#This Row],[Website]],"www.",""),"https://","")) - 1),"")</f>
        <v>dematic</v>
      </c>
      <c r="L166" t="s">
        <v>1699</v>
      </c>
      <c r="M166" t="s">
        <v>34</v>
      </c>
      <c r="N166" t="s">
        <v>1700</v>
      </c>
      <c r="O166">
        <v>61</v>
      </c>
      <c r="P166">
        <v>408</v>
      </c>
      <c r="Q166" t="s">
        <v>1701</v>
      </c>
      <c r="R166" t="str">
        <f>LOWER(Table2[[#This Row],[Straat]]&amp;Table2[[#This Row],[Huisnummer]]&amp;Table2[[#This Row],[Postcode]])</f>
        <v>katwilgweg3c2050</v>
      </c>
      <c r="S166" t="s">
        <v>33</v>
      </c>
      <c r="T166" t="s">
        <v>34</v>
      </c>
      <c r="U166" t="s">
        <v>685</v>
      </c>
      <c r="V166" t="s">
        <v>1702</v>
      </c>
      <c r="W166" t="s">
        <v>1281</v>
      </c>
      <c r="X166" t="s">
        <v>38</v>
      </c>
      <c r="Y166" t="s">
        <v>60</v>
      </c>
      <c r="Z166" t="str">
        <f>_xlfn.XLOOKUP(Table2[[#This Row],[Bedrijfsnummer]],Contacten!$O$2:$O$921,Contacten!$H$2:$H$921,"Not Found",0)</f>
        <v>Not Found</v>
      </c>
      <c r="AA166" t="str">
        <f>_xlfn.XLOOKUP(Table2[[#This Row],[Basisnaam]],Table3[Basisnaam],Table3[Functie],"",0)</f>
        <v>HR Manager</v>
      </c>
      <c r="AB166" t="str">
        <f>IF(OR(Table2[[#This Row],[In Contact list?]]&lt;&gt;"Not Found",Table2[[#This Row],[In Contacten Hanne]]&lt;&gt;""),"Yes","No")</f>
        <v>Yes</v>
      </c>
    </row>
    <row r="167" spans="1:28" ht="17.45" customHeight="1" x14ac:dyDescent="0.45">
      <c r="A167" t="s">
        <v>9422</v>
      </c>
      <c r="B167" t="s">
        <v>1703</v>
      </c>
      <c r="C167" t="str">
        <f>SUBSTITUTE(SUBSTITUTE(SUBSTITUTE(SUBSTITUTE(SUBSTITUTE(SUBSTITUTE(SUBSTITUTE(SUBSTITUTE(SUBSTITUTE(SUBSTITUTE(SUBSTITUTE(SUBSTITUTE(SUBSTITUTE(LOWER(Table2[[#This Row],[Naam]]),".",""),"-","")," bvba",""),"belgië",""),"belgium","")," nv","")," bv",""),"group",""),"groep","")," ", ""),"é","e"),"è","e"),"à","a")</f>
        <v>demeoffshorebe</v>
      </c>
      <c r="D167" t="s">
        <v>1704</v>
      </c>
      <c r="E167" t="s">
        <v>1705</v>
      </c>
      <c r="F167" t="s">
        <v>1706</v>
      </c>
      <c r="G167" t="s">
        <v>26</v>
      </c>
      <c r="H167" t="s">
        <v>1707</v>
      </c>
      <c r="I167" t="s">
        <v>26</v>
      </c>
      <c r="J167" t="s">
        <v>1708</v>
      </c>
      <c r="K167" t="str">
        <f>IFERROR(LEFT(SUBSTITUTE(SUBSTITUTE(Table2[[#This Row],[Website]],"www.",""),"https://",""), FIND(".", SUBSTITUTE(SUBSTITUTE(Table2[[#This Row],[Website]],"www.",""),"https://","")) - 1),"")</f>
        <v>deme-group</v>
      </c>
      <c r="L167" t="s">
        <v>1709</v>
      </c>
      <c r="M167" t="s">
        <v>30</v>
      </c>
      <c r="N167" t="s">
        <v>31</v>
      </c>
      <c r="O167">
        <v>197</v>
      </c>
      <c r="P167">
        <v>341</v>
      </c>
      <c r="Q167" t="s">
        <v>1710</v>
      </c>
      <c r="R167" t="str">
        <f>LOWER(Table2[[#This Row],[Straat]]&amp;Table2[[#This Row],[Huisnummer]]&amp;Table2[[#This Row],[Postcode]])</f>
        <v>scheldedijk302070</v>
      </c>
      <c r="S167" t="s">
        <v>33</v>
      </c>
      <c r="T167" t="s">
        <v>34</v>
      </c>
      <c r="U167" t="s">
        <v>1711</v>
      </c>
      <c r="V167" t="s">
        <v>952</v>
      </c>
      <c r="W167" t="s">
        <v>1712</v>
      </c>
      <c r="X167" t="s">
        <v>38</v>
      </c>
      <c r="Y167" t="s">
        <v>113</v>
      </c>
      <c r="Z167" t="str">
        <f>_xlfn.XLOOKUP(Table2[[#This Row],[Bedrijfsnummer]],Contacten!$O$2:$O$921,Contacten!$H$2:$H$921,"Not Found",0)</f>
        <v>Chief Human Resources Officer</v>
      </c>
      <c r="AA167" t="str">
        <f>_xlfn.XLOOKUP(Table2[[#This Row],[Basisnaam]],Table3[Basisnaam],Table3[Functie],"",0)</f>
        <v/>
      </c>
      <c r="AB167" t="str">
        <f>IF(OR(Table2[[#This Row],[In Contact list?]]&lt;&gt;"Not Found",Table2[[#This Row],[In Contacten Hanne]]&lt;&gt;""),"Yes","No")</f>
        <v>Yes</v>
      </c>
    </row>
    <row r="168" spans="1:28" ht="17.45" customHeight="1" x14ac:dyDescent="0.45">
      <c r="A168" t="s">
        <v>9422</v>
      </c>
      <c r="B168" t="s">
        <v>1714</v>
      </c>
      <c r="C168" t="str">
        <f>SUBSTITUTE(SUBSTITUTE(SUBSTITUTE(SUBSTITUTE(SUBSTITUTE(SUBSTITUTE(SUBSTITUTE(SUBSTITUTE(SUBSTITUTE(SUBSTITUTE(SUBSTITUTE(SUBSTITUTE(SUBSTITUTE(LOWER(Table2[[#This Row],[Naam]]),".",""),"-","")," bvba",""),"belgië",""),"belgium","")," nv","")," bv",""),"group",""),"groep","")," ", ""),"é","e"),"è","e"),"à","a")</f>
        <v>dentius</v>
      </c>
      <c r="D168" t="s">
        <v>1715</v>
      </c>
      <c r="E168" t="s">
        <v>1716</v>
      </c>
      <c r="F168" t="s">
        <v>1717</v>
      </c>
      <c r="G168" t="s">
        <v>26</v>
      </c>
      <c r="H168" t="s">
        <v>1718</v>
      </c>
      <c r="I168" t="s">
        <v>26</v>
      </c>
      <c r="J168" t="s">
        <v>1719</v>
      </c>
      <c r="K168" t="str">
        <f>IFERROR(LEFT(SUBSTITUTE(SUBSTITUTE(Table2[[#This Row],[Website]],"www.",""),"https://",""), FIND(".", SUBSTITUTE(SUBSTITUTE(Table2[[#This Row],[Website]],"www.",""),"https://","")) - 1),"")</f>
        <v>dentius</v>
      </c>
      <c r="L168" t="s">
        <v>1720</v>
      </c>
      <c r="M168" t="s">
        <v>34</v>
      </c>
      <c r="N168" t="s">
        <v>672</v>
      </c>
      <c r="O168">
        <v>24</v>
      </c>
      <c r="P168">
        <v>250</v>
      </c>
      <c r="Q168" t="s">
        <v>1721</v>
      </c>
      <c r="R168" t="str">
        <f>LOWER(Table2[[#This Row],[Straat]]&amp;Table2[[#This Row],[Huisnummer]]&amp;Table2[[#This Row],[Postcode]])</f>
        <v>jan van gentstraat72000</v>
      </c>
      <c r="S168" t="s">
        <v>33</v>
      </c>
      <c r="T168" t="s">
        <v>34</v>
      </c>
      <c r="U168" t="s">
        <v>1722</v>
      </c>
      <c r="V168" t="s">
        <v>1723</v>
      </c>
      <c r="W168" t="s">
        <v>1724</v>
      </c>
      <c r="X168" t="s">
        <v>38</v>
      </c>
      <c r="Y168" t="s">
        <v>60</v>
      </c>
      <c r="Z168" t="str">
        <f>_xlfn.XLOOKUP(Table2[[#This Row],[Bedrijfsnummer]],Contacten!$O$2:$O$921,Contacten!$H$2:$H$921,"Not Found",0)</f>
        <v>HR Manager</v>
      </c>
      <c r="AA168" t="str">
        <f>_xlfn.XLOOKUP(Table2[[#This Row],[Basisnaam]],Table3[Basisnaam],Table3[Functie],"",0)</f>
        <v/>
      </c>
      <c r="AB168" t="str">
        <f>IF(OR(Table2[[#This Row],[In Contact list?]]&lt;&gt;"Not Found",Table2[[#This Row],[In Contacten Hanne]]&lt;&gt;""),"Yes","No")</f>
        <v>Yes</v>
      </c>
    </row>
    <row r="169" spans="1:28" ht="17.45" customHeight="1" x14ac:dyDescent="0.45">
      <c r="A169" t="s">
        <v>9422</v>
      </c>
      <c r="B169" t="s">
        <v>1726</v>
      </c>
      <c r="C169" t="str">
        <f>SUBSTITUTE(SUBSTITUTE(SUBSTITUTE(SUBSTITUTE(SUBSTITUTE(SUBSTITUTE(SUBSTITUTE(SUBSTITUTE(SUBSTITUTE(SUBSTITUTE(SUBSTITUTE(SUBSTITUTE(SUBSTITUTE(LOWER(Table2[[#This Row],[Naam]]),".",""),"-","")," bvba",""),"belgië",""),"belgium","")," nv","")," bv",""),"group",""),"groep","")," ", ""),"é","e"),"è","e"),"à","a")</f>
        <v>denys</v>
      </c>
      <c r="D169" t="s">
        <v>1727</v>
      </c>
      <c r="E169" t="s">
        <v>1728</v>
      </c>
      <c r="F169" t="s">
        <v>1729</v>
      </c>
      <c r="G169" t="s">
        <v>26</v>
      </c>
      <c r="H169" t="s">
        <v>1730</v>
      </c>
      <c r="I169" t="s">
        <v>26</v>
      </c>
      <c r="J169" t="s">
        <v>1731</v>
      </c>
      <c r="K169" t="str">
        <f>IFERROR(LEFT(SUBSTITUTE(SUBSTITUTE(Table2[[#This Row],[Website]],"www.",""),"https://",""), FIND(".", SUBSTITUTE(SUBSTITUTE(Table2[[#This Row],[Website]],"www.",""),"https://","")) - 1),"")</f>
        <v>denys</v>
      </c>
      <c r="L169" t="s">
        <v>1732</v>
      </c>
      <c r="M169" t="s">
        <v>1733</v>
      </c>
      <c r="N169">
        <v>9032</v>
      </c>
      <c r="O169">
        <v>0</v>
      </c>
      <c r="P169">
        <v>369.2</v>
      </c>
      <c r="Q169"/>
      <c r="R169" t="str">
        <f>LOWER(Table2[[#This Row],[Straat]]&amp;Table2[[#This Row],[Huisnummer]]&amp;Table2[[#This Row],[Postcode]])</f>
        <v>industrieweg1249032</v>
      </c>
      <c r="S169"/>
      <c r="T169" t="s">
        <v>67</v>
      </c>
      <c r="U169" t="s">
        <v>562</v>
      </c>
      <c r="V169">
        <v>124</v>
      </c>
      <c r="W169" t="s">
        <v>1734</v>
      </c>
      <c r="X169" t="s">
        <v>100</v>
      </c>
      <c r="Y169" t="s">
        <v>47</v>
      </c>
      <c r="Z169" t="str">
        <f>_xlfn.XLOOKUP(Table2[[#This Row],[Bedrijfsnummer]],Contacten!$O$2:$O$921,Contacten!$H$2:$H$921,"Not Found",0)</f>
        <v>Not Found</v>
      </c>
      <c r="AA169" t="str">
        <f>_xlfn.XLOOKUP(Table2[[#This Row],[Basisnaam]],Table3[Basisnaam],Table3[Functie],"",0)</f>
        <v>HR Director</v>
      </c>
      <c r="AB169" t="str">
        <f>IF(OR(Table2[[#This Row],[In Contact list?]]&lt;&gt;"Not Found",Table2[[#This Row],[In Contacten Hanne]]&lt;&gt;""),"Yes","No")</f>
        <v>Yes</v>
      </c>
    </row>
    <row r="170" spans="1:28" ht="17.45" customHeight="1" x14ac:dyDescent="0.45">
      <c r="A170" t="s">
        <v>9422</v>
      </c>
      <c r="B170" t="s">
        <v>1735</v>
      </c>
      <c r="C170" t="str">
        <f>SUBSTITUTE(SUBSTITUTE(SUBSTITUTE(SUBSTITUTE(SUBSTITUTE(SUBSTITUTE(SUBSTITUTE(SUBSTITUTE(SUBSTITUTE(SUBSTITUTE(SUBSTITUTE(SUBSTITUTE(SUBSTITUTE(LOWER(Table2[[#This Row],[Naam]]),".",""),"-","")," bvba",""),"belgië",""),"belgium","")," nv","")," bv",""),"group",""),"groep","")," ", ""),"é","e"),"è","e"),"à","a")</f>
        <v>desco</v>
      </c>
      <c r="D170" t="s">
        <v>1736</v>
      </c>
      <c r="E170" t="s">
        <v>1737</v>
      </c>
      <c r="F170" t="s">
        <v>1738</v>
      </c>
      <c r="G170" t="s">
        <v>26</v>
      </c>
      <c r="H170" t="s">
        <v>1739</v>
      </c>
      <c r="I170" t="s">
        <v>26</v>
      </c>
      <c r="J170" t="s">
        <v>1740</v>
      </c>
      <c r="K170" t="str">
        <f>IFERROR(LEFT(SUBSTITUTE(SUBSTITUTE(Table2[[#This Row],[Website]],"www.",""),"https://",""), FIND(".", SUBSTITUTE(SUBSTITUTE(Table2[[#This Row],[Website]],"www.",""),"https://","")) - 1),"")</f>
        <v>desco</v>
      </c>
      <c r="L170" t="s">
        <v>1741</v>
      </c>
      <c r="M170" t="s">
        <v>1742</v>
      </c>
      <c r="N170">
        <v>2110</v>
      </c>
      <c r="O170">
        <v>0</v>
      </c>
      <c r="P170">
        <v>359.2</v>
      </c>
      <c r="Q170"/>
      <c r="R170" t="str">
        <f>LOWER(Table2[[#This Row],[Straat]]&amp;Table2[[#This Row],[Huisnummer]]&amp;Table2[[#This Row],[Postcode]])</f>
        <v>bijkhoevelaan22110</v>
      </c>
      <c r="S170"/>
      <c r="T170" t="s">
        <v>34</v>
      </c>
      <c r="U170" t="s">
        <v>1743</v>
      </c>
      <c r="V170">
        <v>2</v>
      </c>
      <c r="W170" t="s">
        <v>1744</v>
      </c>
      <c r="X170" t="s">
        <v>100</v>
      </c>
      <c r="Y170" t="s">
        <v>47</v>
      </c>
      <c r="Z170" t="str">
        <f>_xlfn.XLOOKUP(Table2[[#This Row],[Bedrijfsnummer]],Contacten!$O$2:$O$921,Contacten!$H$2:$H$921,"Not Found",0)</f>
        <v>Not Found</v>
      </c>
      <c r="AA170" t="str">
        <f>_xlfn.XLOOKUP(Table2[[#This Row],[Basisnaam]],Table3[Basisnaam],Table3[Functie],"",0)</f>
        <v>HR Manager</v>
      </c>
      <c r="AB170" t="str">
        <f>IF(OR(Table2[[#This Row],[In Contact list?]]&lt;&gt;"Not Found",Table2[[#This Row],[In Contacten Hanne]]&lt;&gt;""),"Yes","No")</f>
        <v>Yes</v>
      </c>
    </row>
    <row r="171" spans="1:28" ht="17.45" customHeight="1" x14ac:dyDescent="0.45">
      <c r="A171" t="s">
        <v>9422</v>
      </c>
      <c r="B171" t="s">
        <v>1745</v>
      </c>
      <c r="C171" t="str">
        <f>SUBSTITUTE(SUBSTITUTE(SUBSTITUTE(SUBSTITUTE(SUBSTITUTE(SUBSTITUTE(SUBSTITUTE(SUBSTITUTE(SUBSTITUTE(SUBSTITUTE(SUBSTITUTE(SUBSTITUTE(SUBSTITUTE(LOWER(Table2[[#This Row],[Naam]]),".",""),"-","")," bvba",""),"belgië",""),"belgium","")," nv","")," bv",""),"group",""),"groep","")," ", ""),"é","e"),"è","e"),"à","a")</f>
        <v>desmet</v>
      </c>
      <c r="D171" t="s">
        <v>1746</v>
      </c>
      <c r="E171" t="s">
        <v>1747</v>
      </c>
      <c r="F171" t="s">
        <v>1748</v>
      </c>
      <c r="G171" t="s">
        <v>26</v>
      </c>
      <c r="H171" t="s">
        <v>1749</v>
      </c>
      <c r="I171" t="s">
        <v>26</v>
      </c>
      <c r="J171" t="s">
        <v>1750</v>
      </c>
      <c r="K171" t="str">
        <f>IFERROR(LEFT(SUBSTITUTE(SUBSTITUTE(Table2[[#This Row],[Website]],"www.",""),"https://",""), FIND(".", SUBSTITUTE(SUBSTITUTE(Table2[[#This Row],[Website]],"www.",""),"https://","")) - 1),"")</f>
        <v>desmetballestra</v>
      </c>
      <c r="L171" t="s">
        <v>1751</v>
      </c>
      <c r="M171" t="s">
        <v>121</v>
      </c>
      <c r="N171">
        <v>1930</v>
      </c>
      <c r="O171">
        <v>6</v>
      </c>
      <c r="P171">
        <v>125.9</v>
      </c>
      <c r="Q171"/>
      <c r="R171" t="str">
        <f>LOWER(Table2[[#This Row],[Straat]]&amp;Table2[[#This Row],[Huisnummer]]&amp;Table2[[#This Row],[Postcode]])</f>
        <v>belgicastraat31930</v>
      </c>
      <c r="S171"/>
      <c r="T171" t="s">
        <v>45</v>
      </c>
      <c r="U171" t="s">
        <v>1752</v>
      </c>
      <c r="V171">
        <v>3</v>
      </c>
      <c r="W171" t="s">
        <v>469</v>
      </c>
      <c r="X171" t="s">
        <v>80</v>
      </c>
      <c r="Y171" t="s">
        <v>47</v>
      </c>
      <c r="Z171" t="str">
        <f>_xlfn.XLOOKUP(Table2[[#This Row],[Bedrijfsnummer]],Contacten!$O$2:$O$921,Contacten!$H$2:$H$921,"Not Found",0)</f>
        <v>Not Found</v>
      </c>
      <c r="AA171" t="str">
        <f>_xlfn.XLOOKUP(Table2[[#This Row],[Basisnaam]],Table3[Basisnaam],Table3[Functie],"",0)</f>
        <v/>
      </c>
      <c r="AB171" t="str">
        <f>IF(OR(Table2[[#This Row],[In Contact list?]]&lt;&gt;"Not Found",Table2[[#This Row],[In Contacten Hanne]]&lt;&gt;""),"Yes","No")</f>
        <v>No</v>
      </c>
    </row>
    <row r="172" spans="1:28" ht="17.45" customHeight="1" x14ac:dyDescent="0.45">
      <c r="A172" t="s">
        <v>9422</v>
      </c>
      <c r="B172" t="s">
        <v>1753</v>
      </c>
      <c r="C172" t="str">
        <f>SUBSTITUTE(SUBSTITUTE(SUBSTITUTE(SUBSTITUTE(SUBSTITUTE(SUBSTITUTE(SUBSTITUTE(SUBSTITUTE(SUBSTITUTE(SUBSTITUTE(SUBSTITUTE(SUBSTITUTE(SUBSTITUTE(LOWER(Table2[[#This Row],[Naam]]),".",""),"-","")," bvba",""),"belgië",""),"belgium","")," nv","")," bv",""),"group",""),"groep","")," ", ""),"é","e"),"è","e"),"à","a")</f>
        <v>desotec</v>
      </c>
      <c r="D172" t="s">
        <v>1754</v>
      </c>
      <c r="E172" t="s">
        <v>1755</v>
      </c>
      <c r="F172" t="s">
        <v>1756</v>
      </c>
      <c r="G172" t="s">
        <v>26</v>
      </c>
      <c r="H172" t="s">
        <v>1757</v>
      </c>
      <c r="I172" t="s">
        <v>26</v>
      </c>
      <c r="J172" t="s">
        <v>1758</v>
      </c>
      <c r="K172" t="str">
        <f>IFERROR(LEFT(SUBSTITUTE(SUBSTITUTE(Table2[[#This Row],[Website]],"www.",""),"https://",""), FIND(".", SUBSTITUTE(SUBSTITUTE(Table2[[#This Row],[Website]],"www.",""),"https://","")) - 1),"")</f>
        <v>desotec</v>
      </c>
      <c r="L172" t="s">
        <v>1759</v>
      </c>
      <c r="M172" t="s">
        <v>76</v>
      </c>
      <c r="N172">
        <v>8800</v>
      </c>
      <c r="O172">
        <v>0</v>
      </c>
      <c r="P172">
        <v>121.8</v>
      </c>
      <c r="Q172"/>
      <c r="R172" t="str">
        <f>LOWER(Table2[[#This Row],[Straat]]&amp;Table2[[#This Row],[Huisnummer]]&amp;Table2[[#This Row],[Postcode]])</f>
        <v>regenbeekstraat448800</v>
      </c>
      <c r="S172"/>
      <c r="T172" t="s">
        <v>77</v>
      </c>
      <c r="U172" t="s">
        <v>1760</v>
      </c>
      <c r="V172">
        <v>44</v>
      </c>
      <c r="W172" t="s">
        <v>458</v>
      </c>
      <c r="X172" t="s">
        <v>80</v>
      </c>
      <c r="Y172" t="s">
        <v>47</v>
      </c>
      <c r="Z172" t="str">
        <f>_xlfn.XLOOKUP(Table2[[#This Row],[Bedrijfsnummer]],Contacten!$O$2:$O$921,Contacten!$H$2:$H$921,"Not Found",0)</f>
        <v>Not Found</v>
      </c>
      <c r="AA172" t="str">
        <f>_xlfn.XLOOKUP(Table2[[#This Row],[Basisnaam]],Table3[Basisnaam],Table3[Functie],"",0)</f>
        <v/>
      </c>
      <c r="AB172" t="str">
        <f>IF(OR(Table2[[#This Row],[In Contact list?]]&lt;&gt;"Not Found",Table2[[#This Row],[In Contacten Hanne]]&lt;&gt;""),"Yes","No")</f>
        <v>No</v>
      </c>
    </row>
    <row r="173" spans="1:28" ht="17.45" customHeight="1" x14ac:dyDescent="0.45">
      <c r="A173" t="s">
        <v>9422</v>
      </c>
      <c r="B173" t="s">
        <v>1761</v>
      </c>
      <c r="C173" t="str">
        <f>SUBSTITUTE(SUBSTITUTE(SUBSTITUTE(SUBSTITUTE(SUBSTITUTE(SUBSTITUTE(SUBSTITUTE(SUBSTITUTE(SUBSTITUTE(SUBSTITUTE(SUBSTITUTE(SUBSTITUTE(SUBSTITUTE(LOWER(Table2[[#This Row],[Naam]]),".",""),"-","")," bvba",""),"belgië",""),"belgium","")," nv","")," bv",""),"group",""),"groep","")," ", ""),"é","e"),"è","e"),"à","a")</f>
        <v>dester</v>
      </c>
      <c r="D173" t="s">
        <v>1762</v>
      </c>
      <c r="E173" t="s">
        <v>1763</v>
      </c>
      <c r="F173" t="s">
        <v>1764</v>
      </c>
      <c r="G173" t="s">
        <v>26</v>
      </c>
      <c r="H173"/>
      <c r="I173"/>
      <c r="J173" t="s">
        <v>1765</v>
      </c>
      <c r="K173" t="str">
        <f>IFERROR(LEFT(SUBSTITUTE(SUBSTITUTE(Table2[[#This Row],[Website]],"www.",""),"https://",""), FIND(".", SUBSTITUTE(SUBSTITUTE(Table2[[#This Row],[Website]],"www.",""),"https://","")) - 1),"")</f>
        <v>dester</v>
      </c>
      <c r="L173" t="s">
        <v>1766</v>
      </c>
      <c r="M173" t="s">
        <v>1767</v>
      </c>
      <c r="N173">
        <v>2320</v>
      </c>
      <c r="O173">
        <v>0</v>
      </c>
      <c r="P173">
        <v>155.69999999999999</v>
      </c>
      <c r="Q173"/>
      <c r="R173" t="str">
        <f>LOWER(Table2[[#This Row],[Straat]]&amp;Table2[[#This Row],[Huisnummer]]&amp;Table2[[#This Row],[Postcode]])</f>
        <v>gelmelstraat962320</v>
      </c>
      <c r="S173"/>
      <c r="T173" t="s">
        <v>34</v>
      </c>
      <c r="U173" t="s">
        <v>1768</v>
      </c>
      <c r="V173">
        <v>96</v>
      </c>
      <c r="W173"/>
      <c r="X173" t="s">
        <v>38</v>
      </c>
      <c r="Y173" t="s">
        <v>47</v>
      </c>
      <c r="Z173" t="str">
        <f>_xlfn.XLOOKUP(Table2[[#This Row],[Bedrijfsnummer]],Contacten!$O$2:$O$921,Contacten!$H$2:$H$921,"Not Found",0)</f>
        <v>Not Found</v>
      </c>
      <c r="AA173" t="str">
        <f>_xlfn.XLOOKUP(Table2[[#This Row],[Basisnaam]],Table3[Basisnaam],Table3[Functie],"",0)</f>
        <v/>
      </c>
      <c r="AB173" t="str">
        <f>IF(OR(Table2[[#This Row],[In Contact list?]]&lt;&gt;"Not Found",Table2[[#This Row],[In Contacten Hanne]]&lt;&gt;""),"Yes","No")</f>
        <v>No</v>
      </c>
    </row>
    <row r="174" spans="1:28" ht="17.45" customHeight="1" x14ac:dyDescent="0.45">
      <c r="A174" t="s">
        <v>9422</v>
      </c>
      <c r="B174" t="s">
        <v>1769</v>
      </c>
      <c r="C174" t="str">
        <f>SUBSTITUTE(SUBSTITUTE(SUBSTITUTE(SUBSTITUTE(SUBSTITUTE(SUBSTITUTE(SUBSTITUTE(SUBSTITUTE(SUBSTITUTE(SUBSTITUTE(SUBSTITUTE(SUBSTITUTE(SUBSTITUTE(LOWER(Table2[[#This Row],[Naam]]),".",""),"-","")," bvba",""),"belgië",""),"belgium","")," nv","")," bv",""),"group",""),"groep","")," ", ""),"é","e"),"è","e"),"à","a")</f>
        <v>destiny</v>
      </c>
      <c r="D174" t="s">
        <v>1770</v>
      </c>
      <c r="E174" t="s">
        <v>1771</v>
      </c>
      <c r="F174" t="s">
        <v>1772</v>
      </c>
      <c r="G174" t="s">
        <v>26</v>
      </c>
      <c r="H174" t="s">
        <v>1773</v>
      </c>
      <c r="I174" t="s">
        <v>26</v>
      </c>
      <c r="J174" t="s">
        <v>1774</v>
      </c>
      <c r="K174" t="str">
        <f>IFERROR(LEFT(SUBSTITUTE(SUBSTITUTE(Table2[[#This Row],[Website]],"www.",""),"https://",""), FIND(".", SUBSTITUTE(SUBSTITUTE(Table2[[#This Row],[Website]],"www.",""),"https://","")) - 1),"")</f>
        <v>destiny</v>
      </c>
      <c r="L174" t="s">
        <v>1775</v>
      </c>
      <c r="M174" t="s">
        <v>121</v>
      </c>
      <c r="N174">
        <v>1930</v>
      </c>
      <c r="O174">
        <v>0</v>
      </c>
      <c r="P174">
        <v>141.1</v>
      </c>
      <c r="Q174"/>
      <c r="R174" t="str">
        <f>LOWER(Table2[[#This Row],[Straat]]&amp;Table2[[#This Row],[Huisnummer]]&amp;Table2[[#This Row],[Postcode]])</f>
        <v>belgicastraat171930</v>
      </c>
      <c r="S174"/>
      <c r="T174" t="s">
        <v>45</v>
      </c>
      <c r="U174" t="s">
        <v>1752</v>
      </c>
      <c r="V174">
        <v>17</v>
      </c>
      <c r="W174" t="s">
        <v>775</v>
      </c>
      <c r="X174" t="s">
        <v>80</v>
      </c>
      <c r="Y174" t="s">
        <v>60</v>
      </c>
      <c r="Z174" t="str">
        <f>_xlfn.XLOOKUP(Table2[[#This Row],[Bedrijfsnummer]],Contacten!$O$2:$O$921,Contacten!$H$2:$H$921,"Not Found",0)</f>
        <v>HR Manager</v>
      </c>
      <c r="AA174" t="str">
        <f>_xlfn.XLOOKUP(Table2[[#This Row],[Basisnaam]],Table3[Basisnaam],Table3[Functie],"",0)</f>
        <v/>
      </c>
      <c r="AB174" t="str">
        <f>IF(OR(Table2[[#This Row],[In Contact list?]]&lt;&gt;"Not Found",Table2[[#This Row],[In Contacten Hanne]]&lt;&gt;""),"Yes","No")</f>
        <v>Yes</v>
      </c>
    </row>
    <row r="175" spans="1:28" ht="17.45" customHeight="1" x14ac:dyDescent="0.45">
      <c r="A175" t="s">
        <v>9422</v>
      </c>
      <c r="B175" t="s">
        <v>1777</v>
      </c>
      <c r="C175" t="str">
        <f>SUBSTITUTE(SUBSTITUTE(SUBSTITUTE(SUBSTITUTE(SUBSTITUTE(SUBSTITUTE(SUBSTITUTE(SUBSTITUTE(SUBSTITUTE(SUBSTITUTE(SUBSTITUTE(SUBSTITUTE(SUBSTITUTE(LOWER(Table2[[#This Row],[Naam]]),".",""),"-","")," bvba",""),"belgië",""),"belgium","")," nv","")," bv",""),"group",""),"groep","")," ", ""),"é","e"),"è","e"),"à","a")</f>
        <v>dexis</v>
      </c>
      <c r="D175" t="s">
        <v>1778</v>
      </c>
      <c r="E175" t="s">
        <v>1779</v>
      </c>
      <c r="F175" t="s">
        <v>1780</v>
      </c>
      <c r="G175" t="s">
        <v>26</v>
      </c>
      <c r="H175" t="s">
        <v>1781</v>
      </c>
      <c r="I175" t="s">
        <v>26</v>
      </c>
      <c r="J175" t="s">
        <v>1782</v>
      </c>
      <c r="K175" t="str">
        <f>IFERROR(LEFT(SUBSTITUTE(SUBSTITUTE(Table2[[#This Row],[Website]],"www.",""),"https://",""), FIND(".", SUBSTITUTE(SUBSTITUTE(Table2[[#This Row],[Website]],"www.",""),"https://","")) - 1),"")</f>
        <v>dexis</v>
      </c>
      <c r="L175" t="s">
        <v>1783</v>
      </c>
      <c r="M175" t="s">
        <v>836</v>
      </c>
      <c r="N175">
        <v>3500</v>
      </c>
      <c r="O175">
        <v>0</v>
      </c>
      <c r="P175">
        <v>352.8</v>
      </c>
      <c r="Q175"/>
      <c r="R175" t="str">
        <f>LOWER(Table2[[#This Row],[Straat]]&amp;Table2[[#This Row],[Huisnummer]]&amp;Table2[[#This Row],[Postcode]])</f>
        <v>voogdijstraat333500</v>
      </c>
      <c r="S175"/>
      <c r="T175" t="s">
        <v>98</v>
      </c>
      <c r="U175" t="s">
        <v>1784</v>
      </c>
      <c r="V175">
        <v>33</v>
      </c>
      <c r="W175" t="s">
        <v>686</v>
      </c>
      <c r="X175" t="s">
        <v>38</v>
      </c>
      <c r="Y175" t="s">
        <v>47</v>
      </c>
      <c r="Z175" t="str">
        <f>_xlfn.XLOOKUP(Table2[[#This Row],[Bedrijfsnummer]],Contacten!$O$2:$O$921,Contacten!$H$2:$H$921,"Not Found",0)</f>
        <v>Not Found</v>
      </c>
      <c r="AA175" t="str">
        <f>_xlfn.XLOOKUP(Table2[[#This Row],[Basisnaam]],Table3[Basisnaam],Table3[Functie],"",0)</f>
        <v/>
      </c>
      <c r="AB175" t="str">
        <f>IF(OR(Table2[[#This Row],[In Contact list?]]&lt;&gt;"Not Found",Table2[[#This Row],[In Contacten Hanne]]&lt;&gt;""),"Yes","No")</f>
        <v>No</v>
      </c>
    </row>
    <row r="176" spans="1:28" ht="17.45" customHeight="1" x14ac:dyDescent="0.45">
      <c r="A176" t="s">
        <v>9422</v>
      </c>
      <c r="B176" t="s">
        <v>1785</v>
      </c>
      <c r="C176" t="str">
        <f>SUBSTITUTE(SUBSTITUTE(SUBSTITUTE(SUBSTITUTE(SUBSTITUTE(SUBSTITUTE(SUBSTITUTE(SUBSTITUTE(SUBSTITUTE(SUBSTITUTE(SUBSTITUTE(SUBSTITUTE(SUBSTITUTE(LOWER(Table2[[#This Row],[Naam]]),".",""),"-","")," bvba",""),"belgië",""),"belgium","")," nv","")," bv",""),"group",""),"groep","")," ", ""),"é","e"),"è","e"),"à","a")</f>
        <v>dfds</v>
      </c>
      <c r="D176" t="s">
        <v>1786</v>
      </c>
      <c r="E176" t="s">
        <v>1787</v>
      </c>
      <c r="F176"/>
      <c r="G176"/>
      <c r="H176" t="s">
        <v>1788</v>
      </c>
      <c r="I176" t="s">
        <v>26</v>
      </c>
      <c r="J176" t="s">
        <v>1789</v>
      </c>
      <c r="K176" t="str">
        <f>IFERROR(LEFT(SUBSTITUTE(SUBSTITUTE(Table2[[#This Row],[Website]],"www.",""),"https://",""), FIND(".", SUBSTITUTE(SUBSTITUTE(Table2[[#This Row],[Website]],"www.",""),"https://","")) - 1),"")</f>
        <v>dfds</v>
      </c>
      <c r="L176" t="s">
        <v>1790</v>
      </c>
      <c r="M176" t="s">
        <v>369</v>
      </c>
      <c r="N176" t="s">
        <v>370</v>
      </c>
      <c r="O176">
        <v>52</v>
      </c>
      <c r="P176">
        <v>118</v>
      </c>
      <c r="Q176" t="s">
        <v>1791</v>
      </c>
      <c r="R176" t="str">
        <f>LOWER(Table2[[#This Row],[Straat]]&amp;Table2[[#This Row],[Huisnummer]]&amp;Table2[[#This Row],[Postcode]])</f>
        <v>philips landsbergiuslaan119000</v>
      </c>
      <c r="S176" t="s">
        <v>33</v>
      </c>
      <c r="T176" t="s">
        <v>67</v>
      </c>
      <c r="U176" t="s">
        <v>1792</v>
      </c>
      <c r="V176" t="s">
        <v>448</v>
      </c>
      <c r="W176" t="s">
        <v>1793</v>
      </c>
      <c r="X176" t="s">
        <v>38</v>
      </c>
      <c r="Y176" t="s">
        <v>47</v>
      </c>
      <c r="Z176" t="str">
        <f>_xlfn.XLOOKUP(Table2[[#This Row],[Bedrijfsnummer]],Contacten!$O$2:$O$921,Contacten!$H$2:$H$921,"Not Found",0)</f>
        <v>HR Manager</v>
      </c>
      <c r="AA176" t="str">
        <f>_xlfn.XLOOKUP(Table2[[#This Row],[Basisnaam]],Table3[Basisnaam],Table3[Functie],"",0)</f>
        <v>HR Manager</v>
      </c>
      <c r="AB176" t="str">
        <f>IF(OR(Table2[[#This Row],[In Contact list?]]&lt;&gt;"Not Found",Table2[[#This Row],[In Contacten Hanne]]&lt;&gt;""),"Yes","No")</f>
        <v>Yes</v>
      </c>
    </row>
    <row r="177" spans="1:28" ht="17.45" customHeight="1" x14ac:dyDescent="0.45">
      <c r="A177" t="s">
        <v>9422</v>
      </c>
      <c r="B177" t="s">
        <v>1795</v>
      </c>
      <c r="C177" t="str">
        <f>SUBSTITUTE(SUBSTITUTE(SUBSTITUTE(SUBSTITUTE(SUBSTITUTE(SUBSTITUTE(SUBSTITUTE(SUBSTITUTE(SUBSTITUTE(SUBSTITUTE(SUBSTITUTE(SUBSTITUTE(SUBSTITUTE(LOWER(Table2[[#This Row],[Naam]]),".",""),"-","")," bvba",""),"belgië",""),"belgium","")," nv","")," bv",""),"group",""),"groep","")," ", ""),"é","e"),"è","e"),"à","a")</f>
        <v>dhlglobalforwarding()</v>
      </c>
      <c r="D177" t="s">
        <v>1796</v>
      </c>
      <c r="E177" t="s">
        <v>1797</v>
      </c>
      <c r="F177"/>
      <c r="G177"/>
      <c r="H177"/>
      <c r="I177"/>
      <c r="J177" t="s">
        <v>1798</v>
      </c>
      <c r="K177" t="str">
        <f>IFERROR(LEFT(SUBSTITUTE(SUBSTITUTE(Table2[[#This Row],[Website]],"www.",""),"https://",""), FIND(".", SUBSTITUTE(SUBSTITUTE(Table2[[#This Row],[Website]],"www.",""),"https://","")) - 1),"")</f>
        <v>dhl</v>
      </c>
      <c r="L177"/>
      <c r="M177" t="s">
        <v>544</v>
      </c>
      <c r="N177">
        <v>1830</v>
      </c>
      <c r="O177">
        <v>0</v>
      </c>
      <c r="P177">
        <v>432.9</v>
      </c>
      <c r="Q177"/>
      <c r="R177" t="str">
        <f>LOWER(Table2[[#This Row],[Straat]]&amp;Table2[[#This Row],[Huisnummer]]&amp;Table2[[#This Row],[Postcode]])</f>
        <v>bedrijvenzone machelen-cargo8301830</v>
      </c>
      <c r="S177"/>
      <c r="T177" t="s">
        <v>45</v>
      </c>
      <c r="U177" t="s">
        <v>1799</v>
      </c>
      <c r="V177">
        <v>830</v>
      </c>
      <c r="W177"/>
      <c r="X177" t="s">
        <v>100</v>
      </c>
      <c r="Y177" t="s">
        <v>113</v>
      </c>
      <c r="Z177" t="str">
        <f>_xlfn.XLOOKUP(Table2[[#This Row],[Bedrijfsnummer]],Contacten!$O$2:$O$921,Contacten!$H$2:$H$921,"Not Found",0)</f>
        <v>Responsable des ressources humaines</v>
      </c>
      <c r="AA177" t="str">
        <f>_xlfn.XLOOKUP(Table2[[#This Row],[Basisnaam]],Table3[Basisnaam],Table3[Functie],"",0)</f>
        <v/>
      </c>
      <c r="AB177" t="str">
        <f>IF(OR(Table2[[#This Row],[In Contact list?]]&lt;&gt;"Not Found",Table2[[#This Row],[In Contacten Hanne]]&lt;&gt;""),"Yes","No")</f>
        <v>Yes</v>
      </c>
    </row>
    <row r="178" spans="1:28" ht="17.45" customHeight="1" x14ac:dyDescent="0.45">
      <c r="A178" t="s">
        <v>9422</v>
      </c>
      <c r="B178" t="s">
        <v>1800</v>
      </c>
      <c r="C178" t="str">
        <f>SUBSTITUTE(SUBSTITUTE(SUBSTITUTE(SUBSTITUTE(SUBSTITUTE(SUBSTITUTE(SUBSTITUTE(SUBSTITUTE(SUBSTITUTE(SUBSTITUTE(SUBSTITUTE(SUBSTITUTE(SUBSTITUTE(LOWER(Table2[[#This Row],[Naam]]),".",""),"-","")," bvba",""),"belgië",""),"belgium","")," nv","")," bv",""),"group",""),"groep","")," ", ""),"é","e"),"è","e"),"à","a")</f>
        <v>di</v>
      </c>
      <c r="D178" t="s">
        <v>1801</v>
      </c>
      <c r="E178" t="s">
        <v>1802</v>
      </c>
      <c r="F178" t="s">
        <v>1803</v>
      </c>
      <c r="G178" t="s">
        <v>26</v>
      </c>
      <c r="H178" t="s">
        <v>1804</v>
      </c>
      <c r="I178" t="s">
        <v>26</v>
      </c>
      <c r="J178" t="s">
        <v>1805</v>
      </c>
      <c r="K178" t="str">
        <f>IFERROR(LEFT(SUBSTITUTE(SUBSTITUTE(Table2[[#This Row],[Website]],"www.",""),"https://",""), FIND(".", SUBSTITUTE(SUBSTITUTE(Table2[[#This Row],[Website]],"www.",""),"https://","")) - 1),"")</f>
        <v>di</v>
      </c>
      <c r="L178" t="s">
        <v>1806</v>
      </c>
      <c r="M178" t="s">
        <v>401</v>
      </c>
      <c r="N178" t="s">
        <v>402</v>
      </c>
      <c r="O178">
        <v>4</v>
      </c>
      <c r="P178">
        <v>385</v>
      </c>
      <c r="Q178" t="s">
        <v>1807</v>
      </c>
      <c r="R178" t="str">
        <f>LOWER(Table2[[#This Row],[Straat]]&amp;Table2[[#This Row],[Huisnummer]]&amp;Table2[[#This Row],[Postcode]])</f>
        <v>lennikse baan8061070</v>
      </c>
      <c r="S178" t="s">
        <v>33</v>
      </c>
      <c r="T178" t="s">
        <v>200</v>
      </c>
      <c r="U178" t="s">
        <v>1808</v>
      </c>
      <c r="V178" t="s">
        <v>1809</v>
      </c>
      <c r="W178" t="s">
        <v>1810</v>
      </c>
      <c r="X178" t="s">
        <v>38</v>
      </c>
      <c r="Y178" t="s">
        <v>60</v>
      </c>
      <c r="Z178" t="str">
        <f>_xlfn.XLOOKUP(Table2[[#This Row],[Bedrijfsnummer]],Contacten!$O$2:$O$921,Contacten!$H$2:$H$921,"Not Found",0)</f>
        <v>Not Found</v>
      </c>
      <c r="AA178" t="str">
        <f>_xlfn.XLOOKUP(Table2[[#This Row],[Basisnaam]],Table3[Basisnaam],Table3[Functie],"",0)</f>
        <v/>
      </c>
      <c r="AB178" t="str">
        <f>IF(OR(Table2[[#This Row],[In Contact list?]]&lt;&gt;"Not Found",Table2[[#This Row],[In Contacten Hanne]]&lt;&gt;""),"Yes","No")</f>
        <v>No</v>
      </c>
    </row>
    <row r="179" spans="1:28" ht="17.45" customHeight="1" x14ac:dyDescent="0.45">
      <c r="A179" t="s">
        <v>9422</v>
      </c>
      <c r="B179" t="s">
        <v>1811</v>
      </c>
      <c r="C179" t="str">
        <f>SUBSTITUTE(SUBSTITUTE(SUBSTITUTE(SUBSTITUTE(SUBSTITUTE(SUBSTITUTE(SUBSTITUTE(SUBSTITUTE(SUBSTITUTE(SUBSTITUTE(SUBSTITUTE(SUBSTITUTE(SUBSTITUTE(LOWER(Table2[[#This Row],[Naam]]),".",""),"-","")," bvba",""),"belgië",""),"belgium","")," nv","")," bv",""),"group",""),"groep","")," ", ""),"é","e"),"è","e"),"à","a")</f>
        <v>distrilog</v>
      </c>
      <c r="D179" t="s">
        <v>1812</v>
      </c>
      <c r="E179" t="s">
        <v>1813</v>
      </c>
      <c r="F179" t="s">
        <v>1814</v>
      </c>
      <c r="G179" t="s">
        <v>26</v>
      </c>
      <c r="H179" t="s">
        <v>1815</v>
      </c>
      <c r="I179" t="s">
        <v>26</v>
      </c>
      <c r="J179" t="s">
        <v>1816</v>
      </c>
      <c r="K179" t="str">
        <f>IFERROR(LEFT(SUBSTITUTE(SUBSTITUTE(Table2[[#This Row],[Website]],"www.",""),"https://",""), FIND(".", SUBSTITUTE(SUBSTITUTE(Table2[[#This Row],[Website]],"www.",""),"https://","")) - 1),"")</f>
        <v>distrilog</v>
      </c>
      <c r="L179" t="s">
        <v>1817</v>
      </c>
      <c r="M179" t="s">
        <v>659</v>
      </c>
      <c r="N179" t="s">
        <v>660</v>
      </c>
      <c r="O179">
        <v>19</v>
      </c>
      <c r="P179">
        <v>190</v>
      </c>
      <c r="Q179" t="s">
        <v>1818</v>
      </c>
      <c r="R179" t="str">
        <f>LOWER(Table2[[#This Row],[Straat]]&amp;Table2[[#This Row],[Huisnummer]]&amp;Table2[[#This Row],[Postcode]])</f>
        <v>koningin astridlaan142830</v>
      </c>
      <c r="S179" t="s">
        <v>33</v>
      </c>
      <c r="T179" t="s">
        <v>34</v>
      </c>
      <c r="U179" t="s">
        <v>1206</v>
      </c>
      <c r="V179" t="s">
        <v>1819</v>
      </c>
      <c r="W179" t="s">
        <v>909</v>
      </c>
      <c r="X179" t="s">
        <v>100</v>
      </c>
      <c r="Y179" t="s">
        <v>47</v>
      </c>
      <c r="Z179" t="str">
        <f>_xlfn.XLOOKUP(Table2[[#This Row],[Bedrijfsnummer]],Contacten!$O$2:$O$921,Contacten!$H$2:$H$921,"Not Found",0)</f>
        <v>HR manager/director ad interim</v>
      </c>
      <c r="AA179" t="str">
        <f>_xlfn.XLOOKUP(Table2[[#This Row],[Basisnaam]],Table3[Basisnaam],Table3[Functie],"",0)</f>
        <v>HR Director A.I.</v>
      </c>
      <c r="AB179" t="str">
        <f>IF(OR(Table2[[#This Row],[In Contact list?]]&lt;&gt;"Not Found",Table2[[#This Row],[In Contacten Hanne]]&lt;&gt;""),"Yes","No")</f>
        <v>Yes</v>
      </c>
    </row>
    <row r="180" spans="1:28" ht="17.45" customHeight="1" x14ac:dyDescent="0.45">
      <c r="A180" t="s">
        <v>9422</v>
      </c>
      <c r="B180" t="s">
        <v>1821</v>
      </c>
      <c r="C180" t="str">
        <f>SUBSTITUTE(SUBSTITUTE(SUBSTITUTE(SUBSTITUTE(SUBSTITUTE(SUBSTITUTE(SUBSTITUTE(SUBSTITUTE(SUBSTITUTE(SUBSTITUTE(SUBSTITUTE(SUBSTITUTE(SUBSTITUTE(LOWER(Table2[[#This Row],[Naam]]),".",""),"-","")," bvba",""),"belgië",""),"belgium","")," nv","")," bv",""),"group",""),"groep","")," ", ""),"é","e"),"è","e"),"à","a")</f>
        <v>dosschemills</v>
      </c>
      <c r="D180" t="s">
        <v>1822</v>
      </c>
      <c r="E180" t="s">
        <v>1823</v>
      </c>
      <c r="F180" t="s">
        <v>1824</v>
      </c>
      <c r="G180" t="s">
        <v>26</v>
      </c>
      <c r="H180" t="s">
        <v>1825</v>
      </c>
      <c r="I180" t="s">
        <v>26</v>
      </c>
      <c r="J180" t="s">
        <v>1826</v>
      </c>
      <c r="K180" t="str">
        <f>IFERROR(LEFT(SUBSTITUTE(SUBSTITUTE(Table2[[#This Row],[Website]],"www.",""),"https://",""), FIND(".", SUBSTITUTE(SUBSTITUTE(Table2[[#This Row],[Website]],"www.",""),"https://","")) - 1),"")</f>
        <v>dosschemills</v>
      </c>
      <c r="L180" t="s">
        <v>1827</v>
      </c>
      <c r="M180" t="s">
        <v>1828</v>
      </c>
      <c r="N180">
        <v>9800</v>
      </c>
      <c r="O180">
        <v>0</v>
      </c>
      <c r="P180">
        <v>101.2</v>
      </c>
      <c r="Q180"/>
      <c r="R180" t="str">
        <f>LOWER(Table2[[#This Row],[Straat]]&amp;Table2[[#This Row],[Huisnummer]]&amp;Table2[[#This Row],[Postcode]])</f>
        <v>clemence dosschestraat19800</v>
      </c>
      <c r="S180"/>
      <c r="T180" t="s">
        <v>67</v>
      </c>
      <c r="U180" t="s">
        <v>1829</v>
      </c>
      <c r="V180">
        <v>1</v>
      </c>
      <c r="W180" t="s">
        <v>1830</v>
      </c>
      <c r="X180" t="s">
        <v>80</v>
      </c>
      <c r="Y180" t="s">
        <v>47</v>
      </c>
      <c r="Z180" t="str">
        <f>_xlfn.XLOOKUP(Table2[[#This Row],[Bedrijfsnummer]],Contacten!$O$2:$O$921,Contacten!$H$2:$H$921,"Not Found",0)</f>
        <v>HR Director BE/NL</v>
      </c>
      <c r="AA180" t="str">
        <f>_xlfn.XLOOKUP(Table2[[#This Row],[Basisnaam]],Table3[Basisnaam],Table3[Functie],"",0)</f>
        <v>HR Director België/Nederland</v>
      </c>
      <c r="AB180" t="str">
        <f>IF(OR(Table2[[#This Row],[In Contact list?]]&lt;&gt;"Not Found",Table2[[#This Row],[In Contacten Hanne]]&lt;&gt;""),"Yes","No")</f>
        <v>Yes</v>
      </c>
    </row>
    <row r="181" spans="1:28" ht="17.45" customHeight="1" x14ac:dyDescent="0.45">
      <c r="A181" t="s">
        <v>9422</v>
      </c>
      <c r="B181" t="s">
        <v>1832</v>
      </c>
      <c r="C181" t="str">
        <f>SUBSTITUTE(SUBSTITUTE(SUBSTITUTE(SUBSTITUTE(SUBSTITUTE(SUBSTITUTE(SUBSTITUTE(SUBSTITUTE(SUBSTITUTE(SUBSTITUTE(SUBSTITUTE(SUBSTITUTE(SUBSTITUTE(LOWER(Table2[[#This Row],[Naam]]),".",""),"-","")," bvba",""),"belgië",""),"belgium","")," nv","")," bv",""),"group",""),"groep","")," ", ""),"é","e"),"è","e"),"à","a")</f>
        <v>dovykeukens</v>
      </c>
      <c r="D181" t="s">
        <v>1833</v>
      </c>
      <c r="E181" t="s">
        <v>1834</v>
      </c>
      <c r="F181" t="s">
        <v>1835</v>
      </c>
      <c r="G181" t="s">
        <v>26</v>
      </c>
      <c r="H181" t="s">
        <v>1836</v>
      </c>
      <c r="I181" t="s">
        <v>26</v>
      </c>
      <c r="J181" t="s">
        <v>1837</v>
      </c>
      <c r="K181" t="str">
        <f>IFERROR(LEFT(SUBSTITUTE(SUBSTITUTE(Table2[[#This Row],[Website]],"www.",""),"https://",""), FIND(".", SUBSTITUTE(SUBSTITUTE(Table2[[#This Row],[Website]],"www.",""),"https://","")) - 1),"")</f>
        <v>dovykeukens</v>
      </c>
      <c r="L181" t="s">
        <v>1838</v>
      </c>
      <c r="M181" t="s">
        <v>76</v>
      </c>
      <c r="N181">
        <v>8800</v>
      </c>
      <c r="O181">
        <v>0</v>
      </c>
      <c r="P181">
        <v>107.6</v>
      </c>
      <c r="Q181"/>
      <c r="R181" t="str">
        <f>LOWER(Table2[[#This Row],[Straat]]&amp;Table2[[#This Row],[Huisnummer]]&amp;Table2[[#This Row],[Postcode]])</f>
        <v>industrieweg58800</v>
      </c>
      <c r="S181"/>
      <c r="T181" t="s">
        <v>77</v>
      </c>
      <c r="U181" t="s">
        <v>562</v>
      </c>
      <c r="V181">
        <v>5</v>
      </c>
      <c r="W181" t="s">
        <v>1839</v>
      </c>
      <c r="X181" t="s">
        <v>38</v>
      </c>
      <c r="Y181" t="s">
        <v>47</v>
      </c>
      <c r="Z181" t="str">
        <f>_xlfn.XLOOKUP(Table2[[#This Row],[Bedrijfsnummer]],Contacten!$O$2:$O$921,Contacten!$H$2:$H$921,"Not Found",0)</f>
        <v>Not Found</v>
      </c>
      <c r="AA181" t="str">
        <f>_xlfn.XLOOKUP(Table2[[#This Row],[Basisnaam]],Table3[Basisnaam],Table3[Functie],"",0)</f>
        <v/>
      </c>
      <c r="AB181" t="str">
        <f>IF(OR(Table2[[#This Row],[In Contact list?]]&lt;&gt;"Not Found",Table2[[#This Row],[In Contacten Hanne]]&lt;&gt;""),"Yes","No")</f>
        <v>No</v>
      </c>
    </row>
    <row r="182" spans="1:28" ht="17.45" customHeight="1" x14ac:dyDescent="0.45">
      <c r="A182" t="s">
        <v>9422</v>
      </c>
      <c r="B182" t="s">
        <v>1840</v>
      </c>
      <c r="C182" t="str">
        <f>SUBSTITUTE(SUBSTITUTE(SUBSTITUTE(SUBSTITUTE(SUBSTITUTE(SUBSTITUTE(SUBSTITUTE(SUBSTITUTE(SUBSTITUTE(SUBSTITUTE(SUBSTITUTE(SUBSTITUTE(SUBSTITUTE(LOWER(Table2[[#This Row],[Naam]]),".",""),"-","")," bvba",""),"belgië",""),"belgium","")," nv","")," bv",""),"group",""),"groep","")," ", ""),"é","e"),"è","e"),"à","a")</f>
        <v>dpgmediaservices</v>
      </c>
      <c r="D182" t="s">
        <v>1841</v>
      </c>
      <c r="E182" t="s">
        <v>1842</v>
      </c>
      <c r="F182" t="s">
        <v>1843</v>
      </c>
      <c r="G182" t="s">
        <v>26</v>
      </c>
      <c r="H182"/>
      <c r="I182"/>
      <c r="J182" t="s">
        <v>1844</v>
      </c>
      <c r="K182" t="str">
        <f>IFERROR(LEFT(SUBSTITUTE(SUBSTITUTE(Table2[[#This Row],[Website]],"www.",""),"https://",""), FIND(".", SUBSTITUTE(SUBSTITUTE(Table2[[#This Row],[Website]],"www.",""),"https://","")) - 1),"")</f>
        <v>dpgmedia</v>
      </c>
      <c r="L182" t="s">
        <v>1845</v>
      </c>
      <c r="M182" t="s">
        <v>34</v>
      </c>
      <c r="N182">
        <v>2018</v>
      </c>
      <c r="O182">
        <v>0</v>
      </c>
      <c r="P182">
        <v>181</v>
      </c>
      <c r="Q182"/>
      <c r="R182" t="str">
        <f>LOWER(Table2[[#This Row],[Straat]]&amp;Table2[[#This Row],[Huisnummer]]&amp;Table2[[#This Row],[Postcode]])</f>
        <v>mediaplein12018</v>
      </c>
      <c r="S182"/>
      <c r="T182" t="s">
        <v>34</v>
      </c>
      <c r="U182" t="s">
        <v>1846</v>
      </c>
      <c r="V182">
        <v>1</v>
      </c>
      <c r="W182"/>
      <c r="X182" t="s">
        <v>80</v>
      </c>
      <c r="Y182" t="s">
        <v>47</v>
      </c>
      <c r="Z182" t="str">
        <f>_xlfn.XLOOKUP(Table2[[#This Row],[Bedrijfsnummer]],Contacten!$O$2:$O$921,Contacten!$H$2:$H$921,"Not Found",0)</f>
        <v>Not Found</v>
      </c>
      <c r="AA182" t="str">
        <f>_xlfn.XLOOKUP(Table2[[#This Row],[Basisnaam]],Table3[Basisnaam],Table3[Functie],"",0)</f>
        <v/>
      </c>
      <c r="AB182" t="str">
        <f>IF(OR(Table2[[#This Row],[In Contact list?]]&lt;&gt;"Not Found",Table2[[#This Row],[In Contacten Hanne]]&lt;&gt;""),"Yes","No")</f>
        <v>No</v>
      </c>
    </row>
    <row r="183" spans="1:28" ht="17.45" customHeight="1" x14ac:dyDescent="0.45">
      <c r="A183" t="s">
        <v>9422</v>
      </c>
      <c r="B183" t="s">
        <v>1847</v>
      </c>
      <c r="C183" t="str">
        <f>SUBSTITUTE(SUBSTITUTE(SUBSTITUTE(SUBSTITUTE(SUBSTITUTE(SUBSTITUTE(SUBSTITUTE(SUBSTITUTE(SUBSTITUTE(SUBSTITUTE(SUBSTITUTE(SUBSTITUTE(SUBSTITUTE(LOWER(Table2[[#This Row],[Naam]]),".",""),"-","")," bvba",""),"belgië",""),"belgium","")," nv","")," bv",""),"group",""),"groep","")," ", ""),"é","e"),"è","e"),"à","a")</f>
        <v>dreambaby</v>
      </c>
      <c r="D183" t="s">
        <v>1848</v>
      </c>
      <c r="E183" t="s">
        <v>1849</v>
      </c>
      <c r="F183" t="s">
        <v>1850</v>
      </c>
      <c r="G183" t="s">
        <v>26</v>
      </c>
      <c r="H183" t="s">
        <v>1851</v>
      </c>
      <c r="I183" t="s">
        <v>26</v>
      </c>
      <c r="J183" t="s">
        <v>1852</v>
      </c>
      <c r="K183" t="str">
        <f>IFERROR(LEFT(SUBSTITUTE(SUBSTITUTE(Table2[[#This Row],[Website]],"www.",""),"https://",""), FIND(".", SUBSTITUTE(SUBSTITUTE(Table2[[#This Row],[Website]],"www.",""),"https://","")) - 1),"")</f>
        <v>dreambaby</v>
      </c>
      <c r="L183" t="s">
        <v>1853</v>
      </c>
      <c r="M183" t="s">
        <v>727</v>
      </c>
      <c r="N183">
        <v>1500</v>
      </c>
      <c r="O183">
        <v>0</v>
      </c>
      <c r="P183">
        <v>251.3</v>
      </c>
      <c r="Q183"/>
      <c r="R183" t="str">
        <f>LOWER(Table2[[#This Row],[Straat]]&amp;Table2[[#This Row],[Huisnummer]]&amp;Table2[[#This Row],[Postcode]])</f>
        <v>bilkensveld11500</v>
      </c>
      <c r="S183"/>
      <c r="T183" t="s">
        <v>45</v>
      </c>
      <c r="U183" t="s">
        <v>1854</v>
      </c>
      <c r="V183">
        <v>1</v>
      </c>
      <c r="W183" t="s">
        <v>1855</v>
      </c>
      <c r="X183" t="s">
        <v>38</v>
      </c>
      <c r="Y183" t="s">
        <v>60</v>
      </c>
      <c r="Z183" t="str">
        <f>_xlfn.XLOOKUP(Table2[[#This Row],[Bedrijfsnummer]],Contacten!$O$2:$O$921,Contacten!$H$2:$H$921,"Not Found",0)</f>
        <v>Not Found</v>
      </c>
      <c r="AA183" t="str">
        <f>_xlfn.XLOOKUP(Table2[[#This Row],[Basisnaam]],Table3[Basisnaam],Table3[Functie],"",0)</f>
        <v/>
      </c>
      <c r="AB183" t="str">
        <f>IF(OR(Table2[[#This Row],[In Contact list?]]&lt;&gt;"Not Found",Table2[[#This Row],[In Contacten Hanne]]&lt;&gt;""),"Yes","No")</f>
        <v>No</v>
      </c>
    </row>
    <row r="184" spans="1:28" ht="17.45" customHeight="1" x14ac:dyDescent="0.45">
      <c r="A184" t="s">
        <v>9422</v>
      </c>
      <c r="B184" t="s">
        <v>1856</v>
      </c>
      <c r="C184" t="str">
        <f>SUBSTITUTE(SUBSTITUTE(SUBSTITUTE(SUBSTITUTE(SUBSTITUTE(SUBSTITUTE(SUBSTITUTE(SUBSTITUTE(SUBSTITUTE(SUBSTITUTE(SUBSTITUTE(SUBSTITUTE(SUBSTITUTE(LOWER(Table2[[#This Row],[Naam]]),".",""),"-","")," bvba",""),"belgië",""),"belgium","")," nv","")," bv",""),"group",""),"groep","")," ", ""),"é","e"),"è","e"),"à","a")</f>
        <v>drukkerijuitgeverijdiekeure</v>
      </c>
      <c r="D184" t="s">
        <v>1857</v>
      </c>
      <c r="E184" t="s">
        <v>1858</v>
      </c>
      <c r="F184" t="s">
        <v>1859</v>
      </c>
      <c r="G184" t="s">
        <v>26</v>
      </c>
      <c r="H184" t="s">
        <v>1860</v>
      </c>
      <c r="I184" t="s">
        <v>26</v>
      </c>
      <c r="J184" t="s">
        <v>1861</v>
      </c>
      <c r="K184" t="str">
        <f>IFERROR(LEFT(SUBSTITUTE(SUBSTITUTE(Table2[[#This Row],[Website]],"www.",""),"https://",""), FIND(".", SUBSTITUTE(SUBSTITUTE(Table2[[#This Row],[Website]],"www.",""),"https://","")) - 1),"")</f>
        <v>diekeure</v>
      </c>
      <c r="L184" t="s">
        <v>1862</v>
      </c>
      <c r="M184" t="s">
        <v>1863</v>
      </c>
      <c r="N184" t="s">
        <v>1864</v>
      </c>
      <c r="O184">
        <v>3</v>
      </c>
      <c r="P184">
        <v>150</v>
      </c>
      <c r="Q184" t="s">
        <v>1865</v>
      </c>
      <c r="R184" t="str">
        <f>LOWER(Table2[[#This Row],[Straat]]&amp;Table2[[#This Row],[Huisnummer]]&amp;Table2[[#This Row],[Postcode]])</f>
        <v>kleine pathoekeweg38000</v>
      </c>
      <c r="S184" t="s">
        <v>33</v>
      </c>
      <c r="T184" t="s">
        <v>77</v>
      </c>
      <c r="U184" t="s">
        <v>1866</v>
      </c>
      <c r="V184" t="s">
        <v>1271</v>
      </c>
      <c r="W184" t="s">
        <v>1867</v>
      </c>
      <c r="X184" t="s">
        <v>38</v>
      </c>
      <c r="Y184" t="s">
        <v>39</v>
      </c>
      <c r="Z184" t="str">
        <f>_xlfn.XLOOKUP(Table2[[#This Row],[Bedrijfsnummer]],Contacten!$O$2:$O$921,Contacten!$H$2:$H$921,"Not Found",0)</f>
        <v>Not Found</v>
      </c>
      <c r="AA184" t="str">
        <f>_xlfn.XLOOKUP(Table2[[#This Row],[Basisnaam]],Table3[Basisnaam],Table3[Functie],"",0)</f>
        <v/>
      </c>
      <c r="AB184" t="str">
        <f>IF(OR(Table2[[#This Row],[In Contact list?]]&lt;&gt;"Not Found",Table2[[#This Row],[In Contacten Hanne]]&lt;&gt;""),"Yes","No")</f>
        <v>No</v>
      </c>
    </row>
    <row r="185" spans="1:28" ht="17.45" customHeight="1" x14ac:dyDescent="0.45">
      <c r="A185" t="s">
        <v>9422</v>
      </c>
      <c r="B185" t="s">
        <v>1868</v>
      </c>
      <c r="C185" t="str">
        <f>SUBSTITUTE(SUBSTITUTE(SUBSTITUTE(SUBSTITUTE(SUBSTITUTE(SUBSTITUTE(SUBSTITUTE(SUBSTITUTE(SUBSTITUTE(SUBSTITUTE(SUBSTITUTE(SUBSTITUTE(SUBSTITUTE(LOWER(Table2[[#This Row],[Naam]]),".",""),"-","")," bvba",""),"belgië",""),"belgium","")," nv","")," bv",""),"group",""),"groep","")," ", ""),"é","e"),"è","e"),"à","a")</f>
        <v>dssmithpackaging</v>
      </c>
      <c r="D185" t="s">
        <v>1869</v>
      </c>
      <c r="E185" t="s">
        <v>1870</v>
      </c>
      <c r="F185"/>
      <c r="G185"/>
      <c r="H185" t="s">
        <v>1871</v>
      </c>
      <c r="I185" t="s">
        <v>26</v>
      </c>
      <c r="J185" t="s">
        <v>1872</v>
      </c>
      <c r="K185" t="str">
        <f>IFERROR(LEFT(SUBSTITUTE(SUBSTITUTE(Table2[[#This Row],[Website]],"www.",""),"https://",""), FIND(".", SUBSTITUTE(SUBSTITUTE(Table2[[#This Row],[Website]],"www.",""),"https://","")) - 1),"")</f>
        <v>dssmith</v>
      </c>
      <c r="L185" t="s">
        <v>1873</v>
      </c>
      <c r="M185" t="s">
        <v>369</v>
      </c>
      <c r="N185" t="s">
        <v>370</v>
      </c>
      <c r="O185">
        <v>65</v>
      </c>
      <c r="P185">
        <v>126</v>
      </c>
      <c r="Q185" t="s">
        <v>1874</v>
      </c>
      <c r="R185" t="str">
        <f>LOWER(Table2[[#This Row],[Straat]]&amp;Table2[[#This Row],[Huisnummer]]&amp;Table2[[#This Row],[Postcode]])</f>
        <v>new-orleansstraat1009000</v>
      </c>
      <c r="S185" t="s">
        <v>33</v>
      </c>
      <c r="T185" t="s">
        <v>67</v>
      </c>
      <c r="U185" t="s">
        <v>1875</v>
      </c>
      <c r="V185" t="s">
        <v>36</v>
      </c>
      <c r="W185" t="s">
        <v>1876</v>
      </c>
      <c r="X185" t="s">
        <v>38</v>
      </c>
      <c r="Y185" t="s">
        <v>47</v>
      </c>
      <c r="Z185" t="str">
        <f>_xlfn.XLOOKUP(Table2[[#This Row],[Bedrijfsnummer]],Contacten!$O$2:$O$921,Contacten!$H$2:$H$921,"Not Found",0)</f>
        <v>HR Business Partner</v>
      </c>
      <c r="AA185" t="str">
        <f>_xlfn.XLOOKUP(Table2[[#This Row],[Basisnaam]],Table3[Basisnaam],Table3[Functie],"",0)</f>
        <v>HR Coordinator (arbeiders)</v>
      </c>
      <c r="AB185" t="str">
        <f>IF(OR(Table2[[#This Row],[In Contact list?]]&lt;&gt;"Not Found",Table2[[#This Row],[In Contacten Hanne]]&lt;&gt;""),"Yes","No")</f>
        <v>Yes</v>
      </c>
    </row>
    <row r="186" spans="1:28" ht="17.45" customHeight="1" x14ac:dyDescent="0.45">
      <c r="A186" t="s">
        <v>9422</v>
      </c>
      <c r="B186" t="s">
        <v>1878</v>
      </c>
      <c r="C186" t="str">
        <f>SUBSTITUTE(SUBSTITUTE(SUBSTITUTE(SUBSTITUTE(SUBSTITUTE(SUBSTITUTE(SUBSTITUTE(SUBSTITUTE(SUBSTITUTE(SUBSTITUTE(SUBSTITUTE(SUBSTITUTE(SUBSTITUTE(LOWER(Table2[[#This Row],[Naam]]),".",""),"-","")," bvba",""),"belgië",""),"belgium","")," nv","")," bv",""),"group",""),"groep","")," ", ""),"é","e"),"è","e"),"à","a")</f>
        <v>dsvair&amp;sea</v>
      </c>
      <c r="D186" t="s">
        <v>1879</v>
      </c>
      <c r="E186" t="s">
        <v>1880</v>
      </c>
      <c r="F186" t="s">
        <v>1881</v>
      </c>
      <c r="G186" t="s">
        <v>26</v>
      </c>
      <c r="H186" t="s">
        <v>1882</v>
      </c>
      <c r="I186" t="s">
        <v>26</v>
      </c>
      <c r="J186" t="s">
        <v>1883</v>
      </c>
      <c r="K186" t="str">
        <f>IFERROR(LEFT(SUBSTITUTE(SUBSTITUTE(Table2[[#This Row],[Website]],"www.",""),"https://",""), FIND(".", SUBSTITUTE(SUBSTITUTE(Table2[[#This Row],[Website]],"www.",""),"https://","")) - 1),"")</f>
        <v>dsv</v>
      </c>
      <c r="L186" t="s">
        <v>1884</v>
      </c>
      <c r="M186" t="s">
        <v>262</v>
      </c>
      <c r="N186" t="s">
        <v>1885</v>
      </c>
      <c r="O186">
        <v>160</v>
      </c>
      <c r="P186">
        <v>209</v>
      </c>
      <c r="Q186" t="s">
        <v>1886</v>
      </c>
      <c r="R186" t="str">
        <f>LOWER(Table2[[#This Row],[Straat]]&amp;Table2[[#This Row],[Huisnummer]]&amp;Table2[[#This Row],[Postcode]])</f>
        <v>schoonmansveld402870</v>
      </c>
      <c r="S186" t="s">
        <v>33</v>
      </c>
      <c r="T186" t="s">
        <v>34</v>
      </c>
      <c r="U186" t="s">
        <v>1887</v>
      </c>
      <c r="V186" t="s">
        <v>1888</v>
      </c>
      <c r="W186" t="s">
        <v>909</v>
      </c>
      <c r="X186" t="s">
        <v>38</v>
      </c>
      <c r="Y186" t="s">
        <v>47</v>
      </c>
      <c r="Z186" t="str">
        <f>_xlfn.XLOOKUP(Table2[[#This Row],[Bedrijfsnummer]],Contacten!$O$2:$O$921,Contacten!$H$2:$H$921,"Not Found",0)</f>
        <v>Supervisor, HR Business Partner</v>
      </c>
      <c r="AA186" t="str">
        <f>_xlfn.XLOOKUP(Table2[[#This Row],[Basisnaam]],Table3[Basisnaam],Table3[Functie],"",0)</f>
        <v/>
      </c>
      <c r="AB186" t="str">
        <f>IF(OR(Table2[[#This Row],[In Contact list?]]&lt;&gt;"Not Found",Table2[[#This Row],[In Contacten Hanne]]&lt;&gt;""),"Yes","No")</f>
        <v>Yes</v>
      </c>
    </row>
    <row r="187" spans="1:28" ht="17.45" customHeight="1" x14ac:dyDescent="0.45">
      <c r="A187" t="s">
        <v>9422</v>
      </c>
      <c r="B187" t="s">
        <v>1890</v>
      </c>
      <c r="C187" t="str">
        <f>SUBSTITUTE(SUBSTITUTE(SUBSTITUTE(SUBSTITUTE(SUBSTITUTE(SUBSTITUTE(SUBSTITUTE(SUBSTITUTE(SUBSTITUTE(SUBSTITUTE(SUBSTITUTE(SUBSTITUTE(SUBSTITUTE(LOWER(Table2[[#This Row],[Naam]]),".",""),"-","")," bvba",""),"belgië",""),"belgium","")," nv","")," bv",""),"group",""),"groep","")," ", ""),"é","e"),"è","e"),"à","a")</f>
        <v>dsvroad</v>
      </c>
      <c r="D187" t="s">
        <v>1891</v>
      </c>
      <c r="E187" t="s">
        <v>1892</v>
      </c>
      <c r="F187"/>
      <c r="G187"/>
      <c r="H187" t="s">
        <v>1893</v>
      </c>
      <c r="I187" t="s">
        <v>26</v>
      </c>
      <c r="J187" t="s">
        <v>1894</v>
      </c>
      <c r="K187" t="str">
        <f>IFERROR(LEFT(SUBSTITUTE(SUBSTITUTE(Table2[[#This Row],[Website]],"www.",""),"https://",""), FIND(".", SUBSTITUTE(SUBSTITUTE(Table2[[#This Row],[Website]],"www.",""),"https://","")) - 1),"")</f>
        <v>dsv</v>
      </c>
      <c r="L187" t="s">
        <v>1895</v>
      </c>
      <c r="M187" t="s">
        <v>262</v>
      </c>
      <c r="N187" t="s">
        <v>1885</v>
      </c>
      <c r="O187">
        <v>160</v>
      </c>
      <c r="P187">
        <v>212</v>
      </c>
      <c r="Q187" t="s">
        <v>1886</v>
      </c>
      <c r="R187" t="str">
        <f>LOWER(Table2[[#This Row],[Straat]]&amp;Table2[[#This Row],[Huisnummer]]&amp;Table2[[#This Row],[Postcode]])</f>
        <v>schoonmansveld402870</v>
      </c>
      <c r="S187" t="s">
        <v>33</v>
      </c>
      <c r="T187" t="s">
        <v>34</v>
      </c>
      <c r="U187" t="s">
        <v>1887</v>
      </c>
      <c r="V187" t="s">
        <v>1888</v>
      </c>
      <c r="W187" t="s">
        <v>909</v>
      </c>
      <c r="X187" t="s">
        <v>38</v>
      </c>
      <c r="Y187" t="s">
        <v>47</v>
      </c>
      <c r="Z187" t="str">
        <f>_xlfn.XLOOKUP(Table2[[#This Row],[Bedrijfsnummer]],Contacten!$O$2:$O$921,Contacten!$H$2:$H$921,"Not Found",0)</f>
        <v>Not Found</v>
      </c>
      <c r="AA187" t="str">
        <f>_xlfn.XLOOKUP(Table2[[#This Row],[Basisnaam]],Table3[Basisnaam],Table3[Functie],"",0)</f>
        <v/>
      </c>
      <c r="AB187" t="str">
        <f>IF(OR(Table2[[#This Row],[In Contact list?]]&lt;&gt;"Not Found",Table2[[#This Row],[In Contacten Hanne]]&lt;&gt;""),"Yes","No")</f>
        <v>No</v>
      </c>
    </row>
    <row r="188" spans="1:28" ht="17.45" customHeight="1" x14ac:dyDescent="0.45">
      <c r="A188" t="s">
        <v>9422</v>
      </c>
      <c r="B188" t="s">
        <v>1896</v>
      </c>
      <c r="C188" t="str">
        <f>SUBSTITUTE(SUBSTITUTE(SUBSTITUTE(SUBSTITUTE(SUBSTITUTE(SUBSTITUTE(SUBSTITUTE(SUBSTITUTE(SUBSTITUTE(SUBSTITUTE(SUBSTITUTE(SUBSTITUTE(SUBSTITUTE(LOWER(Table2[[#This Row],[Naam]]),".",""),"-","")," bvba",""),"belgië",""),"belgium","")," nv","")," bv",""),"group",""),"groep","")," ", ""),"é","e"),"è","e"),"à","a")</f>
        <v>dupontdenemours()</v>
      </c>
      <c r="D188" t="s">
        <v>1897</v>
      </c>
      <c r="E188" t="s">
        <v>1898</v>
      </c>
      <c r="F188"/>
      <c r="G188"/>
      <c r="H188" t="s">
        <v>1899</v>
      </c>
      <c r="I188" t="s">
        <v>26</v>
      </c>
      <c r="J188" t="s">
        <v>1900</v>
      </c>
      <c r="K188" t="str">
        <f>IFERROR(LEFT(SUBSTITUTE(SUBSTITUTE(Table2[[#This Row],[Website]],"www.",""),"https://",""), FIND(".", SUBSTITUTE(SUBSTITUTE(Table2[[#This Row],[Website]],"www.",""),"https://","")) - 1),"")</f>
        <v>dupontdenemours</v>
      </c>
      <c r="L188" t="s">
        <v>1901</v>
      </c>
      <c r="M188" t="s">
        <v>175</v>
      </c>
      <c r="N188">
        <v>2800</v>
      </c>
      <c r="O188">
        <v>0</v>
      </c>
      <c r="P188">
        <v>167.4</v>
      </c>
      <c r="Q188"/>
      <c r="R188" t="str">
        <f>LOWER(Table2[[#This Row],[Straat]]&amp;Table2[[#This Row],[Huisnummer]]&amp;Table2[[#This Row],[Postcode]])</f>
        <v>antoon spinoystraat62800</v>
      </c>
      <c r="S188"/>
      <c r="T188" t="s">
        <v>34</v>
      </c>
      <c r="U188" t="s">
        <v>1902</v>
      </c>
      <c r="V188">
        <v>6</v>
      </c>
      <c r="W188"/>
      <c r="X188" t="s">
        <v>80</v>
      </c>
      <c r="Y188" t="s">
        <v>39</v>
      </c>
      <c r="Z188" t="str">
        <f>_xlfn.XLOOKUP(Table2[[#This Row],[Bedrijfsnummer]],Contacten!$O$2:$O$921,Contacten!$H$2:$H$921,"Not Found",0)</f>
        <v>HR Manager Belgium &amp; The Netherlands</v>
      </c>
      <c r="AA188" t="str">
        <f>_xlfn.XLOOKUP(Table2[[#This Row],[Basisnaam]],Table3[Basisnaam],Table3[Functie],"",0)</f>
        <v/>
      </c>
      <c r="AB188" t="str">
        <f>IF(OR(Table2[[#This Row],[In Contact list?]]&lt;&gt;"Not Found",Table2[[#This Row],[In Contacten Hanne]]&lt;&gt;""),"Yes","No")</f>
        <v>Yes</v>
      </c>
    </row>
    <row r="189" spans="1:28" ht="17.45" customHeight="1" x14ac:dyDescent="0.45">
      <c r="A189" t="s">
        <v>9422</v>
      </c>
      <c r="B189" t="s">
        <v>1904</v>
      </c>
      <c r="C189" t="str">
        <f>SUBSTITUTE(SUBSTITUTE(SUBSTITUTE(SUBSTITUTE(SUBSTITUTE(SUBSTITUTE(SUBSTITUTE(SUBSTITUTE(SUBSTITUTE(SUBSTITUTE(SUBSTITUTE(SUBSTITUTE(SUBSTITUTE(LOWER(Table2[[#This Row],[Naam]]),".",""),"-","")," bvba",""),"belgië",""),"belgium","")," nv","")," bv",""),"group",""),"groep","")," ", ""),"é","e"),"è","e"),"à","a")</f>
        <v>duomed</v>
      </c>
      <c r="D189" t="s">
        <v>1905</v>
      </c>
      <c r="E189" t="s">
        <v>1906</v>
      </c>
      <c r="F189" t="s">
        <v>1907</v>
      </c>
      <c r="G189" t="s">
        <v>26</v>
      </c>
      <c r="H189" t="s">
        <v>1908</v>
      </c>
      <c r="I189" t="s">
        <v>26</v>
      </c>
      <c r="J189" t="s">
        <v>1909</v>
      </c>
      <c r="K189" t="str">
        <f>IFERROR(LEFT(SUBSTITUTE(SUBSTITUTE(Table2[[#This Row],[Website]],"www.",""),"https://",""), FIND(".", SUBSTITUTE(SUBSTITUTE(Table2[[#This Row],[Website]],"www.",""),"https://","")) - 1),"")</f>
        <v>acertys</v>
      </c>
      <c r="L189" t="s">
        <v>1910</v>
      </c>
      <c r="M189" t="s">
        <v>328</v>
      </c>
      <c r="N189">
        <v>2630</v>
      </c>
      <c r="O189">
        <v>0</v>
      </c>
      <c r="P189">
        <v>217.7</v>
      </c>
      <c r="Q189"/>
      <c r="R189" t="str">
        <f>LOWER(Table2[[#This Row],[Straat]]&amp;Table2[[#This Row],[Huisnummer]]&amp;Table2[[#This Row],[Postcode]])</f>
        <v>oeyvaersbosch122630</v>
      </c>
      <c r="S189"/>
      <c r="T189" t="s">
        <v>34</v>
      </c>
      <c r="U189" t="s">
        <v>1911</v>
      </c>
      <c r="V189">
        <v>12</v>
      </c>
      <c r="W189" t="s">
        <v>1912</v>
      </c>
      <c r="X189" t="s">
        <v>38</v>
      </c>
      <c r="Y189" t="s">
        <v>47</v>
      </c>
      <c r="Z189" t="str">
        <f>_xlfn.XLOOKUP(Table2[[#This Row],[Bedrijfsnummer]],Contacten!$O$2:$O$921,Contacten!$H$2:$H$921,"Not Found",0)</f>
        <v>Not Found</v>
      </c>
      <c r="AA189" t="str">
        <f>_xlfn.XLOOKUP(Table2[[#This Row],[Basisnaam]],Table3[Basisnaam],Table3[Functie],"",0)</f>
        <v>HR Director</v>
      </c>
      <c r="AB189" t="str">
        <f>IF(OR(Table2[[#This Row],[In Contact list?]]&lt;&gt;"Not Found",Table2[[#This Row],[In Contacten Hanne]]&lt;&gt;""),"Yes","No")</f>
        <v>Yes</v>
      </c>
    </row>
    <row r="190" spans="1:28" ht="17.45" customHeight="1" x14ac:dyDescent="0.45">
      <c r="A190" t="s">
        <v>9422</v>
      </c>
      <c r="B190" t="s">
        <v>1913</v>
      </c>
      <c r="C190" t="str">
        <f>SUBSTITUTE(SUBSTITUTE(SUBSTITUTE(SUBSTITUTE(SUBSTITUTE(SUBSTITUTE(SUBSTITUTE(SUBSTITUTE(SUBSTITUTE(SUBSTITUTE(SUBSTITUTE(SUBSTITUTE(SUBSTITUTE(LOWER(Table2[[#This Row],[Naam]]),".",""),"-","")," bvba",""),"belgië",""),"belgium","")," nv","")," bv",""),"group",""),"groep","")," ", ""),"é","e"),"è","e"),"à","a")</f>
        <v>duracellbatteries</v>
      </c>
      <c r="D190" t="s">
        <v>1914</v>
      </c>
      <c r="E190" t="s">
        <v>1915</v>
      </c>
      <c r="F190"/>
      <c r="G190"/>
      <c r="H190" t="s">
        <v>1916</v>
      </c>
      <c r="I190" t="s">
        <v>26</v>
      </c>
      <c r="J190" t="s">
        <v>1917</v>
      </c>
      <c r="K190" t="str">
        <f>IFERROR(LEFT(SUBSTITUTE(SUBSTITUTE(Table2[[#This Row],[Website]],"www.",""),"https://",""), FIND(".", SUBSTITUTE(SUBSTITUTE(Table2[[#This Row],[Website]],"www.",""),"https://","")) - 1),"")</f>
        <v>duracell</v>
      </c>
      <c r="L190" t="s">
        <v>1918</v>
      </c>
      <c r="M190" t="s">
        <v>1919</v>
      </c>
      <c r="N190" t="s">
        <v>1920</v>
      </c>
      <c r="O190">
        <v>7</v>
      </c>
      <c r="P190">
        <v>163</v>
      </c>
      <c r="Q190" t="s">
        <v>1921</v>
      </c>
      <c r="R190" t="str">
        <f>LOWER(Table2[[#This Row],[Straat]]&amp;Table2[[#This Row],[Huisnummer]]&amp;Table2[[#This Row],[Postcode]])</f>
        <v>nijverheidslaan73200</v>
      </c>
      <c r="S190" t="s">
        <v>33</v>
      </c>
      <c r="T190" t="s">
        <v>45</v>
      </c>
      <c r="U190" t="s">
        <v>1922</v>
      </c>
      <c r="V190" t="s">
        <v>1723</v>
      </c>
      <c r="W190" t="s">
        <v>123</v>
      </c>
      <c r="X190" t="s">
        <v>38</v>
      </c>
      <c r="Y190" t="s">
        <v>60</v>
      </c>
      <c r="Z190" t="str">
        <f>_xlfn.XLOOKUP(Table2[[#This Row],[Bedrijfsnummer]],Contacten!$O$2:$O$921,Contacten!$H$2:$H$921,"Not Found",0)</f>
        <v>Not Found</v>
      </c>
      <c r="AA190" t="str">
        <f>_xlfn.XLOOKUP(Table2[[#This Row],[Basisnaam]],Table3[Basisnaam],Table3[Functie],"",0)</f>
        <v/>
      </c>
      <c r="AB190" t="str">
        <f>IF(OR(Table2[[#This Row],[In Contact list?]]&lt;&gt;"Not Found",Table2[[#This Row],[In Contacten Hanne]]&lt;&gt;""),"Yes","No")</f>
        <v>No</v>
      </c>
    </row>
    <row r="191" spans="1:28" ht="17.45" customHeight="1" x14ac:dyDescent="0.45">
      <c r="A191" t="s">
        <v>9422</v>
      </c>
      <c r="B191" t="s">
        <v>1923</v>
      </c>
      <c r="C191" t="str">
        <f>SUBSTITUTE(SUBSTITUTE(SUBSTITUTE(SUBSTITUTE(SUBSTITUTE(SUBSTITUTE(SUBSTITUTE(SUBSTITUTE(SUBSTITUTE(SUBSTITUTE(SUBSTITUTE(SUBSTITUTE(SUBSTITUTE(LOWER(Table2[[#This Row],[Naam]]),".",""),"-","")," bvba",""),"belgië",""),"belgium","")," nv","")," bv",""),"group",""),"groep","")," ", ""),"é","e"),"è","e"),"à","a")</f>
        <v>duvelmoortgat</v>
      </c>
      <c r="D191" t="s">
        <v>1924</v>
      </c>
      <c r="E191" t="s">
        <v>1925</v>
      </c>
      <c r="F191" t="s">
        <v>1926</v>
      </c>
      <c r="G191" t="s">
        <v>26</v>
      </c>
      <c r="H191" t="s">
        <v>1927</v>
      </c>
      <c r="I191" t="s">
        <v>26</v>
      </c>
      <c r="J191" t="s">
        <v>1928</v>
      </c>
      <c r="K191" t="str">
        <f>IFERROR(LEFT(SUBSTITUTE(SUBSTITUTE(Table2[[#This Row],[Website]],"www.",""),"https://",""), FIND(".", SUBSTITUTE(SUBSTITUTE(Table2[[#This Row],[Website]],"www.",""),"https://","")) - 1),"")</f>
        <v>duvelmoortgat</v>
      </c>
      <c r="L191" t="s">
        <v>1929</v>
      </c>
      <c r="M191" t="s">
        <v>262</v>
      </c>
      <c r="N191">
        <v>2870</v>
      </c>
      <c r="O191">
        <v>0</v>
      </c>
      <c r="P191">
        <v>226.7</v>
      </c>
      <c r="Q191"/>
      <c r="R191" t="str">
        <f>LOWER(Table2[[#This Row],[Straat]]&amp;Table2[[#This Row],[Huisnummer]]&amp;Table2[[#This Row],[Postcode]])</f>
        <v>breendonk-dorp582870</v>
      </c>
      <c r="S191"/>
      <c r="T191" t="s">
        <v>34</v>
      </c>
      <c r="U191" t="s">
        <v>1930</v>
      </c>
      <c r="V191">
        <v>58</v>
      </c>
      <c r="W191" t="s">
        <v>1931</v>
      </c>
      <c r="X191" t="s">
        <v>38</v>
      </c>
      <c r="Y191" t="s">
        <v>47</v>
      </c>
      <c r="Z191" t="str">
        <f>_xlfn.XLOOKUP(Table2[[#This Row],[Bedrijfsnummer]],Contacten!$O$2:$O$921,Contacten!$H$2:$H$921,"Not Found",0)</f>
        <v>Not Found</v>
      </c>
      <c r="AA191" t="str">
        <f>_xlfn.XLOOKUP(Table2[[#This Row],[Basisnaam]],Table3[Basisnaam],Table3[Functie],"",0)</f>
        <v/>
      </c>
      <c r="AB191" t="str">
        <f>IF(OR(Table2[[#This Row],[In Contact list?]]&lt;&gt;"Not Found",Table2[[#This Row],[In Contacten Hanne]]&lt;&gt;""),"Yes","No")</f>
        <v>No</v>
      </c>
    </row>
    <row r="192" spans="1:28" ht="17.45" customHeight="1" x14ac:dyDescent="0.45">
      <c r="A192" t="s">
        <v>9422</v>
      </c>
      <c r="B192" t="s">
        <v>1932</v>
      </c>
      <c r="C192" t="str">
        <f>SUBSTITUTE(SUBSTITUTE(SUBSTITUTE(SUBSTITUTE(SUBSTITUTE(SUBSTITUTE(SUBSTITUTE(SUBSTITUTE(SUBSTITUTE(SUBSTITUTE(SUBSTITUTE(SUBSTITUTE(SUBSTITUTE(LOWER(Table2[[#This Row],[Naam]]),".",""),"-","")," bvba",""),"belgië",""),"belgium","")," nv","")," bv",""),"group",""),"groep","")," ", ""),"é","e"),"è","e"),"à","a")</f>
        <v>e5fashion</v>
      </c>
      <c r="D192" t="s">
        <v>1933</v>
      </c>
      <c r="E192" t="s">
        <v>1934</v>
      </c>
      <c r="F192" t="s">
        <v>1935</v>
      </c>
      <c r="G192" t="s">
        <v>26</v>
      </c>
      <c r="H192" t="s">
        <v>1936</v>
      </c>
      <c r="I192" t="s">
        <v>26</v>
      </c>
      <c r="J192" t="s">
        <v>1937</v>
      </c>
      <c r="K192" t="str">
        <f>IFERROR(LEFT(SUBSTITUTE(SUBSTITUTE(Table2[[#This Row],[Website]],"www.",""),"https://",""), FIND(".", SUBSTITUTE(SUBSTITUTE(Table2[[#This Row],[Website]],"www.",""),"https://","")) - 1),"")</f>
        <v>e5</v>
      </c>
      <c r="L192" t="s">
        <v>1938</v>
      </c>
      <c r="M192" t="s">
        <v>1939</v>
      </c>
      <c r="N192" t="s">
        <v>1940</v>
      </c>
      <c r="O192">
        <v>18</v>
      </c>
      <c r="P192">
        <v>342</v>
      </c>
      <c r="Q192" t="s">
        <v>1941</v>
      </c>
      <c r="R192" t="str">
        <f>LOWER(Table2[[#This Row],[Straat]]&amp;Table2[[#This Row],[Huisnummer]]&amp;Table2[[#This Row],[Postcode]])</f>
        <v>hoogkamerstraat19100</v>
      </c>
      <c r="S192" t="s">
        <v>33</v>
      </c>
      <c r="T192" t="s">
        <v>67</v>
      </c>
      <c r="U192" t="s">
        <v>1942</v>
      </c>
      <c r="V192" t="s">
        <v>468</v>
      </c>
      <c r="W192" t="s">
        <v>1943</v>
      </c>
      <c r="X192" t="s">
        <v>38</v>
      </c>
      <c r="Y192" t="s">
        <v>60</v>
      </c>
      <c r="Z192" t="str">
        <f>_xlfn.XLOOKUP(Table2[[#This Row],[Bedrijfsnummer]],Contacten!$O$2:$O$921,Contacten!$H$2:$H$921,"Not Found",0)</f>
        <v>Not Found</v>
      </c>
      <c r="AA192" t="str">
        <f>_xlfn.XLOOKUP(Table2[[#This Row],[Basisnaam]],Table3[Basisnaam],Table3[Functie],"",0)</f>
        <v/>
      </c>
      <c r="AB192" t="str">
        <f>IF(OR(Table2[[#This Row],[In Contact list?]]&lt;&gt;"Not Found",Table2[[#This Row],[In Contacten Hanne]]&lt;&gt;""),"Yes","No")</f>
        <v>No</v>
      </c>
    </row>
    <row r="193" spans="1:28" ht="17.45" customHeight="1" x14ac:dyDescent="0.45">
      <c r="A193" t="s">
        <v>9422</v>
      </c>
      <c r="B193" t="s">
        <v>1944</v>
      </c>
      <c r="C193" t="str">
        <f>SUBSTITUTE(SUBSTITUTE(SUBSTITUTE(SUBSTITUTE(SUBSTITUTE(SUBSTITUTE(SUBSTITUTE(SUBSTITUTE(SUBSTITUTE(SUBSTITUTE(SUBSTITUTE(SUBSTITUTE(SUBSTITUTE(LOWER(Table2[[#This Row],[Naam]]),".",""),"-","")," bvba",""),"belgië",""),"belgium","")," nv","")," bv",""),"group",""),"groep","")," ", ""),"é","e"),"è","e"),"à","a")</f>
        <v>ecseuropeancontainers</v>
      </c>
      <c r="D193" t="s">
        <v>1945</v>
      </c>
      <c r="E193" t="s">
        <v>1946</v>
      </c>
      <c r="F193" t="s">
        <v>1947</v>
      </c>
      <c r="G193" t="s">
        <v>26</v>
      </c>
      <c r="H193" t="s">
        <v>1948</v>
      </c>
      <c r="I193" t="s">
        <v>26</v>
      </c>
      <c r="J193" t="s">
        <v>1949</v>
      </c>
      <c r="K193" t="str">
        <f>IFERROR(LEFT(SUBSTITUTE(SUBSTITUTE(Table2[[#This Row],[Website]],"www.",""),"https://",""), FIND(".", SUBSTITUTE(SUBSTITUTE(Table2[[#This Row],[Website]],"www.",""),"https://","")) - 1),"")</f>
        <v>ecs</v>
      </c>
      <c r="L193" t="s">
        <v>1950</v>
      </c>
      <c r="M193" t="s">
        <v>1951</v>
      </c>
      <c r="N193">
        <v>8380</v>
      </c>
      <c r="O193">
        <v>12</v>
      </c>
      <c r="P193">
        <v>142.30000000000001</v>
      </c>
      <c r="Q193"/>
      <c r="R193" t="str">
        <f>LOWER(Table2[[#This Row],[Straat]]&amp;Table2[[#This Row],[Huisnummer]]&amp;Table2[[#This Row],[Postcode]])</f>
        <v>baron de maerelaan1558380</v>
      </c>
      <c r="S193"/>
      <c r="T193" t="s">
        <v>77</v>
      </c>
      <c r="U193" t="s">
        <v>1952</v>
      </c>
      <c r="V193">
        <v>155</v>
      </c>
      <c r="W193" t="s">
        <v>909</v>
      </c>
      <c r="X193" t="s">
        <v>80</v>
      </c>
      <c r="Y193" t="s">
        <v>47</v>
      </c>
      <c r="Z193" t="str">
        <f>_xlfn.XLOOKUP(Table2[[#This Row],[Bedrijfsnummer]],Contacten!$O$2:$O$921,Contacten!$H$2:$H$921,"Not Found",0)</f>
        <v>HR Manager Benelux</v>
      </c>
      <c r="AA193" t="str">
        <f>_xlfn.XLOOKUP(Table2[[#This Row],[Basisnaam]],Table3[Basisnaam],Table3[Functie],"",0)</f>
        <v/>
      </c>
      <c r="AB193" t="str">
        <f>IF(OR(Table2[[#This Row],[In Contact list?]]&lt;&gt;"Not Found",Table2[[#This Row],[In Contacten Hanne]]&lt;&gt;""),"Yes","No")</f>
        <v>Yes</v>
      </c>
    </row>
    <row r="194" spans="1:28" ht="17.45" customHeight="1" x14ac:dyDescent="0.45">
      <c r="A194" t="s">
        <v>9422</v>
      </c>
      <c r="B194" t="s">
        <v>1954</v>
      </c>
      <c r="C194" t="str">
        <f>SUBSTITUTE(SUBSTITUTE(SUBSTITUTE(SUBSTITUTE(SUBSTITUTE(SUBSTITUTE(SUBSTITUTE(SUBSTITUTE(SUBSTITUTE(SUBSTITUTE(SUBSTITUTE(SUBSTITUTE(SUBSTITUTE(LOWER(Table2[[#This Row],[Naam]]),".",""),"-","")," bvba",""),"belgië",""),"belgium","")," nv","")," bv",""),"group",""),"groep","")," ", ""),"é","e"),"è","e"),"à","a")</f>
        <v>electrodepot</v>
      </c>
      <c r="D194" t="s">
        <v>1955</v>
      </c>
      <c r="E194" t="s">
        <v>1956</v>
      </c>
      <c r="F194" t="s">
        <v>1957</v>
      </c>
      <c r="G194" t="s">
        <v>26</v>
      </c>
      <c r="H194" t="s">
        <v>1958</v>
      </c>
      <c r="I194" t="s">
        <v>26</v>
      </c>
      <c r="J194" t="s">
        <v>1959</v>
      </c>
      <c r="K194" t="str">
        <f>IFERROR(LEFT(SUBSTITUTE(SUBSTITUTE(Table2[[#This Row],[Website]],"www.",""),"https://",""), FIND(".", SUBSTITUTE(SUBSTITUTE(Table2[[#This Row],[Website]],"www.",""),"https://","")) - 1),"")</f>
        <v>electrodepot</v>
      </c>
      <c r="L194" t="s">
        <v>1960</v>
      </c>
      <c r="M194" t="s">
        <v>401</v>
      </c>
      <c r="N194" t="s">
        <v>402</v>
      </c>
      <c r="O194">
        <v>7</v>
      </c>
      <c r="P194">
        <v>225</v>
      </c>
      <c r="Q194" t="s">
        <v>1961</v>
      </c>
      <c r="R194" t="str">
        <f>LOWER(Table2[[#This Row],[Straat]]&amp;Table2[[#This Row],[Huisnummer]]&amp;Table2[[#This Row],[Postcode]])</f>
        <v>lennikse baan3711070</v>
      </c>
      <c r="S194" t="s">
        <v>33</v>
      </c>
      <c r="T194" t="s">
        <v>200</v>
      </c>
      <c r="U194" t="s">
        <v>1808</v>
      </c>
      <c r="V194" t="s">
        <v>1962</v>
      </c>
      <c r="W194" t="s">
        <v>1963</v>
      </c>
      <c r="X194" t="s">
        <v>38</v>
      </c>
      <c r="Y194" t="s">
        <v>47</v>
      </c>
      <c r="Z194" t="str">
        <f>_xlfn.XLOOKUP(Table2[[#This Row],[Bedrijfsnummer]],Contacten!$O$2:$O$921,Contacten!$H$2:$H$921,"Not Found",0)</f>
        <v>Not Found</v>
      </c>
      <c r="AA194" t="str">
        <f>_xlfn.XLOOKUP(Table2[[#This Row],[Basisnaam]],Table3[Basisnaam],Table3[Functie],"",0)</f>
        <v/>
      </c>
      <c r="AB194" t="str">
        <f>IF(OR(Table2[[#This Row],[In Contact list?]]&lt;&gt;"Not Found",Table2[[#This Row],[In Contacten Hanne]]&lt;&gt;""),"Yes","No")</f>
        <v>No</v>
      </c>
    </row>
    <row r="195" spans="1:28" ht="17.45" customHeight="1" x14ac:dyDescent="0.45">
      <c r="A195" t="s">
        <v>9422</v>
      </c>
      <c r="B195" t="s">
        <v>1964</v>
      </c>
      <c r="C195" t="str">
        <f>SUBSTITUTE(SUBSTITUTE(SUBSTITUTE(SUBSTITUTE(SUBSTITUTE(SUBSTITUTE(SUBSTITUTE(SUBSTITUTE(SUBSTITUTE(SUBSTITUTE(SUBSTITUTE(SUBSTITUTE(SUBSTITUTE(LOWER(Table2[[#This Row],[Naam]]),".",""),"-","")," bvba",""),"belgië",""),"belgium","")," nv","")," bv",""),"group",""),"groep","")," ", ""),"é","e"),"è","e"),"à","a")</f>
        <v>eliaasset</v>
      </c>
      <c r="D195" t="s">
        <v>1965</v>
      </c>
      <c r="E195" t="s">
        <v>1966</v>
      </c>
      <c r="F195" t="s">
        <v>1967</v>
      </c>
      <c r="G195" t="s">
        <v>26</v>
      </c>
      <c r="H195" t="s">
        <v>1968</v>
      </c>
      <c r="I195" t="s">
        <v>26</v>
      </c>
      <c r="J195" t="s">
        <v>1969</v>
      </c>
      <c r="K195" t="str">
        <f>IFERROR(LEFT(SUBSTITUTE(SUBSTITUTE(Table2[[#This Row],[Website]],"www.",""),"https://",""), FIND(".", SUBSTITUTE(SUBSTITUTE(Table2[[#This Row],[Website]],"www.",""),"https://","")) - 1),"")</f>
        <v>elia</v>
      </c>
      <c r="L195" t="s">
        <v>1970</v>
      </c>
      <c r="M195" t="s">
        <v>200</v>
      </c>
      <c r="N195" t="s">
        <v>315</v>
      </c>
      <c r="O195">
        <v>81</v>
      </c>
      <c r="P195">
        <v>938</v>
      </c>
      <c r="Q195" t="s">
        <v>1971</v>
      </c>
      <c r="R195" t="str">
        <f>LOWER(Table2[[#This Row],[Straat]]&amp;Table2[[#This Row],[Huisnummer]]&amp;Table2[[#This Row],[Postcode]])</f>
        <v>keizerslaan201000</v>
      </c>
      <c r="S195" t="s">
        <v>33</v>
      </c>
      <c r="T195" t="s">
        <v>200</v>
      </c>
      <c r="U195" t="s">
        <v>1972</v>
      </c>
      <c r="V195" t="s">
        <v>592</v>
      </c>
      <c r="W195" t="s">
        <v>1973</v>
      </c>
      <c r="X195" t="s">
        <v>100</v>
      </c>
      <c r="Y195" t="s">
        <v>113</v>
      </c>
      <c r="Z195" t="str">
        <f>_xlfn.XLOOKUP(Table2[[#This Row],[Bedrijfsnummer]],Contacten!$O$2:$O$921,Contacten!$H$2:$H$921,"Not Found",0)</f>
        <v>HR Business Partner</v>
      </c>
      <c r="AA195" t="str">
        <f>_xlfn.XLOOKUP(Table2[[#This Row],[Basisnaam]],Table3[Basisnaam],Table3[Functie],"",0)</f>
        <v/>
      </c>
      <c r="AB195" t="str">
        <f>IF(OR(Table2[[#This Row],[In Contact list?]]&lt;&gt;"Not Found",Table2[[#This Row],[In Contacten Hanne]]&lt;&gt;""),"Yes","No")</f>
        <v>Yes</v>
      </c>
    </row>
    <row r="196" spans="1:28" ht="17.45" customHeight="1" x14ac:dyDescent="0.45">
      <c r="A196" t="s">
        <v>9422</v>
      </c>
      <c r="B196" t="s">
        <v>1975</v>
      </c>
      <c r="C196" t="str">
        <f>SUBSTITUTE(SUBSTITUTE(SUBSTITUTE(SUBSTITUTE(SUBSTITUTE(SUBSTITUTE(SUBSTITUTE(SUBSTITUTE(SUBSTITUTE(SUBSTITUTE(SUBSTITUTE(SUBSTITUTE(SUBSTITUTE(LOWER(Table2[[#This Row],[Naam]]),".",""),"-","")," bvba",""),"belgië",""),"belgium","")," nv","")," bv",""),"group",""),"groep","")," ", ""),"é","e"),"è","e"),"à","a")</f>
        <v>eneco</v>
      </c>
      <c r="D196" t="s">
        <v>1976</v>
      </c>
      <c r="E196" t="s">
        <v>1977</v>
      </c>
      <c r="F196" t="s">
        <v>1978</v>
      </c>
      <c r="G196" t="s">
        <v>26</v>
      </c>
      <c r="H196"/>
      <c r="I196"/>
      <c r="J196" t="s">
        <v>1979</v>
      </c>
      <c r="K196" t="str">
        <f>IFERROR(LEFT(SUBSTITUTE(SUBSTITUTE(Table2[[#This Row],[Website]],"www.",""),"https://",""), FIND(".", SUBSTITUTE(SUBSTITUTE(Table2[[#This Row],[Website]],"www.",""),"https://","")) - 1),"")</f>
        <v>eneco</v>
      </c>
      <c r="L196" t="s">
        <v>1980</v>
      </c>
      <c r="M196" t="s">
        <v>175</v>
      </c>
      <c r="N196" t="s">
        <v>1066</v>
      </c>
      <c r="O196">
        <v>7</v>
      </c>
      <c r="P196">
        <v>239</v>
      </c>
      <c r="Q196" t="s">
        <v>1981</v>
      </c>
      <c r="R196" t="str">
        <f>LOWER(Table2[[#This Row],[Straat]]&amp;Table2[[#This Row],[Huisnummer]]&amp;Table2[[#This Row],[Postcode]])</f>
        <v>battelsesteenweg455 i2800</v>
      </c>
      <c r="S196" t="s">
        <v>33</v>
      </c>
      <c r="T196" t="s">
        <v>34</v>
      </c>
      <c r="U196" t="s">
        <v>1982</v>
      </c>
      <c r="V196" t="s">
        <v>1983</v>
      </c>
      <c r="W196" t="s">
        <v>1984</v>
      </c>
      <c r="X196" t="s">
        <v>38</v>
      </c>
      <c r="Y196" t="s">
        <v>113</v>
      </c>
      <c r="Z196" t="str">
        <f>_xlfn.XLOOKUP(Table2[[#This Row],[Bedrijfsnummer]],Contacten!$O$2:$O$921,Contacten!$H$2:$H$921,"Not Found",0)</f>
        <v>HR Business Partner</v>
      </c>
      <c r="AA196" t="str">
        <f>_xlfn.XLOOKUP(Table2[[#This Row],[Basisnaam]],Table3[Basisnaam],Table3[Functie],"",0)</f>
        <v>Head of HR &amp; FA</v>
      </c>
      <c r="AB196" t="str">
        <f>IF(OR(Table2[[#This Row],[In Contact list?]]&lt;&gt;"Not Found",Table2[[#This Row],[In Contacten Hanne]]&lt;&gt;""),"Yes","No")</f>
        <v>Yes</v>
      </c>
    </row>
    <row r="197" spans="1:28" ht="17.45" customHeight="1" x14ac:dyDescent="0.45">
      <c r="A197" t="s">
        <v>9422</v>
      </c>
      <c r="B197" t="s">
        <v>1986</v>
      </c>
      <c r="C197" t="str">
        <f>SUBSTITUTE(SUBSTITUTE(SUBSTITUTE(SUBSTITUTE(SUBSTITUTE(SUBSTITUTE(SUBSTITUTE(SUBSTITUTE(SUBSTITUTE(SUBSTITUTE(SUBSTITUTE(SUBSTITUTE(SUBSTITUTE(LOWER(Table2[[#This Row],[Naam]]),".",""),"-","")," bvba",""),"belgië",""),"belgium","")," nv","")," bv",""),"group",""),"groep","")," ", ""),"é","e"),"è","e"),"à","a")</f>
        <v>enestia</v>
      </c>
      <c r="D197" t="s">
        <v>1987</v>
      </c>
      <c r="E197" t="s">
        <v>1988</v>
      </c>
      <c r="F197" t="s">
        <v>1989</v>
      </c>
      <c r="G197" t="s">
        <v>26</v>
      </c>
      <c r="H197" t="s">
        <v>1990</v>
      </c>
      <c r="I197" t="s">
        <v>26</v>
      </c>
      <c r="J197" t="s">
        <v>1991</v>
      </c>
      <c r="K197" t="str">
        <f>IFERROR(LEFT(SUBSTITUTE(SUBSTITUTE(Table2[[#This Row],[Website]],"www.",""),"https://",""), FIND(".", SUBSTITUTE(SUBSTITUTE(Table2[[#This Row],[Website]],"www.",""),"https://","")) - 1),"")</f>
        <v>sharpservices</v>
      </c>
      <c r="L197" t="s">
        <v>1992</v>
      </c>
      <c r="M197" t="s">
        <v>1993</v>
      </c>
      <c r="N197" t="s">
        <v>1994</v>
      </c>
      <c r="O197">
        <v>56</v>
      </c>
      <c r="P197">
        <v>107</v>
      </c>
      <c r="Q197" t="s">
        <v>1995</v>
      </c>
      <c r="R197" t="str">
        <f>LOWER(Table2[[#This Row],[Straat]]&amp;Table2[[#This Row],[Huisnummer]]&amp;Table2[[#This Row],[Postcode]])</f>
        <v>klöcknerstraat13930</v>
      </c>
      <c r="S197" t="s">
        <v>33</v>
      </c>
      <c r="T197" t="s">
        <v>98</v>
      </c>
      <c r="U197" t="s">
        <v>1996</v>
      </c>
      <c r="V197" t="s">
        <v>468</v>
      </c>
      <c r="W197" t="s">
        <v>1997</v>
      </c>
      <c r="X197" t="s">
        <v>38</v>
      </c>
      <c r="Y197" t="s">
        <v>39</v>
      </c>
      <c r="Z197" t="str">
        <f>_xlfn.XLOOKUP(Table2[[#This Row],[Bedrijfsnummer]],Contacten!$O$2:$O$921,Contacten!$H$2:$H$921,"Not Found",0)</f>
        <v>Not Found</v>
      </c>
      <c r="AA197" t="str">
        <f>_xlfn.XLOOKUP(Table2[[#This Row],[Basisnaam]],Table3[Basisnaam],Table3[Functie],"",0)</f>
        <v/>
      </c>
      <c r="AB197" t="str">
        <f>IF(OR(Table2[[#This Row],[In Contact list?]]&lt;&gt;"Not Found",Table2[[#This Row],[In Contacten Hanne]]&lt;&gt;""),"Yes","No")</f>
        <v>No</v>
      </c>
    </row>
    <row r="198" spans="1:28" ht="17.45" customHeight="1" x14ac:dyDescent="0.45">
      <c r="A198" t="s">
        <v>9422</v>
      </c>
      <c r="B198" t="s">
        <v>1998</v>
      </c>
      <c r="C198" t="str">
        <f>SUBSTITUTE(SUBSTITUTE(SUBSTITUTE(SUBSTITUTE(SUBSTITUTE(SUBSTITUTE(SUBSTITUTE(SUBSTITUTE(SUBSTITUTE(SUBSTITUTE(SUBSTITUTE(SUBSTITUTE(SUBSTITUTE(LOWER(Table2[[#This Row],[Naam]]),".",""),"-","")," bvba",""),"belgië",""),"belgium","")," nv","")," bv",""),"group",""),"groep","")," ", ""),"é","e"),"è","e"),"à","a")</f>
        <v>engiecc</v>
      </c>
      <c r="D198" t="s">
        <v>1999</v>
      </c>
      <c r="E198" t="s">
        <v>2000</v>
      </c>
      <c r="F198" t="s">
        <v>2001</v>
      </c>
      <c r="G198" t="s">
        <v>26</v>
      </c>
      <c r="H198" t="s">
        <v>2002</v>
      </c>
      <c r="I198" t="s">
        <v>26</v>
      </c>
      <c r="J198" t="s">
        <v>2003</v>
      </c>
      <c r="K198" t="str">
        <f>IFERROR(LEFT(SUBSTITUTE(SUBSTITUTE(Table2[[#This Row],[Website]],"www.",""),"https://",""), FIND(".", SUBSTITUTE(SUBSTITUTE(Table2[[#This Row],[Website]],"www.",""),"https://","")) - 1),"")</f>
        <v>engie</v>
      </c>
      <c r="L198" t="s">
        <v>2004</v>
      </c>
      <c r="M198" t="s">
        <v>200</v>
      </c>
      <c r="N198" t="s">
        <v>315</v>
      </c>
      <c r="O198">
        <v>77</v>
      </c>
      <c r="P198">
        <v>251</v>
      </c>
      <c r="Q198" t="s">
        <v>2005</v>
      </c>
      <c r="R198" t="str">
        <f>LOWER(Table2[[#This Row],[Straat]]&amp;Table2[[#This Row],[Huisnummer]]&amp;Table2[[#This Row],[Postcode]])</f>
        <v>simon bolivarlaan361000</v>
      </c>
      <c r="S198" t="s">
        <v>33</v>
      </c>
      <c r="T198" t="s">
        <v>200</v>
      </c>
      <c r="U198" t="s">
        <v>2006</v>
      </c>
      <c r="V198" t="s">
        <v>2007</v>
      </c>
      <c r="W198" t="s">
        <v>2008</v>
      </c>
      <c r="X198" t="s">
        <v>38</v>
      </c>
      <c r="Y198" t="s">
        <v>60</v>
      </c>
      <c r="Z198" t="str">
        <f>_xlfn.XLOOKUP(Table2[[#This Row],[Bedrijfsnummer]],Contacten!$O$2:$O$921,Contacten!$H$2:$H$921,"Not Found",0)</f>
        <v>Chief HR (CHRO) and Chief Information Officer (CIO) Research &amp; Innovation</v>
      </c>
      <c r="AA198" t="str">
        <f>_xlfn.XLOOKUP(Table2[[#This Row],[Basisnaam]],Table3[Basisnaam],Table3[Functie],"",0)</f>
        <v/>
      </c>
      <c r="AB198" t="str">
        <f>IF(OR(Table2[[#This Row],[In Contact list?]]&lt;&gt;"Not Found",Table2[[#This Row],[In Contacten Hanne]]&lt;&gt;""),"Yes","No")</f>
        <v>Yes</v>
      </c>
    </row>
    <row r="199" spans="1:28" ht="17.45" customHeight="1" x14ac:dyDescent="0.45">
      <c r="A199" t="s">
        <v>9422</v>
      </c>
      <c r="B199" t="s">
        <v>2010</v>
      </c>
      <c r="C199" t="str">
        <f>SUBSTITUTE(SUBSTITUTE(SUBSTITUTE(SUBSTITUTE(SUBSTITUTE(SUBSTITUTE(SUBSTITUTE(SUBSTITUTE(SUBSTITUTE(SUBSTITUTE(SUBSTITUTE(SUBSTITUTE(SUBSTITUTE(LOWER(Table2[[#This Row],[Naam]]),".",""),"-","")," bvba",""),"belgië",""),"belgium","")," nv","")," bv",""),"group",""),"groep","")," ", ""),"é","e"),"è","e"),"à","a")</f>
        <v>envalior</v>
      </c>
      <c r="D199" t="s">
        <v>2011</v>
      </c>
      <c r="E199" t="s">
        <v>2012</v>
      </c>
      <c r="F199" t="s">
        <v>2013</v>
      </c>
      <c r="G199" t="s">
        <v>26</v>
      </c>
      <c r="H199" t="s">
        <v>2014</v>
      </c>
      <c r="I199" t="s">
        <v>26</v>
      </c>
      <c r="J199" t="s">
        <v>2015</v>
      </c>
      <c r="K199" t="str">
        <f>IFERROR(LEFT(SUBSTITUTE(SUBSTITUTE(Table2[[#This Row],[Website]],"www.",""),"https://",""), FIND(".", SUBSTITUTE(SUBSTITUTE(Table2[[#This Row],[Website]],"www.",""),"https://","")) - 1),"")</f>
        <v>envalior</v>
      </c>
      <c r="L199" t="s">
        <v>2016</v>
      </c>
      <c r="M199" t="s">
        <v>34</v>
      </c>
      <c r="N199">
        <v>2040</v>
      </c>
      <c r="O199">
        <v>0</v>
      </c>
      <c r="P199">
        <v>356</v>
      </c>
      <c r="Q199"/>
      <c r="R199" t="str">
        <f>LOWER(Table2[[#This Row],[Straat]]&amp;Table2[[#This Row],[Huisnummer]]&amp;Table2[[#This Row],[Postcode]])</f>
        <v>scheldelaan4202040</v>
      </c>
      <c r="S199"/>
      <c r="T199" t="s">
        <v>34</v>
      </c>
      <c r="U199" t="s">
        <v>738</v>
      </c>
      <c r="V199">
        <v>420</v>
      </c>
      <c r="W199" t="s">
        <v>2017</v>
      </c>
      <c r="X199" t="s">
        <v>100</v>
      </c>
      <c r="Y199" t="s">
        <v>113</v>
      </c>
      <c r="Z199" t="str">
        <f>_xlfn.XLOOKUP(Table2[[#This Row],[Bedrijfsnummer]],Contacten!$O$2:$O$921,Contacten!$H$2:$H$921,"Not Found",0)</f>
        <v>HR Director</v>
      </c>
      <c r="AA199" t="str">
        <f>_xlfn.XLOOKUP(Table2[[#This Row],[Basisnaam]],Table3[Basisnaam],Table3[Functie],"",0)</f>
        <v>HR Director</v>
      </c>
      <c r="AB199" t="str">
        <f>IF(OR(Table2[[#This Row],[In Contact list?]]&lt;&gt;"Not Found",Table2[[#This Row],[In Contacten Hanne]]&lt;&gt;""),"Yes","No")</f>
        <v>Yes</v>
      </c>
    </row>
    <row r="200" spans="1:28" ht="17.45" customHeight="1" x14ac:dyDescent="0.45">
      <c r="A200" t="s">
        <v>9422</v>
      </c>
      <c r="B200" t="s">
        <v>2019</v>
      </c>
      <c r="C200" t="str">
        <f>SUBSTITUTE(SUBSTITUTE(SUBSTITUTE(SUBSTITUTE(SUBSTITUTE(SUBSTITUTE(SUBSTITUTE(SUBSTITUTE(SUBSTITUTE(SUBSTITUTE(SUBSTITUTE(SUBSTITUTE(SUBSTITUTE(LOWER(Table2[[#This Row],[Naam]]),".",""),"-","")," bvba",""),"belgië",""),"belgium","")," nv","")," bv",""),"group",""),"groep","")," ", ""),"é","e"),"è","e"),"à","a")</f>
        <v>envaliorspecialtycompounds</v>
      </c>
      <c r="D200" t="s">
        <v>2020</v>
      </c>
      <c r="E200" t="s">
        <v>2021</v>
      </c>
      <c r="F200" t="s">
        <v>2013</v>
      </c>
      <c r="G200" t="s">
        <v>26</v>
      </c>
      <c r="H200" t="s">
        <v>2022</v>
      </c>
      <c r="I200" t="s">
        <v>26</v>
      </c>
      <c r="J200" t="s">
        <v>2023</v>
      </c>
      <c r="K200" t="str">
        <f>IFERROR(LEFT(SUBSTITUTE(SUBSTITUTE(Table2[[#This Row],[Website]],"www.",""),"https://",""), FIND(".", SUBSTITUTE(SUBSTITUTE(Table2[[#This Row],[Website]],"www.",""),"https://","")) - 1),"")</f>
        <v>envalior</v>
      </c>
      <c r="L200" t="s">
        <v>2024</v>
      </c>
      <c r="M200" t="s">
        <v>434</v>
      </c>
      <c r="N200">
        <v>3600</v>
      </c>
      <c r="O200">
        <v>2</v>
      </c>
      <c r="P200">
        <v>182.7</v>
      </c>
      <c r="Q200"/>
      <c r="R200" t="str">
        <f>LOWER(Table2[[#This Row],[Straat]]&amp;Table2[[#This Row],[Huisnummer]]&amp;Table2[[#This Row],[Postcode]])</f>
        <v>paniswijerstraat923600</v>
      </c>
      <c r="S200"/>
      <c r="T200" t="s">
        <v>98</v>
      </c>
      <c r="U200" t="s">
        <v>2025</v>
      </c>
      <c r="V200">
        <v>92</v>
      </c>
      <c r="W200" t="s">
        <v>307</v>
      </c>
      <c r="X200" t="s">
        <v>80</v>
      </c>
      <c r="Y200" t="s">
        <v>60</v>
      </c>
      <c r="Z200" t="str">
        <f>_xlfn.XLOOKUP(Table2[[#This Row],[Bedrijfsnummer]],Contacten!$O$2:$O$921,Contacten!$H$2:$H$921,"Not Found",0)</f>
        <v>Not Found</v>
      </c>
      <c r="AA200" t="str">
        <f>_xlfn.XLOOKUP(Table2[[#This Row],[Basisnaam]],Table3[Basisnaam],Table3[Functie],"",0)</f>
        <v/>
      </c>
      <c r="AB200" t="str">
        <f>IF(OR(Table2[[#This Row],[In Contact list?]]&lt;&gt;"Not Found",Table2[[#This Row],[In Contacten Hanne]]&lt;&gt;""),"Yes","No")</f>
        <v>No</v>
      </c>
    </row>
    <row r="201" spans="1:28" ht="17.45" customHeight="1" x14ac:dyDescent="0.45">
      <c r="A201" t="s">
        <v>9422</v>
      </c>
      <c r="B201" t="s">
        <v>2026</v>
      </c>
      <c r="C201" t="str">
        <f>SUBSTITUTE(SUBSTITUTE(SUBSTITUTE(SUBSTITUTE(SUBSTITUTE(SUBSTITUTE(SUBSTITUTE(SUBSTITUTE(SUBSTITUTE(SUBSTITUTE(SUBSTITUTE(SUBSTITUTE(SUBSTITUTE(LOWER(Table2[[#This Row],[Naam]]),".",""),"-","")," bvba",""),"belgië",""),"belgium","")," nv","")," bv",""),"group",""),"groep","")," ", ""),"é","e"),"è","e"),"à","a")</f>
        <v>eoc</v>
      </c>
      <c r="D201" t="s">
        <v>2027</v>
      </c>
      <c r="E201" t="s">
        <v>2028</v>
      </c>
      <c r="F201" t="s">
        <v>2029</v>
      </c>
      <c r="G201" t="s">
        <v>26</v>
      </c>
      <c r="H201" t="s">
        <v>2030</v>
      </c>
      <c r="I201" t="s">
        <v>26</v>
      </c>
      <c r="J201" t="s">
        <v>2031</v>
      </c>
      <c r="K201" t="str">
        <f>IFERROR(LEFT(SUBSTITUTE(SUBSTITUTE(Table2[[#This Row],[Website]],"www.",""),"https://",""), FIND(".", SUBSTITUTE(SUBSTITUTE(Table2[[#This Row],[Website]],"www.",""),"https://","")) - 1),"")</f>
        <v>eocgroup</v>
      </c>
      <c r="L201" t="s">
        <v>2032</v>
      </c>
      <c r="M201" t="s">
        <v>783</v>
      </c>
      <c r="N201" t="s">
        <v>784</v>
      </c>
      <c r="O201">
        <v>16</v>
      </c>
      <c r="P201">
        <v>185</v>
      </c>
      <c r="Q201" t="s">
        <v>2033</v>
      </c>
      <c r="R201" t="str">
        <f>LOWER(Table2[[#This Row],[Straat]]&amp;Table2[[#This Row],[Huisnummer]]&amp;Table2[[#This Row],[Postcode]])</f>
        <v>industriepark "de bruwaan"249700</v>
      </c>
      <c r="S201" t="s">
        <v>33</v>
      </c>
      <c r="T201" t="s">
        <v>67</v>
      </c>
      <c r="U201" t="s">
        <v>2034</v>
      </c>
      <c r="V201" t="s">
        <v>2035</v>
      </c>
      <c r="W201" t="s">
        <v>2017</v>
      </c>
      <c r="X201" t="s">
        <v>38</v>
      </c>
      <c r="Y201" t="s">
        <v>47</v>
      </c>
      <c r="Z201" t="str">
        <f>_xlfn.XLOOKUP(Table2[[#This Row],[Bedrijfsnummer]],Contacten!$O$2:$O$921,Contacten!$H$2:$H$921,"Not Found",0)</f>
        <v>Human Resources Director</v>
      </c>
      <c r="AA201" t="str">
        <f>_xlfn.XLOOKUP(Table2[[#This Row],[Basisnaam]],Table3[Basisnaam],Table3[Functie],"",0)</f>
        <v/>
      </c>
      <c r="AB201" t="str">
        <f>IF(OR(Table2[[#This Row],[In Contact list?]]&lt;&gt;"Not Found",Table2[[#This Row],[In Contacten Hanne]]&lt;&gt;""),"Yes","No")</f>
        <v>Yes</v>
      </c>
    </row>
    <row r="202" spans="1:28" ht="17.45" customHeight="1" x14ac:dyDescent="0.45">
      <c r="A202" t="s">
        <v>9422</v>
      </c>
      <c r="B202" t="s">
        <v>2037</v>
      </c>
      <c r="C202" t="str">
        <f>SUBSTITUTE(SUBSTITUTE(SUBSTITUTE(SUBSTITUTE(SUBSTITUTE(SUBSTITUTE(SUBSTITUTE(SUBSTITUTE(SUBSTITUTE(SUBSTITUTE(SUBSTITUTE(SUBSTITUTE(SUBSTITUTE(LOWER(Table2[[#This Row],[Naam]]),".",""),"-","")," bvba",""),"belgië",""),"belgium","")," nv","")," bv",""),"group",""),"groep","")," ", ""),"é","e"),"è","e"),"à","a")</f>
        <v>ericsson</v>
      </c>
      <c r="D202" t="s">
        <v>2038</v>
      </c>
      <c r="E202" t="s">
        <v>2039</v>
      </c>
      <c r="F202" t="s">
        <v>2040</v>
      </c>
      <c r="G202" t="s">
        <v>26</v>
      </c>
      <c r="H202" t="s">
        <v>2041</v>
      </c>
      <c r="I202" t="s">
        <v>26</v>
      </c>
      <c r="J202" t="s">
        <v>2042</v>
      </c>
      <c r="K202" t="str">
        <f>IFERROR(LEFT(SUBSTITUTE(SUBSTITUTE(Table2[[#This Row],[Website]],"www.",""),"https://",""), FIND(".", SUBSTITUTE(SUBSTITUTE(Table2[[#This Row],[Website]],"www.",""),"https://","")) - 1),"")</f>
        <v>ericsson</v>
      </c>
      <c r="L202" t="s">
        <v>2043</v>
      </c>
      <c r="M202" t="s">
        <v>2044</v>
      </c>
      <c r="N202">
        <v>1932</v>
      </c>
      <c r="O202">
        <v>0</v>
      </c>
      <c r="P202">
        <v>218.1</v>
      </c>
      <c r="Q202"/>
      <c r="R202" t="str">
        <f>LOWER(Table2[[#This Row],[Straat]]&amp;Table2[[#This Row],[Huisnummer]]&amp;Table2[[#This Row],[Postcode]])</f>
        <v>lozenberg18-201932</v>
      </c>
      <c r="S202"/>
      <c r="T202" t="s">
        <v>45</v>
      </c>
      <c r="U202" t="s">
        <v>2045</v>
      </c>
      <c r="V202" t="s">
        <v>2046</v>
      </c>
      <c r="W202" t="s">
        <v>2047</v>
      </c>
      <c r="X202" t="s">
        <v>38</v>
      </c>
      <c r="Y202" t="s">
        <v>47</v>
      </c>
      <c r="Z202" t="str">
        <f>_xlfn.XLOOKUP(Table2[[#This Row],[Bedrijfsnummer]],Contacten!$O$2:$O$921,Contacten!$H$2:$H$921,"Not Found",0)</f>
        <v>Not Found</v>
      </c>
      <c r="AA202" t="str">
        <f>_xlfn.XLOOKUP(Table2[[#This Row],[Basisnaam]],Table3[Basisnaam],Table3[Functie],"",0)</f>
        <v/>
      </c>
      <c r="AB202" t="str">
        <f>IF(OR(Table2[[#This Row],[In Contact list?]]&lt;&gt;"Not Found",Table2[[#This Row],[In Contacten Hanne]]&lt;&gt;""),"Yes","No")</f>
        <v>No</v>
      </c>
    </row>
    <row r="203" spans="1:28" ht="17.45" customHeight="1" x14ac:dyDescent="0.45">
      <c r="A203" t="s">
        <v>9422</v>
      </c>
      <c r="B203" t="s">
        <v>2048</v>
      </c>
      <c r="C203" t="str">
        <f>SUBSTITUTE(SUBSTITUTE(SUBSTITUTE(SUBSTITUTE(SUBSTITUTE(SUBSTITUTE(SUBSTITUTE(SUBSTITUTE(SUBSTITUTE(SUBSTITUTE(SUBSTITUTE(SUBSTITUTE(SUBSTITUTE(LOWER(Table2[[#This Row],[Naam]]),".",""),"-","")," bvba",""),"belgië",""),"belgium","")," nv","")," bv",""),"group",""),"groep","")," ", ""),"é","e"),"è","e"),"à","a")</f>
        <v>eriks</v>
      </c>
      <c r="D203" t="s">
        <v>2049</v>
      </c>
      <c r="E203" t="s">
        <v>2050</v>
      </c>
      <c r="F203" t="s">
        <v>2051</v>
      </c>
      <c r="G203" t="s">
        <v>26</v>
      </c>
      <c r="H203" t="s">
        <v>2052</v>
      </c>
      <c r="I203" t="s">
        <v>26</v>
      </c>
      <c r="J203" t="s">
        <v>2053</v>
      </c>
      <c r="K203" t="str">
        <f>IFERROR(LEFT(SUBSTITUTE(SUBSTITUTE(Table2[[#This Row],[Website]],"www.",""),"https://",""), FIND(".", SUBSTITUTE(SUBSTITUTE(Table2[[#This Row],[Website]],"www.",""),"https://","")) - 1),"")</f>
        <v>eriks</v>
      </c>
      <c r="L203" t="s">
        <v>2054</v>
      </c>
      <c r="M203" t="s">
        <v>1569</v>
      </c>
      <c r="N203" t="s">
        <v>1570</v>
      </c>
      <c r="O203">
        <v>13</v>
      </c>
      <c r="P203">
        <v>406</v>
      </c>
      <c r="Q203" t="s">
        <v>2055</v>
      </c>
      <c r="R203" t="str">
        <f>LOWER(Table2[[#This Row],[Straat]]&amp;Table2[[#This Row],[Huisnummer]]&amp;Table2[[#This Row],[Postcode]])</f>
        <v>roderveldlaan32600</v>
      </c>
      <c r="S203" t="s">
        <v>33</v>
      </c>
      <c r="T203" t="s">
        <v>34</v>
      </c>
      <c r="U203" t="s">
        <v>2056</v>
      </c>
      <c r="V203" t="s">
        <v>1271</v>
      </c>
      <c r="W203" t="s">
        <v>2057</v>
      </c>
      <c r="X203" t="s">
        <v>38</v>
      </c>
      <c r="Y203" t="s">
        <v>47</v>
      </c>
      <c r="Z203" t="str">
        <f>_xlfn.XLOOKUP(Table2[[#This Row],[Bedrijfsnummer]],Contacten!$O$2:$O$921,Contacten!$H$2:$H$921,"Not Found",0)</f>
        <v>Human Resources Director</v>
      </c>
      <c r="AA203" t="str">
        <f>_xlfn.XLOOKUP(Table2[[#This Row],[Basisnaam]],Table3[Basisnaam],Table3[Functie],"",0)</f>
        <v>HR Manager</v>
      </c>
      <c r="AB203" t="str">
        <f>IF(OR(Table2[[#This Row],[In Contact list?]]&lt;&gt;"Not Found",Table2[[#This Row],[In Contacten Hanne]]&lt;&gt;""),"Yes","No")</f>
        <v>Yes</v>
      </c>
    </row>
    <row r="204" spans="1:28" ht="17.45" customHeight="1" x14ac:dyDescent="0.45">
      <c r="A204" t="s">
        <v>9422</v>
      </c>
      <c r="B204" t="s">
        <v>2059</v>
      </c>
      <c r="C204" t="str">
        <f>SUBSTITUTE(SUBSTITUTE(SUBSTITUTE(SUBSTITUTE(SUBSTITUTE(SUBSTITUTE(SUBSTITUTE(SUBSTITUTE(SUBSTITUTE(SUBSTITUTE(SUBSTITUTE(SUBSTITUTE(SUBSTITUTE(LOWER(Table2[[#This Row],[Naam]]),".",""),"-","")," bvba",""),"belgië",""),"belgium","")," nv","")," bv",""),"group",""),"groep","")," ", ""),"é","e"),"è","e"),"à","a")</f>
        <v>ernst&amp;youngconsulting</v>
      </c>
      <c r="D204" t="s">
        <v>2060</v>
      </c>
      <c r="E204" t="s">
        <v>2061</v>
      </c>
      <c r="F204" t="s">
        <v>2062</v>
      </c>
      <c r="G204" t="s">
        <v>26</v>
      </c>
      <c r="H204"/>
      <c r="I204"/>
      <c r="J204" t="s">
        <v>2063</v>
      </c>
      <c r="K204" t="str">
        <f>IFERROR(LEFT(SUBSTITUTE(SUBSTITUTE(Table2[[#This Row],[Website]],"www.",""),"https://",""), FIND(".", SUBSTITUTE(SUBSTITUTE(Table2[[#This Row],[Website]],"www.",""),"https://","")) - 1),"")</f>
        <v>ey</v>
      </c>
      <c r="L204" t="s">
        <v>2064</v>
      </c>
      <c r="M204" t="s">
        <v>44</v>
      </c>
      <c r="N204" t="s">
        <v>212</v>
      </c>
      <c r="O204">
        <v>788</v>
      </c>
      <c r="P204">
        <v>478</v>
      </c>
      <c r="Q204" t="s">
        <v>2065</v>
      </c>
      <c r="R204" t="str">
        <f>LOWER(Table2[[#This Row],[Straat]]&amp;Table2[[#This Row],[Huisnummer]]&amp;Table2[[#This Row],[Postcode]])</f>
        <v>kouterveldstraat7b1831</v>
      </c>
      <c r="S204" t="s">
        <v>33</v>
      </c>
      <c r="T204" t="s">
        <v>45</v>
      </c>
      <c r="U204" t="s">
        <v>747</v>
      </c>
      <c r="V204" t="s">
        <v>1239</v>
      </c>
      <c r="W204" t="s">
        <v>156</v>
      </c>
      <c r="X204" t="s">
        <v>38</v>
      </c>
      <c r="Y204" t="s">
        <v>47</v>
      </c>
      <c r="Z204" t="str">
        <f>_xlfn.XLOOKUP(Table2[[#This Row],[Bedrijfsnummer]],Contacten!$O$2:$O$921,Contacten!$H$2:$H$921,"Not Found",0)</f>
        <v>HR Business Partner</v>
      </c>
      <c r="AA204" t="str">
        <f>_xlfn.XLOOKUP(Table2[[#This Row],[Basisnaam]],Table3[Basisnaam],Table3[Functie],"",0)</f>
        <v/>
      </c>
      <c r="AB204" t="str">
        <f>IF(OR(Table2[[#This Row],[In Contact list?]]&lt;&gt;"Not Found",Table2[[#This Row],[In Contacten Hanne]]&lt;&gt;""),"Yes","No")</f>
        <v>Yes</v>
      </c>
    </row>
    <row r="205" spans="1:28" ht="17.45" customHeight="1" x14ac:dyDescent="0.45">
      <c r="A205" t="s">
        <v>9422</v>
      </c>
      <c r="B205" t="s">
        <v>2067</v>
      </c>
      <c r="C205" t="str">
        <f>SUBSTITUTE(SUBSTITUTE(SUBSTITUTE(SUBSTITUTE(SUBSTITUTE(SUBSTITUTE(SUBSTITUTE(SUBSTITUTE(SUBSTITUTE(SUBSTITUTE(SUBSTITUTE(SUBSTITUTE(SUBSTITUTE(LOWER(Table2[[#This Row],[Naam]]),".",""),"-","")," bvba",""),"belgië",""),"belgium","")," nv","")," bv",""),"group",""),"groep","")," ", ""),"é","e"),"è","e"),"à","a")</f>
        <v>eskographics</v>
      </c>
      <c r="D205" t="s">
        <v>2068</v>
      </c>
      <c r="E205" t="s">
        <v>2069</v>
      </c>
      <c r="F205" t="s">
        <v>2070</v>
      </c>
      <c r="G205" t="s">
        <v>26</v>
      </c>
      <c r="H205" t="s">
        <v>2071</v>
      </c>
      <c r="I205" t="s">
        <v>26</v>
      </c>
      <c r="J205" t="s">
        <v>2072</v>
      </c>
      <c r="K205" t="str">
        <f>IFERROR(LEFT(SUBSTITUTE(SUBSTITUTE(Table2[[#This Row],[Website]],"www.",""),"https://",""), FIND(".", SUBSTITUTE(SUBSTITUTE(Table2[[#This Row],[Website]],"www.",""),"https://","")) - 1),"")</f>
        <v>esko</v>
      </c>
      <c r="L205" t="s">
        <v>2073</v>
      </c>
      <c r="M205" t="s">
        <v>2074</v>
      </c>
      <c r="N205">
        <v>9051</v>
      </c>
      <c r="O205">
        <v>0</v>
      </c>
      <c r="P205">
        <v>139.19999999999999</v>
      </c>
      <c r="Q205"/>
      <c r="R205" t="str">
        <f>LOWER(Table2[[#This Row],[Straat]]&amp;Table2[[#This Row],[Huisnummer]]&amp;Table2[[#This Row],[Postcode]])</f>
        <v>raymonde de larochelaan139051</v>
      </c>
      <c r="S205"/>
      <c r="T205" t="s">
        <v>67</v>
      </c>
      <c r="U205" t="s">
        <v>2075</v>
      </c>
      <c r="V205">
        <v>13</v>
      </c>
      <c r="W205" t="s">
        <v>686</v>
      </c>
      <c r="X205" t="s">
        <v>80</v>
      </c>
      <c r="Y205" t="s">
        <v>47</v>
      </c>
      <c r="Z205" t="str">
        <f>_xlfn.XLOOKUP(Table2[[#This Row],[Bedrijfsnummer]],Contacten!$O$2:$O$921,Contacten!$H$2:$H$921,"Not Found",0)</f>
        <v>HR Manager</v>
      </c>
      <c r="AA205" t="str">
        <f>_xlfn.XLOOKUP(Table2[[#This Row],[Basisnaam]],Table3[Basisnaam],Table3[Functie],"",0)</f>
        <v/>
      </c>
      <c r="AB205" t="str">
        <f>IF(OR(Table2[[#This Row],[In Contact list?]]&lt;&gt;"Not Found",Table2[[#This Row],[In Contacten Hanne]]&lt;&gt;""),"Yes","No")</f>
        <v>Yes</v>
      </c>
    </row>
    <row r="206" spans="1:28" ht="17.45" customHeight="1" x14ac:dyDescent="0.45">
      <c r="A206" t="s">
        <v>9422</v>
      </c>
      <c r="B206" t="s">
        <v>2077</v>
      </c>
      <c r="C206" t="str">
        <f>SUBSTITUTE(SUBSTITUTE(SUBSTITUTE(SUBSTITUTE(SUBSTITUTE(SUBSTITUTE(SUBSTITUTE(SUBSTITUTE(SUBSTITUTE(SUBSTITUTE(SUBSTITUTE(SUBSTITUTE(SUBSTITUTE(LOWER(Table2[[#This Row],[Naam]]),".",""),"-","")," bvba",""),"belgië",""),"belgium","")," nv","")," bv",""),"group",""),"groep","")," ", ""),"é","e"),"è","e"),"à","a")</f>
        <v>esteelaudercosmetics</v>
      </c>
      <c r="D206" t="s">
        <v>2078</v>
      </c>
      <c r="E206" t="s">
        <v>2079</v>
      </c>
      <c r="F206"/>
      <c r="G206"/>
      <c r="H206" t="s">
        <v>2080</v>
      </c>
      <c r="I206" t="s">
        <v>26</v>
      </c>
      <c r="J206" t="s">
        <v>2081</v>
      </c>
      <c r="K206" t="str">
        <f>IFERROR(LEFT(SUBSTITUTE(SUBSTITUTE(Table2[[#This Row],[Website]],"www.",""),"https://",""), FIND(".", SUBSTITUTE(SUBSTITUTE(Table2[[#This Row],[Website]],"www.",""),"https://","")) - 1),"")</f>
        <v>elcompanies</v>
      </c>
      <c r="L206" t="s">
        <v>2082</v>
      </c>
      <c r="M206" t="s">
        <v>44</v>
      </c>
      <c r="N206" t="s">
        <v>212</v>
      </c>
      <c r="O206">
        <v>280</v>
      </c>
      <c r="P206">
        <v>229</v>
      </c>
      <c r="Q206" t="s">
        <v>2083</v>
      </c>
      <c r="R206" t="str">
        <f>LOWER(Table2[[#This Row],[Straat]]&amp;Table2[[#This Row],[Huisnummer]]&amp;Table2[[#This Row],[Postcode]])</f>
        <v>leonardo da vincilaan19c1831</v>
      </c>
      <c r="S206" t="s">
        <v>33</v>
      </c>
      <c r="T206" t="s">
        <v>45</v>
      </c>
      <c r="U206" t="s">
        <v>214</v>
      </c>
      <c r="V206" t="s">
        <v>215</v>
      </c>
      <c r="W206" t="s">
        <v>2084</v>
      </c>
      <c r="X206" t="s">
        <v>38</v>
      </c>
      <c r="Y206" t="s">
        <v>39</v>
      </c>
      <c r="Z206" t="str">
        <f>_xlfn.XLOOKUP(Table2[[#This Row],[Bedrijfsnummer]],Contacten!$O$2:$O$921,Contacten!$H$2:$H$921,"Not Found",0)</f>
        <v>Senior HR Business Partner Benelux</v>
      </c>
      <c r="AA206" t="str">
        <f>_xlfn.XLOOKUP(Table2[[#This Row],[Basisnaam]],Table3[Basisnaam],Table3[Functie],"",0)</f>
        <v/>
      </c>
      <c r="AB206" t="str">
        <f>IF(OR(Table2[[#This Row],[In Contact list?]]&lt;&gt;"Not Found",Table2[[#This Row],[In Contacten Hanne]]&lt;&gt;""),"Yes","No")</f>
        <v>Yes</v>
      </c>
    </row>
    <row r="207" spans="1:28" ht="17.45" customHeight="1" x14ac:dyDescent="0.45">
      <c r="A207" t="s">
        <v>9422</v>
      </c>
      <c r="B207" t="s">
        <v>2086</v>
      </c>
      <c r="C207" t="str">
        <f>SUBSTITUTE(SUBSTITUTE(SUBSTITUTE(SUBSTITUTE(SUBSTITUTE(SUBSTITUTE(SUBSTITUTE(SUBSTITUTE(SUBSTITUTE(SUBSTITUTE(SUBSTITUTE(SUBSTITUTE(SUBSTITUTE(LOWER(Table2[[#This Row],[Naam]]),".",""),"-","")," bvba",""),"belgië",""),"belgium","")," nv","")," bv",""),"group",""),"groep","")," ", ""),"é","e"),"è","e"),"à","a")</f>
        <v>etaplightinginternational</v>
      </c>
      <c r="D207" t="s">
        <v>2087</v>
      </c>
      <c r="E207" t="s">
        <v>2088</v>
      </c>
      <c r="F207" t="s">
        <v>2089</v>
      </c>
      <c r="G207" t="s">
        <v>26</v>
      </c>
      <c r="H207" t="s">
        <v>2090</v>
      </c>
      <c r="I207" t="s">
        <v>26</v>
      </c>
      <c r="J207" t="s">
        <v>2091</v>
      </c>
      <c r="K207" t="str">
        <f>IFERROR(LEFT(SUBSTITUTE(SUBSTITUTE(Table2[[#This Row],[Website]],"www.",""),"https://",""), FIND(".", SUBSTITUTE(SUBSTITUTE(Table2[[#This Row],[Website]],"www.",""),"https://","")) - 1),"")</f>
        <v>etaplighting</v>
      </c>
      <c r="L207" t="s">
        <v>2092</v>
      </c>
      <c r="M207" t="s">
        <v>2093</v>
      </c>
      <c r="N207" t="s">
        <v>2094</v>
      </c>
      <c r="O207">
        <v>13</v>
      </c>
      <c r="P207">
        <v>107</v>
      </c>
      <c r="Q207" t="s">
        <v>2095</v>
      </c>
      <c r="R207" t="str">
        <f>LOWER(Table2[[#This Row],[Straat]]&amp;Table2[[#This Row],[Huisnummer]]&amp;Table2[[#This Row],[Postcode]])</f>
        <v>antwerpsesteenweg1302390</v>
      </c>
      <c r="S207" t="s">
        <v>33</v>
      </c>
      <c r="T207" t="s">
        <v>34</v>
      </c>
      <c r="U207" t="s">
        <v>1218</v>
      </c>
      <c r="V207" t="s">
        <v>2096</v>
      </c>
      <c r="W207" t="s">
        <v>123</v>
      </c>
      <c r="X207" t="s">
        <v>38</v>
      </c>
      <c r="Y207" t="s">
        <v>39</v>
      </c>
      <c r="Z207" t="str">
        <f>_xlfn.XLOOKUP(Table2[[#This Row],[Bedrijfsnummer]],Contacten!$O$2:$O$921,Contacten!$H$2:$H$921,"Not Found",0)</f>
        <v>Not Found</v>
      </c>
      <c r="AA207" t="str">
        <f>_xlfn.XLOOKUP(Table2[[#This Row],[Basisnaam]],Table3[Basisnaam],Table3[Functie],"",0)</f>
        <v/>
      </c>
      <c r="AB207" t="str">
        <f>IF(OR(Table2[[#This Row],[In Contact list?]]&lt;&gt;"Not Found",Table2[[#This Row],[In Contacten Hanne]]&lt;&gt;""),"Yes","No")</f>
        <v>No</v>
      </c>
    </row>
    <row r="208" spans="1:28" ht="17.45" customHeight="1" x14ac:dyDescent="0.45">
      <c r="A208" t="s">
        <v>9422</v>
      </c>
      <c r="B208" t="s">
        <v>2097</v>
      </c>
      <c r="C208" t="str">
        <f>SUBSTITUTE(SUBSTITUTE(SUBSTITUTE(SUBSTITUTE(SUBSTITUTE(SUBSTITUTE(SUBSTITUTE(SUBSTITUTE(SUBSTITUTE(SUBSTITUTE(SUBSTITUTE(SUBSTITUTE(SUBSTITUTE(LOWER(Table2[[#This Row],[Naam]]),".",""),"-","")," bvba",""),"belgië",""),"belgium","")," nv","")," bv",""),"group",""),"groep","")," ", ""),"é","e"),"è","e"),"à","a")</f>
        <v>etexservices</v>
      </c>
      <c r="D208" t="s">
        <v>2098</v>
      </c>
      <c r="E208" t="s">
        <v>2099</v>
      </c>
      <c r="F208"/>
      <c r="G208"/>
      <c r="H208"/>
      <c r="I208"/>
      <c r="J208" t="s">
        <v>2100</v>
      </c>
      <c r="K208" t="str">
        <f>IFERROR(LEFT(SUBSTITUTE(SUBSTITUTE(Table2[[#This Row],[Website]],"www.",""),"https://",""), FIND(".", SUBSTITUTE(SUBSTITUTE(Table2[[#This Row],[Website]],"www.",""),"https://","")) - 1),"")</f>
        <v>etexgroup</v>
      </c>
      <c r="L208" t="s">
        <v>2101</v>
      </c>
      <c r="M208" t="s">
        <v>2102</v>
      </c>
      <c r="N208" t="s">
        <v>2103</v>
      </c>
      <c r="O208">
        <v>71</v>
      </c>
      <c r="P208">
        <v>192</v>
      </c>
      <c r="Q208" t="s">
        <v>2104</v>
      </c>
      <c r="R208" t="str">
        <f>LOWER(Table2[[#This Row],[Straat]]&amp;Table2[[#This Row],[Huisnummer]]&amp;Table2[[#This Row],[Postcode]])</f>
        <v>kuiermansstraat11880</v>
      </c>
      <c r="S208" t="s">
        <v>33</v>
      </c>
      <c r="T208" t="s">
        <v>45</v>
      </c>
      <c r="U208" t="s">
        <v>2105</v>
      </c>
      <c r="V208" t="s">
        <v>468</v>
      </c>
      <c r="W208" t="s">
        <v>469</v>
      </c>
      <c r="X208" t="s">
        <v>38</v>
      </c>
      <c r="Y208" t="s">
        <v>60</v>
      </c>
      <c r="Z208" t="str">
        <f>_xlfn.XLOOKUP(Table2[[#This Row],[Bedrijfsnummer]],Contacten!$O$2:$O$921,Contacten!$H$2:$H$921,"Not Found",0)</f>
        <v>HR Business Partner</v>
      </c>
      <c r="AA208" t="str">
        <f>_xlfn.XLOOKUP(Table2[[#This Row],[Basisnaam]],Table3[Basisnaam],Table3[Functie],"",0)</f>
        <v/>
      </c>
      <c r="AB208" t="str">
        <f>IF(OR(Table2[[#This Row],[In Contact list?]]&lt;&gt;"Not Found",Table2[[#This Row],[In Contacten Hanne]]&lt;&gt;""),"Yes","No")</f>
        <v>Yes</v>
      </c>
    </row>
    <row r="209" spans="1:28" ht="17.45" customHeight="1" x14ac:dyDescent="0.45">
      <c r="A209" t="s">
        <v>9422</v>
      </c>
      <c r="B209" t="s">
        <v>2107</v>
      </c>
      <c r="C209" t="str">
        <f>SUBSTITUTE(SUBSTITUTE(SUBSTITUTE(SUBSTITUTE(SUBSTITUTE(SUBSTITUTE(SUBSTITUTE(SUBSTITUTE(SUBSTITUTE(SUBSTITUTE(SUBSTITUTE(SUBSTITUTE(SUBSTITUTE(LOWER(Table2[[#This Row],[Naam]]),".",""),"-","")," bvba",""),"belgië",""),"belgium","")," nv","")," bv",""),"group",""),"groep","")," ", ""),"é","e"),"è","e"),"à","a")</f>
        <v>euphonybenelux</v>
      </c>
      <c r="D209" t="s">
        <v>2108</v>
      </c>
      <c r="E209" t="s">
        <v>2109</v>
      </c>
      <c r="F209"/>
      <c r="G209"/>
      <c r="H209" t="s">
        <v>2110</v>
      </c>
      <c r="I209" t="s">
        <v>26</v>
      </c>
      <c r="J209" t="s">
        <v>2111</v>
      </c>
      <c r="K209" t="str">
        <f>IFERROR(LEFT(SUBSTITUTE(SUBSTITUTE(Table2[[#This Row],[Website]],"www.",""),"https://",""), FIND(".", SUBSTITUTE(SUBSTITUTE(Table2[[#This Row],[Website]],"www.",""),"https://","")) - 1),"")</f>
        <v>http://euphony</v>
      </c>
      <c r="L209" t="s">
        <v>2112</v>
      </c>
      <c r="M209" t="s">
        <v>34</v>
      </c>
      <c r="N209">
        <v>2030</v>
      </c>
      <c r="O209">
        <v>0</v>
      </c>
      <c r="P209">
        <v>140</v>
      </c>
      <c r="Q209"/>
      <c r="R209" t="str">
        <f>LOWER(Table2[[#This Row],[Straat]]&amp;Table2[[#This Row],[Huisnummer]]&amp;Table2[[#This Row],[Postcode]])</f>
        <v>klipperstraat152030</v>
      </c>
      <c r="S209"/>
      <c r="T209" t="s">
        <v>34</v>
      </c>
      <c r="U209" t="s">
        <v>2113</v>
      </c>
      <c r="V209">
        <v>15</v>
      </c>
      <c r="W209"/>
      <c r="X209" t="s">
        <v>80</v>
      </c>
      <c r="Y209" t="s">
        <v>60</v>
      </c>
      <c r="Z209" t="str">
        <f>_xlfn.XLOOKUP(Table2[[#This Row],[Bedrijfsnummer]],Contacten!$O$2:$O$921,Contacten!$H$2:$H$921,"Not Found",0)</f>
        <v>HR Manager &amp; Squad Lead</v>
      </c>
      <c r="AA209" t="str">
        <f>_xlfn.XLOOKUP(Table2[[#This Row],[Basisnaam]],Table3[Basisnaam],Table3[Functie],"",0)</f>
        <v/>
      </c>
      <c r="AB209" t="str">
        <f>IF(OR(Table2[[#This Row],[In Contact list?]]&lt;&gt;"Not Found",Table2[[#This Row],[In Contacten Hanne]]&lt;&gt;""),"Yes","No")</f>
        <v>Yes</v>
      </c>
    </row>
    <row r="210" spans="1:28" ht="17.45" customHeight="1" x14ac:dyDescent="0.45">
      <c r="A210" t="s">
        <v>9422</v>
      </c>
      <c r="B210" t="s">
        <v>2115</v>
      </c>
      <c r="C210" t="str">
        <f>SUBSTITUTE(SUBSTITUTE(SUBSTITUTE(SUBSTITUTE(SUBSTITUTE(SUBSTITUTE(SUBSTITUTE(SUBSTITUTE(SUBSTITUTE(SUBSTITUTE(SUBSTITUTE(SUBSTITUTE(SUBSTITUTE(LOWER(Table2[[#This Row],[Naam]]),".",""),"-","")," bvba",""),"belgië",""),"belgium","")," nv","")," bv",""),"group",""),"groep","")," ", ""),"é","e"),"è","e"),"à","a")</f>
        <v>evaleurope</v>
      </c>
      <c r="D210" t="s">
        <v>2116</v>
      </c>
      <c r="E210" t="s">
        <v>2117</v>
      </c>
      <c r="F210"/>
      <c r="G210"/>
      <c r="H210"/>
      <c r="I210"/>
      <c r="J210" t="s">
        <v>2118</v>
      </c>
      <c r="K210" t="str">
        <f>IFERROR(LEFT(SUBSTITUTE(SUBSTITUTE(Table2[[#This Row],[Website]],"www.",""),"https://",""), FIND(".", SUBSTITUTE(SUBSTITUTE(Table2[[#This Row],[Website]],"www.",""),"https://","")) - 1),"")</f>
        <v>evalevoh</v>
      </c>
      <c r="L210" t="s">
        <v>2119</v>
      </c>
      <c r="M210" t="s">
        <v>30</v>
      </c>
      <c r="N210">
        <v>2070</v>
      </c>
      <c r="O210">
        <v>0</v>
      </c>
      <c r="P210">
        <v>160.80000000000001</v>
      </c>
      <c r="Q210"/>
      <c r="R210" t="str">
        <f>LOWER(Table2[[#This Row],[Straat]]&amp;Table2[[#This Row],[Huisnummer]]&amp;Table2[[#This Row],[Postcode]])</f>
        <v>nieuwe weg12070</v>
      </c>
      <c r="S210"/>
      <c r="T210" t="s">
        <v>34</v>
      </c>
      <c r="U210" t="s">
        <v>2120</v>
      </c>
      <c r="V210">
        <v>1</v>
      </c>
      <c r="W210"/>
      <c r="X210" t="s">
        <v>80</v>
      </c>
      <c r="Y210" t="s">
        <v>47</v>
      </c>
      <c r="Z210" t="str">
        <f>_xlfn.XLOOKUP(Table2[[#This Row],[Bedrijfsnummer]],Contacten!$O$2:$O$921,Contacten!$H$2:$H$921,"Not Found",0)</f>
        <v>HR Manager</v>
      </c>
      <c r="AA210" t="str">
        <f>_xlfn.XLOOKUP(Table2[[#This Row],[Basisnaam]],Table3[Basisnaam],Table3[Functie],"",0)</f>
        <v/>
      </c>
      <c r="AB210" t="str">
        <f>IF(OR(Table2[[#This Row],[In Contact list?]]&lt;&gt;"Not Found",Table2[[#This Row],[In Contacten Hanne]]&lt;&gt;""),"Yes","No")</f>
        <v>Yes</v>
      </c>
    </row>
    <row r="211" spans="1:28" ht="17.45" customHeight="1" x14ac:dyDescent="0.45">
      <c r="A211" t="s">
        <v>9422</v>
      </c>
      <c r="B211" t="s">
        <v>2121</v>
      </c>
      <c r="C211" t="str">
        <f>SUBSTITUTE(SUBSTITUTE(SUBSTITUTE(SUBSTITUTE(SUBSTITUTE(SUBSTITUTE(SUBSTITUTE(SUBSTITUTE(SUBSTITUTE(SUBSTITUTE(SUBSTITUTE(SUBSTITUTE(SUBSTITUTE(LOWER(Table2[[#This Row],[Naam]]),".",""),"-","")," bvba",""),"belgië",""),"belgium","")," nv","")," bv",""),"group",""),"groep","")," ", ""),"é","e"),"è","e"),"à","a")</f>
        <v>eviden</v>
      </c>
      <c r="D211" t="s">
        <v>2122</v>
      </c>
      <c r="E211" t="s">
        <v>2123</v>
      </c>
      <c r="F211"/>
      <c r="G211"/>
      <c r="H211"/>
      <c r="I211"/>
      <c r="J211" t="s">
        <v>2124</v>
      </c>
      <c r="K211" t="str">
        <f>IFERROR(LEFT(SUBSTITUTE(SUBSTITUTE(Table2[[#This Row],[Website]],"www.",""),"https://",""), FIND(".", SUBSTITUTE(SUBSTITUTE(Table2[[#This Row],[Website]],"www.",""),"https://","")) - 1),"")</f>
        <v>atos</v>
      </c>
      <c r="L211" t="s">
        <v>2125</v>
      </c>
      <c r="M211" t="s">
        <v>121</v>
      </c>
      <c r="N211" t="s">
        <v>478</v>
      </c>
      <c r="O211">
        <v>401</v>
      </c>
      <c r="P211">
        <v>408</v>
      </c>
      <c r="Q211" t="s">
        <v>2126</v>
      </c>
      <c r="R211" t="str">
        <f>LOWER(Table2[[#This Row],[Straat]]&amp;Table2[[#This Row],[Huisnummer]]&amp;Table2[[#This Row],[Postcode]])</f>
        <v>da vincilaan51930</v>
      </c>
      <c r="S211" t="s">
        <v>33</v>
      </c>
      <c r="T211" t="s">
        <v>45</v>
      </c>
      <c r="U211" t="s">
        <v>761</v>
      </c>
      <c r="V211" t="s">
        <v>1665</v>
      </c>
      <c r="W211" t="s">
        <v>482</v>
      </c>
      <c r="X211" t="s">
        <v>38</v>
      </c>
      <c r="Y211" t="s">
        <v>47</v>
      </c>
      <c r="Z211" t="str">
        <f>_xlfn.XLOOKUP(Table2[[#This Row],[Bedrijfsnummer]],Contacten!$O$2:$O$921,Contacten!$H$2:$H$921,"Not Found",0)</f>
        <v>Not Found</v>
      </c>
      <c r="AA211" t="str">
        <f>_xlfn.XLOOKUP(Table2[[#This Row],[Basisnaam]],Table3[Basisnaam],Table3[Functie],"",0)</f>
        <v/>
      </c>
      <c r="AB211" t="str">
        <f>IF(OR(Table2[[#This Row],[In Contact list?]]&lt;&gt;"Not Found",Table2[[#This Row],[In Contacten Hanne]]&lt;&gt;""),"Yes","No")</f>
        <v>No</v>
      </c>
    </row>
    <row r="212" spans="1:28" ht="17.45" customHeight="1" x14ac:dyDescent="0.45">
      <c r="A212" t="s">
        <v>9422</v>
      </c>
      <c r="B212" t="s">
        <v>2127</v>
      </c>
      <c r="C212" t="str">
        <f>SUBSTITUTE(SUBSTITUTE(SUBSTITUTE(SUBSTITUTE(SUBSTITUTE(SUBSTITUTE(SUBSTITUTE(SUBSTITUTE(SUBSTITUTE(SUBSTITUTE(SUBSTITUTE(SUBSTITUTE(SUBSTITUTE(LOWER(Table2[[#This Row],[Naam]]),".",""),"-","")," bvba",""),"belgië",""),"belgium","")," nv","")," bv",""),"group",""),"groep","")," ", ""),"é","e"),"è","e"),"à","a")</f>
        <v>evonikantwerpen</v>
      </c>
      <c r="D212" t="s">
        <v>2128</v>
      </c>
      <c r="E212" t="s">
        <v>2129</v>
      </c>
      <c r="F212" t="s">
        <v>2130</v>
      </c>
      <c r="G212" t="s">
        <v>26</v>
      </c>
      <c r="H212" t="s">
        <v>2131</v>
      </c>
      <c r="I212" t="s">
        <v>26</v>
      </c>
      <c r="J212" t="s">
        <v>2132</v>
      </c>
      <c r="K212" t="str">
        <f>IFERROR(LEFT(SUBSTITUTE(SUBSTITUTE(Table2[[#This Row],[Website]],"www.",""),"https://",""), FIND(".", SUBSTITUTE(SUBSTITUTE(Table2[[#This Row],[Website]],"www.",""),"https://","")) - 1),"")</f>
        <v>corporate</v>
      </c>
      <c r="L212" t="s">
        <v>2133</v>
      </c>
      <c r="M212" t="s">
        <v>34</v>
      </c>
      <c r="N212">
        <v>2040</v>
      </c>
      <c r="O212">
        <v>0</v>
      </c>
      <c r="P212">
        <v>446.7</v>
      </c>
      <c r="Q212"/>
      <c r="R212" t="str">
        <f>LOWER(Table2[[#This Row],[Straat]]&amp;Table2[[#This Row],[Huisnummer]]&amp;Table2[[#This Row],[Postcode]])</f>
        <v>tijsmanstunnel-westz/n2040</v>
      </c>
      <c r="S212"/>
      <c r="T212" t="s">
        <v>34</v>
      </c>
      <c r="U212" t="s">
        <v>2134</v>
      </c>
      <c r="V212" t="s">
        <v>2135</v>
      </c>
      <c r="W212" t="s">
        <v>216</v>
      </c>
      <c r="X212" t="s">
        <v>100</v>
      </c>
      <c r="Y212" t="s">
        <v>113</v>
      </c>
      <c r="Z212" t="str">
        <f>_xlfn.XLOOKUP(Table2[[#This Row],[Bedrijfsnummer]],Contacten!$O$2:$O$921,Contacten!$H$2:$H$921,"Not Found",0)</f>
        <v>HR-manager</v>
      </c>
      <c r="AA212" t="str">
        <f>_xlfn.XLOOKUP(Table2[[#This Row],[Basisnaam]],Table3[Basisnaam],Table3[Functie],"",0)</f>
        <v/>
      </c>
      <c r="AB212" t="str">
        <f>IF(OR(Table2[[#This Row],[In Contact list?]]&lt;&gt;"Not Found",Table2[[#This Row],[In Contacten Hanne]]&lt;&gt;""),"Yes","No")</f>
        <v>Yes</v>
      </c>
    </row>
    <row r="213" spans="1:28" ht="17.45" customHeight="1" x14ac:dyDescent="0.45">
      <c r="A213" t="s">
        <v>9422</v>
      </c>
      <c r="B213" t="s">
        <v>2137</v>
      </c>
      <c r="C213" t="str">
        <f>SUBSTITUTE(SUBSTITUTE(SUBSTITUTE(SUBSTITUTE(SUBSTITUTE(SUBSTITUTE(SUBSTITUTE(SUBSTITUTE(SUBSTITUTE(SUBSTITUTE(SUBSTITUTE(SUBSTITUTE(SUBSTITUTE(LOWER(Table2[[#This Row],[Naam]]),".",""),"-","")," bvba",""),"belgië",""),"belgium","")," nv","")," bv",""),"group",""),"groep","")," ", ""),"é","e"),"è","e"),"à","a")</f>
        <v>expeditorsinternational</v>
      </c>
      <c r="D213" t="s">
        <v>2138</v>
      </c>
      <c r="E213" t="s">
        <v>2139</v>
      </c>
      <c r="F213" t="s">
        <v>2140</v>
      </c>
      <c r="G213" t="s">
        <v>26</v>
      </c>
      <c r="H213" t="s">
        <v>2141</v>
      </c>
      <c r="I213" t="s">
        <v>26</v>
      </c>
      <c r="J213" t="s">
        <v>2142</v>
      </c>
      <c r="K213" t="str">
        <f>IFERROR(LEFT(SUBSTITUTE(SUBSTITUTE(Table2[[#This Row],[Website]],"www.",""),"https://",""), FIND(".", SUBSTITUTE(SUBSTITUTE(Table2[[#This Row],[Website]],"www.",""),"https://","")) - 1),"")</f>
        <v>expeditors</v>
      </c>
      <c r="L213" t="s">
        <v>2143</v>
      </c>
      <c r="M213" t="s">
        <v>544</v>
      </c>
      <c r="N213" t="s">
        <v>2144</v>
      </c>
      <c r="O213">
        <v>141</v>
      </c>
      <c r="P213">
        <v>228</v>
      </c>
      <c r="Q213" t="s">
        <v>2145</v>
      </c>
      <c r="R213" t="str">
        <f>LOWER(Table2[[#This Row],[Straat]]&amp;Table2[[#This Row],[Huisnummer]]&amp;Table2[[#This Row],[Postcode]])</f>
        <v>bedrijvenzone machelen-cargo8341830</v>
      </c>
      <c r="S213" t="s">
        <v>33</v>
      </c>
      <c r="T213" t="s">
        <v>45</v>
      </c>
      <c r="U213" t="s">
        <v>1799</v>
      </c>
      <c r="V213" t="s">
        <v>2146</v>
      </c>
      <c r="W213" t="s">
        <v>2147</v>
      </c>
      <c r="X213" t="s">
        <v>38</v>
      </c>
      <c r="Y213" t="s">
        <v>47</v>
      </c>
      <c r="Z213" t="str">
        <f>_xlfn.XLOOKUP(Table2[[#This Row],[Bedrijfsnummer]],Contacten!$O$2:$O$921,Contacten!$H$2:$H$921,"Not Found",0)</f>
        <v>Not Found</v>
      </c>
      <c r="AA213" t="str">
        <f>_xlfn.XLOOKUP(Table2[[#This Row],[Basisnaam]],Table3[Basisnaam],Table3[Functie],"",0)</f>
        <v/>
      </c>
      <c r="AB213" t="str">
        <f>IF(OR(Table2[[#This Row],[In Contact list?]]&lt;&gt;"Not Found",Table2[[#This Row],[In Contacten Hanne]]&lt;&gt;""),"Yes","No")</f>
        <v>No</v>
      </c>
    </row>
    <row r="214" spans="1:28" ht="17.45" customHeight="1" x14ac:dyDescent="0.45">
      <c r="A214" t="s">
        <v>9422</v>
      </c>
      <c r="B214" t="s">
        <v>2148</v>
      </c>
      <c r="C214" t="str">
        <f>SUBSTITUTE(SUBSTITUTE(SUBSTITUTE(SUBSTITUTE(SUBSTITUTE(SUBSTITUTE(SUBSTITUTE(SUBSTITUTE(SUBSTITUTE(SUBSTITUTE(SUBSTITUTE(SUBSTITUTE(SUBSTITUTE(LOWER(Table2[[#This Row],[Naam]]),".",""),"-","")," bvba",""),"belgië",""),"belgium","")," nv","")," bv",""),"group",""),"groep","")," ", ""),"é","e"),"è","e"),"à","a")</f>
        <v>exxonmobilpetroleum&amp;chemical</v>
      </c>
      <c r="D214" t="s">
        <v>2149</v>
      </c>
      <c r="E214" t="s">
        <v>2150</v>
      </c>
      <c r="F214" t="s">
        <v>2151</v>
      </c>
      <c r="G214" t="s">
        <v>26</v>
      </c>
      <c r="H214" t="s">
        <v>2152</v>
      </c>
      <c r="I214" t="s">
        <v>26</v>
      </c>
      <c r="J214" t="s">
        <v>2153</v>
      </c>
      <c r="K214" t="str">
        <f>IFERROR(LEFT(SUBSTITUTE(SUBSTITUTE(Table2[[#This Row],[Website]],"www.",""),"https://",""), FIND(".", SUBSTITUTE(SUBSTITUTE(Table2[[#This Row],[Website]],"www.",""),"https://","")) - 1),"")</f>
        <v>exxonmobil</v>
      </c>
      <c r="L214" t="s">
        <v>2154</v>
      </c>
      <c r="M214" t="s">
        <v>34</v>
      </c>
      <c r="N214">
        <v>2030</v>
      </c>
      <c r="O214">
        <v>0</v>
      </c>
      <c r="P214">
        <v>1850</v>
      </c>
      <c r="Q214"/>
      <c r="R214" t="str">
        <f>LOWER(Table2[[#This Row],[Straat]]&amp;Table2[[#This Row],[Huisnummer]]&amp;Table2[[#This Row],[Postcode]])</f>
        <v>polderdijkweg32030</v>
      </c>
      <c r="S214"/>
      <c r="T214" t="s">
        <v>34</v>
      </c>
      <c r="U214" t="s">
        <v>2155</v>
      </c>
      <c r="V214">
        <v>3</v>
      </c>
      <c r="W214" t="s">
        <v>2156</v>
      </c>
      <c r="X214" t="s">
        <v>1104</v>
      </c>
      <c r="Y214" t="s">
        <v>113</v>
      </c>
      <c r="Z214" t="str">
        <f>_xlfn.XLOOKUP(Table2[[#This Row],[Bedrijfsnummer]],Contacten!$O$2:$O$921,Contacten!$H$2:$H$921,"Not Found",0)</f>
        <v>HR Manager</v>
      </c>
      <c r="AA214" t="str">
        <f>_xlfn.XLOOKUP(Table2[[#This Row],[Basisnaam]],Table3[Basisnaam],Table3[Functie],"",0)</f>
        <v>HR Manager Zwijndrecht &amp; Meerhout</v>
      </c>
      <c r="AB214" t="str">
        <f>IF(OR(Table2[[#This Row],[In Contact list?]]&lt;&gt;"Not Found",Table2[[#This Row],[In Contacten Hanne]]&lt;&gt;""),"Yes","No")</f>
        <v>Yes</v>
      </c>
    </row>
    <row r="215" spans="1:28" ht="17.45" customHeight="1" x14ac:dyDescent="0.45">
      <c r="A215" t="s">
        <v>9422</v>
      </c>
      <c r="B215" t="s">
        <v>2158</v>
      </c>
      <c r="C215" t="str">
        <f>SUBSTITUTE(SUBSTITUTE(SUBSTITUTE(SUBSTITUTE(SUBSTITUTE(SUBSTITUTE(SUBSTITUTE(SUBSTITUTE(SUBSTITUTE(SUBSTITUTE(SUBSTITUTE(SUBSTITUTE(SUBSTITUTE(LOWER(Table2[[#This Row],[Naam]]),".",""),"-","")," bvba",""),"belgië",""),"belgium","")," nv","")," bv",""),"group",""),"groep","")," ", ""),"é","e"),"è","e"),"à","a")</f>
        <v>fabrimode</v>
      </c>
      <c r="D215" t="s">
        <v>2159</v>
      </c>
      <c r="E215" t="s">
        <v>2160</v>
      </c>
      <c r="F215" t="s">
        <v>2161</v>
      </c>
      <c r="G215" t="s">
        <v>26</v>
      </c>
      <c r="H215" t="s">
        <v>2162</v>
      </c>
      <c r="I215" t="s">
        <v>26</v>
      </c>
      <c r="J215" t="s">
        <v>2163</v>
      </c>
      <c r="K215" t="str">
        <f>IFERROR(LEFT(SUBSTITUTE(SUBSTITUTE(Table2[[#This Row],[Website]],"www.",""),"https://",""), FIND(".", SUBSTITUTE(SUBSTITUTE(Table2[[#This Row],[Website]],"www.",""),"https://","")) - 1),"")</f>
        <v>bel-bo</v>
      </c>
      <c r="L215" t="s">
        <v>2164</v>
      </c>
      <c r="M215" t="s">
        <v>2165</v>
      </c>
      <c r="N215" t="s">
        <v>2166</v>
      </c>
      <c r="O215">
        <v>36</v>
      </c>
      <c r="P215">
        <v>486</v>
      </c>
      <c r="Q215" t="s">
        <v>2167</v>
      </c>
      <c r="R215" t="str">
        <f>LOWER(Table2[[#This Row],[Straat]]&amp;Table2[[#This Row],[Huisnummer]]&amp;Table2[[#This Row],[Postcode]])</f>
        <v>theo nuyttenslaan58540</v>
      </c>
      <c r="S215" t="s">
        <v>33</v>
      </c>
      <c r="T215" t="s">
        <v>77</v>
      </c>
      <c r="U215" t="s">
        <v>2168</v>
      </c>
      <c r="V215" t="s">
        <v>1665</v>
      </c>
      <c r="W215" t="s">
        <v>2169</v>
      </c>
      <c r="X215" t="s">
        <v>38</v>
      </c>
      <c r="Y215" t="s">
        <v>60</v>
      </c>
      <c r="Z215" t="str">
        <f>_xlfn.XLOOKUP(Table2[[#This Row],[Bedrijfsnummer]],Contacten!$O$2:$O$921,Contacten!$H$2:$H$921,"Not Found",0)</f>
        <v>HR Manager</v>
      </c>
      <c r="AA215" t="str">
        <f>_xlfn.XLOOKUP(Table2[[#This Row],[Basisnaam]],Table3[Basisnaam],Table3[Functie],"",0)</f>
        <v/>
      </c>
      <c r="AB215" t="str">
        <f>IF(OR(Table2[[#This Row],[In Contact list?]]&lt;&gt;"Not Found",Table2[[#This Row],[In Contacten Hanne]]&lt;&gt;""),"Yes","No")</f>
        <v>Yes</v>
      </c>
    </row>
    <row r="216" spans="1:28" ht="17.45" customHeight="1" x14ac:dyDescent="0.45">
      <c r="A216" t="s">
        <v>9422</v>
      </c>
      <c r="B216" t="s">
        <v>2171</v>
      </c>
      <c r="C216" t="str">
        <f>SUBSTITUTE(SUBSTITUTE(SUBSTITUTE(SUBSTITUTE(SUBSTITUTE(SUBSTITUTE(SUBSTITUTE(SUBSTITUTE(SUBSTITUTE(SUBSTITUTE(SUBSTITUTE(SUBSTITUTE(SUBSTITUTE(LOWER(Table2[[#This Row],[Naam]]),".",""),"-","")," bvba",""),"belgië",""),"belgium","")," nv","")," bv",""),"group",""),"groep","")," ", ""),"é","e"),"è","e"),"à","a")</f>
        <v>farmfrites</v>
      </c>
      <c r="D216" t="s">
        <v>2172</v>
      </c>
      <c r="E216" t="s">
        <v>2173</v>
      </c>
      <c r="F216" t="s">
        <v>2174</v>
      </c>
      <c r="G216" t="s">
        <v>26</v>
      </c>
      <c r="H216" t="s">
        <v>2175</v>
      </c>
      <c r="I216" t="s">
        <v>26</v>
      </c>
      <c r="J216" t="s">
        <v>2176</v>
      </c>
      <c r="K216" t="str">
        <f>IFERROR(LEFT(SUBSTITUTE(SUBSTITUTE(Table2[[#This Row],[Website]],"www.",""),"https://",""), FIND(".", SUBSTITUTE(SUBSTITUTE(Table2[[#This Row],[Website]],"www.",""),"https://","")) - 1),"")</f>
        <v>farmfrites</v>
      </c>
      <c r="L216" t="s">
        <v>2177</v>
      </c>
      <c r="M216" t="s">
        <v>2178</v>
      </c>
      <c r="N216">
        <v>3920</v>
      </c>
      <c r="O216">
        <v>2</v>
      </c>
      <c r="P216">
        <v>111.5</v>
      </c>
      <c r="Q216"/>
      <c r="R216" t="str">
        <f>LOWER(Table2[[#This Row],[Straat]]&amp;Table2[[#This Row],[Huisnummer]]&amp;Table2[[#This Row],[Postcode]])</f>
        <v>maatheide503920</v>
      </c>
      <c r="S216"/>
      <c r="T216" t="s">
        <v>98</v>
      </c>
      <c r="U216" t="s">
        <v>2179</v>
      </c>
      <c r="V216">
        <v>50</v>
      </c>
      <c r="W216" t="s">
        <v>2180</v>
      </c>
      <c r="X216" t="s">
        <v>38</v>
      </c>
      <c r="Y216" t="s">
        <v>47</v>
      </c>
      <c r="Z216" t="str">
        <f>_xlfn.XLOOKUP(Table2[[#This Row],[Bedrijfsnummer]],Contacten!$O$2:$O$921,Contacten!$H$2:$H$921,"Not Found",0)</f>
        <v>HR Manager</v>
      </c>
      <c r="AA216" t="str">
        <f>_xlfn.XLOOKUP(Table2[[#This Row],[Basisnaam]],Table3[Basisnaam],Table3[Functie],"",0)</f>
        <v>HR manager ai</v>
      </c>
      <c r="AB216" t="str">
        <f>IF(OR(Table2[[#This Row],[In Contact list?]]&lt;&gt;"Not Found",Table2[[#This Row],[In Contacten Hanne]]&lt;&gt;""),"Yes","No")</f>
        <v>Yes</v>
      </c>
    </row>
    <row r="217" spans="1:28" ht="17.45" customHeight="1" x14ac:dyDescent="0.45">
      <c r="A217" t="s">
        <v>9422</v>
      </c>
      <c r="B217" t="s">
        <v>2182</v>
      </c>
      <c r="C217" t="str">
        <f>SUBSTITUTE(SUBSTITUTE(SUBSTITUTE(SUBSTITUTE(SUBSTITUTE(SUBSTITUTE(SUBSTITUTE(SUBSTITUTE(SUBSTITUTE(SUBSTITUTE(SUBSTITUTE(SUBSTITUTE(SUBSTITUTE(LOWER(Table2[[#This Row],[Naam]]),".",""),"-","")," bvba",""),"belgië",""),"belgium","")," nv","")," bv",""),"group",""),"groep","")," ", ""),"é","e"),"è","e"),"à","a")</f>
        <v>febelco</v>
      </c>
      <c r="D217" t="s">
        <v>2183</v>
      </c>
      <c r="E217" t="s">
        <v>2184</v>
      </c>
      <c r="F217" t="s">
        <v>2185</v>
      </c>
      <c r="G217" t="s">
        <v>26</v>
      </c>
      <c r="H217" t="s">
        <v>2186</v>
      </c>
      <c r="I217" t="s">
        <v>26</v>
      </c>
      <c r="J217" t="s">
        <v>2187</v>
      </c>
      <c r="K217" t="str">
        <f>IFERROR(LEFT(SUBSTITUTE(SUBSTITUTE(Table2[[#This Row],[Website]],"www.",""),"https://",""), FIND(".", SUBSTITUTE(SUBSTITUTE(Table2[[#This Row],[Website]],"www.",""),"https://","")) - 1),"")</f>
        <v>febelco</v>
      </c>
      <c r="L217" t="s">
        <v>2188</v>
      </c>
      <c r="M217" t="s">
        <v>1939</v>
      </c>
      <c r="N217">
        <v>9100</v>
      </c>
      <c r="O217">
        <v>0</v>
      </c>
      <c r="P217">
        <v>692.7</v>
      </c>
      <c r="Q217"/>
      <c r="R217" t="str">
        <f>LOWER(Table2[[#This Row],[Straat]]&amp;Table2[[#This Row],[Huisnummer]]&amp;Table2[[#This Row],[Postcode]])</f>
        <v>eigenlostraat19100</v>
      </c>
      <c r="S217"/>
      <c r="T217" t="s">
        <v>67</v>
      </c>
      <c r="U217" t="s">
        <v>2189</v>
      </c>
      <c r="V217">
        <v>1</v>
      </c>
      <c r="W217" t="s">
        <v>2190</v>
      </c>
      <c r="X217" t="s">
        <v>254</v>
      </c>
      <c r="Y217" t="s">
        <v>113</v>
      </c>
      <c r="Z217" t="str">
        <f>_xlfn.XLOOKUP(Table2[[#This Row],[Bedrijfsnummer]],Contacten!$O$2:$O$921,Contacten!$H$2:$H$921,"Not Found",0)</f>
        <v>Not Found</v>
      </c>
      <c r="AA217" t="str">
        <f>_xlfn.XLOOKUP(Table2[[#This Row],[Basisnaam]],Table3[Basisnaam],Table3[Functie],"",0)</f>
        <v>HR-directeur</v>
      </c>
      <c r="AB217" t="str">
        <f>IF(OR(Table2[[#This Row],[In Contact list?]]&lt;&gt;"Not Found",Table2[[#This Row],[In Contacten Hanne]]&lt;&gt;""),"Yes","No")</f>
        <v>Yes</v>
      </c>
    </row>
    <row r="218" spans="1:28" ht="17.45" customHeight="1" x14ac:dyDescent="0.45">
      <c r="A218" t="s">
        <v>9422</v>
      </c>
      <c r="B218" t="s">
        <v>2191</v>
      </c>
      <c r="C218" t="str">
        <f>SUBSTITUTE(SUBSTITUTE(SUBSTITUTE(SUBSTITUTE(SUBSTITUTE(SUBSTITUTE(SUBSTITUTE(SUBSTITUTE(SUBSTITUTE(SUBSTITUTE(SUBSTITUTE(SUBSTITUTE(SUBSTITUTE(LOWER(Table2[[#This Row],[Naam]]),".",""),"-","")," bvba",""),"belgië",""),"belgium","")," nv","")," bv",""),"group",""),"groep","")," ", ""),"é","e"),"è","e"),"à","a")</f>
        <v>fluviussystemoperator</v>
      </c>
      <c r="D218" t="s">
        <v>2192</v>
      </c>
      <c r="E218" t="s">
        <v>2193</v>
      </c>
      <c r="F218"/>
      <c r="G218"/>
      <c r="H218" t="s">
        <v>2194</v>
      </c>
      <c r="I218" t="s">
        <v>26</v>
      </c>
      <c r="J218" t="s">
        <v>2195</v>
      </c>
      <c r="K218" t="str">
        <f>IFERROR(LEFT(SUBSTITUTE(SUBSTITUTE(Table2[[#This Row],[Website]],"www.",""),"https://",""), FIND(".", SUBSTITUTE(SUBSTITUTE(Table2[[#This Row],[Website]],"www.",""),"https://","")) - 1),"")</f>
        <v>over</v>
      </c>
      <c r="L218" t="s">
        <v>2196</v>
      </c>
      <c r="M218" t="s">
        <v>2197</v>
      </c>
      <c r="N218">
        <v>9090</v>
      </c>
      <c r="O218">
        <v>45</v>
      </c>
      <c r="P218">
        <v>4996.6000000000004</v>
      </c>
      <c r="Q218"/>
      <c r="R218" t="str">
        <f>LOWER(Table2[[#This Row],[Straat]]&amp;Table2[[#This Row],[Huisnummer]]&amp;Table2[[#This Row],[Postcode]])</f>
        <v>brusselsesteenweg1999090</v>
      </c>
      <c r="S218"/>
      <c r="T218" t="s">
        <v>67</v>
      </c>
      <c r="U218" t="s">
        <v>613</v>
      </c>
      <c r="V218">
        <v>199</v>
      </c>
      <c r="W218" t="s">
        <v>2198</v>
      </c>
      <c r="X218" t="s">
        <v>2199</v>
      </c>
      <c r="Y218" t="s">
        <v>113</v>
      </c>
      <c r="Z218" t="str">
        <f>_xlfn.XLOOKUP(Table2[[#This Row],[Bedrijfsnummer]],Contacten!$O$2:$O$921,Contacten!$H$2:$H$921,"Not Found",0)</f>
        <v>Not Found</v>
      </c>
      <c r="AA218" t="str">
        <f>_xlfn.XLOOKUP(Table2[[#This Row],[Basisnaam]],Table3[Basisnaam],Table3[Functie],"",0)</f>
        <v/>
      </c>
      <c r="AB218" t="str">
        <f>IF(OR(Table2[[#This Row],[In Contact list?]]&lt;&gt;"Not Found",Table2[[#This Row],[In Contacten Hanne]]&lt;&gt;""),"Yes","No")</f>
        <v>No</v>
      </c>
    </row>
    <row r="219" spans="1:28" ht="17.45" customHeight="1" x14ac:dyDescent="0.45">
      <c r="A219" t="s">
        <v>9422</v>
      </c>
      <c r="B219" t="s">
        <v>2200</v>
      </c>
      <c r="C219" t="str">
        <f>SUBSTITUTE(SUBSTITUTE(SUBSTITUTE(SUBSTITUTE(SUBSTITUTE(SUBSTITUTE(SUBSTITUTE(SUBSTITUTE(SUBSTITUTE(SUBSTITUTE(SUBSTITUTE(SUBSTITUTE(SUBSTITUTE(LOWER(Table2[[#This Row],[Naam]]),".",""),"-","")," bvba",""),"belgië",""),"belgium","")," nv","")," bv",""),"group",""),"groep","")," ", ""),"é","e"),"è","e"),"à","a")</f>
        <v>fnacvandenborre</v>
      </c>
      <c r="D219" t="s">
        <v>2201</v>
      </c>
      <c r="E219" t="s">
        <v>2202</v>
      </c>
      <c r="F219" t="s">
        <v>2203</v>
      </c>
      <c r="G219" t="s">
        <v>26</v>
      </c>
      <c r="H219" t="s">
        <v>2204</v>
      </c>
      <c r="I219" t="s">
        <v>26</v>
      </c>
      <c r="J219" t="s">
        <v>2205</v>
      </c>
      <c r="K219" t="str">
        <f>IFERROR(LEFT(SUBSTITUTE(SUBSTITUTE(Table2[[#This Row],[Website]],"www.",""),"https://",""), FIND(".", SUBSTITUTE(SUBSTITUTE(Table2[[#This Row],[Website]],"www.",""),"https://","")) - 1),"")</f>
        <v>vandenborre</v>
      </c>
      <c r="L219" t="s">
        <v>2206</v>
      </c>
      <c r="M219" t="s">
        <v>2207</v>
      </c>
      <c r="N219">
        <v>1600</v>
      </c>
      <c r="O219">
        <v>62</v>
      </c>
      <c r="P219">
        <v>1181.9000000000001</v>
      </c>
      <c r="Q219"/>
      <c r="R219" t="str">
        <f>LOWER(Table2[[#This Row],[Straat]]&amp;Table2[[#This Row],[Huisnummer]]&amp;Table2[[#This Row],[Postcode]])</f>
        <v>slesbroekstraat1011600</v>
      </c>
      <c r="S219"/>
      <c r="T219" t="s">
        <v>45</v>
      </c>
      <c r="U219" t="s">
        <v>2208</v>
      </c>
      <c r="V219">
        <v>101</v>
      </c>
      <c r="W219" t="s">
        <v>2209</v>
      </c>
      <c r="X219" t="s">
        <v>254</v>
      </c>
      <c r="Y219" t="s">
        <v>113</v>
      </c>
      <c r="Z219" t="str">
        <f>_xlfn.XLOOKUP(Table2[[#This Row],[Bedrijfsnummer]],Contacten!$O$2:$O$921,Contacten!$H$2:$H$921,"Not Found",0)</f>
        <v>Not Found</v>
      </c>
      <c r="AA219" t="str">
        <f>_xlfn.XLOOKUP(Table2[[#This Row],[Basisnaam]],Table3[Basisnaam],Table3[Functie],"",0)</f>
        <v>HR Manager</v>
      </c>
      <c r="AB219" t="str">
        <f>IF(OR(Table2[[#This Row],[In Contact list?]]&lt;&gt;"Not Found",Table2[[#This Row],[In Contacten Hanne]]&lt;&gt;""),"Yes","No")</f>
        <v>Yes</v>
      </c>
    </row>
    <row r="220" spans="1:28" ht="17.45" customHeight="1" x14ac:dyDescent="0.45">
      <c r="A220" t="s">
        <v>9422</v>
      </c>
      <c r="B220" t="s">
        <v>2210</v>
      </c>
      <c r="C220" t="str">
        <f>SUBSTITUTE(SUBSTITUTE(SUBSTITUTE(SUBSTITUTE(SUBSTITUTE(SUBSTITUTE(SUBSTITUTE(SUBSTITUTE(SUBSTITUTE(SUBSTITUTE(SUBSTITUTE(SUBSTITUTE(SUBSTITUTE(LOWER(Table2[[#This Row],[Naam]]),".",""),"-","")," bvba",""),"belgië",""),"belgium","")," nv","")," bv",""),"group",""),"groep","")," ", ""),"é","e"),"è","e"),"à","a")</f>
        <v>fnginternational</v>
      </c>
      <c r="D220" t="s">
        <v>2211</v>
      </c>
      <c r="E220" t="s">
        <v>2212</v>
      </c>
      <c r="F220"/>
      <c r="G220"/>
      <c r="H220"/>
      <c r="I220"/>
      <c r="J220" t="s">
        <v>2213</v>
      </c>
      <c r="K220" t="str">
        <f>IFERROR(LEFT(SUBSTITUTE(SUBSTITUTE(Table2[[#This Row],[Website]],"www.",""),"https://",""), FIND(".", SUBSTITUTE(SUBSTITUTE(Table2[[#This Row],[Website]],"www.",""),"https://","")) - 1),"")</f>
        <v>fnginternational</v>
      </c>
      <c r="L220" t="s">
        <v>2214</v>
      </c>
      <c r="M220" t="s">
        <v>175</v>
      </c>
      <c r="N220">
        <v>2800</v>
      </c>
      <c r="O220">
        <v>0</v>
      </c>
      <c r="P220">
        <v>138.5</v>
      </c>
      <c r="Q220"/>
      <c r="R220" t="str">
        <f>LOWER(Table2[[#This Row],[Straat]]&amp;Table2[[#This Row],[Huisnummer]]&amp;Table2[[#This Row],[Postcode]])</f>
        <v>bautersemstraat68a2800</v>
      </c>
      <c r="S220"/>
      <c r="T220" t="s">
        <v>34</v>
      </c>
      <c r="U220" t="s">
        <v>2215</v>
      </c>
      <c r="V220" t="s">
        <v>2216</v>
      </c>
      <c r="W220"/>
      <c r="X220" t="s">
        <v>80</v>
      </c>
      <c r="Y220" t="s">
        <v>47</v>
      </c>
      <c r="Z220" t="str">
        <f>_xlfn.XLOOKUP(Table2[[#This Row],[Bedrijfsnummer]],Contacten!$O$2:$O$921,Contacten!$H$2:$H$921,"Not Found",0)</f>
        <v>Not Found</v>
      </c>
      <c r="AA220" t="str">
        <f>_xlfn.XLOOKUP(Table2[[#This Row],[Basisnaam]],Table3[Basisnaam],Table3[Functie],"",0)</f>
        <v/>
      </c>
      <c r="AB220" t="str">
        <f>IF(OR(Table2[[#This Row],[In Contact list?]]&lt;&gt;"Not Found",Table2[[#This Row],[In Contacten Hanne]]&lt;&gt;""),"Yes","No")</f>
        <v>No</v>
      </c>
    </row>
    <row r="221" spans="1:28" ht="17.45" customHeight="1" x14ac:dyDescent="0.45">
      <c r="A221" t="s">
        <v>9422</v>
      </c>
      <c r="B221" t="s">
        <v>2217</v>
      </c>
      <c r="C221" t="str">
        <f>SUBSTITUTE(SUBSTITUTE(SUBSTITUTE(SUBSTITUTE(SUBSTITUTE(SUBSTITUTE(SUBSTITUTE(SUBSTITUTE(SUBSTITUTE(SUBSTITUTE(SUBSTITUTE(SUBSTITUTE(SUBSTITUTE(LOWER(Table2[[#This Row],[Naam]]),".",""),"-","")," bvba",""),"belgië",""),"belgium","")," nv","")," bv",""),"group",""),"groep","")," ", ""),"é","e"),"è","e"),"à","a")</f>
        <v>forumjobs</v>
      </c>
      <c r="D221" t="s">
        <v>2218</v>
      </c>
      <c r="E221" t="s">
        <v>2219</v>
      </c>
      <c r="F221" t="s">
        <v>2220</v>
      </c>
      <c r="G221" t="s">
        <v>26</v>
      </c>
      <c r="H221" t="s">
        <v>2221</v>
      </c>
      <c r="I221" t="s">
        <v>26</v>
      </c>
      <c r="J221" t="s">
        <v>2222</v>
      </c>
      <c r="K221" t="str">
        <f>IFERROR(LEFT(SUBSTITUTE(SUBSTITUTE(Table2[[#This Row],[Website]],"www.",""),"https://",""), FIND(".", SUBSTITUTE(SUBSTITUTE(Table2[[#This Row],[Website]],"www.",""),"https://","")) - 1),"")</f>
        <v>forumjobs</v>
      </c>
      <c r="L221" t="s">
        <v>2223</v>
      </c>
      <c r="M221" t="s">
        <v>76</v>
      </c>
      <c r="N221">
        <v>8800</v>
      </c>
      <c r="O221">
        <v>0</v>
      </c>
      <c r="P221">
        <v>274.7</v>
      </c>
      <c r="Q221"/>
      <c r="R221" t="str">
        <f>LOWER(Table2[[#This Row],[Straat]]&amp;Table2[[#This Row],[Huisnummer]]&amp;Table2[[#This Row],[Postcode]])</f>
        <v>kwadestraat149a8800</v>
      </c>
      <c r="S221"/>
      <c r="T221" t="s">
        <v>77</v>
      </c>
      <c r="U221" t="s">
        <v>293</v>
      </c>
      <c r="V221" t="s">
        <v>2224</v>
      </c>
      <c r="W221" t="s">
        <v>79</v>
      </c>
      <c r="X221" t="s">
        <v>38</v>
      </c>
      <c r="Y221" t="s">
        <v>47</v>
      </c>
      <c r="Z221" t="str">
        <f>_xlfn.XLOOKUP(Table2[[#This Row],[Bedrijfsnummer]],Contacten!$O$2:$O$921,Contacten!$H$2:$H$921,"Not Found",0)</f>
        <v>Not Found</v>
      </c>
      <c r="AA221" t="str">
        <f>_xlfn.XLOOKUP(Table2[[#This Row],[Basisnaam]],Table3[Basisnaam],Table3[Functie],"",0)</f>
        <v/>
      </c>
      <c r="AB221" t="str">
        <f>IF(OR(Table2[[#This Row],[In Contact list?]]&lt;&gt;"Not Found",Table2[[#This Row],[In Contacten Hanne]]&lt;&gt;""),"Yes","No")</f>
        <v>No</v>
      </c>
    </row>
    <row r="222" spans="1:28" ht="17.45" customHeight="1" x14ac:dyDescent="0.45">
      <c r="A222" t="s">
        <v>9422</v>
      </c>
      <c r="B222" t="s">
        <v>2225</v>
      </c>
      <c r="C222" t="str">
        <f>SUBSTITUTE(SUBSTITUTE(SUBSTITUTE(SUBSTITUTE(SUBSTITUTE(SUBSTITUTE(SUBSTITUTE(SUBSTITUTE(SUBSTITUTE(SUBSTITUTE(SUBSTITUTE(SUBSTITUTE(SUBSTITUTE(LOWER(Table2[[#This Row],[Naam]]),".",""),"-","")," bvba",""),"belgië",""),"belgium","")," nv","")," bv",""),"group",""),"groep","")," ", ""),"é","e"),"è","e"),"à","a")</f>
        <v>frieslandcampina</v>
      </c>
      <c r="D222" t="s">
        <v>2226</v>
      </c>
      <c r="E222" t="s">
        <v>2227</v>
      </c>
      <c r="F222"/>
      <c r="G222"/>
      <c r="H222" t="s">
        <v>2228</v>
      </c>
      <c r="I222" t="s">
        <v>26</v>
      </c>
      <c r="J222" t="s">
        <v>2229</v>
      </c>
      <c r="K222" t="str">
        <f>IFERROR(LEFT(SUBSTITUTE(SUBSTITUTE(Table2[[#This Row],[Website]],"www.",""),"https://",""), FIND(".", SUBSTITUTE(SUBSTITUTE(Table2[[#This Row],[Website]],"www.",""),"https://","")) - 1),"")</f>
        <v>careers</v>
      </c>
      <c r="L222" t="s">
        <v>2230</v>
      </c>
      <c r="M222" t="s">
        <v>2231</v>
      </c>
      <c r="N222">
        <v>9880</v>
      </c>
      <c r="O222">
        <v>413</v>
      </c>
      <c r="P222">
        <v>570</v>
      </c>
      <c r="Q222"/>
      <c r="R222" t="str">
        <f>LOWER(Table2[[#This Row],[Straat]]&amp;Table2[[#This Row],[Huisnummer]]&amp;Table2[[#This Row],[Postcode]])</f>
        <v>venecolaan179880</v>
      </c>
      <c r="S222"/>
      <c r="T222" t="s">
        <v>67</v>
      </c>
      <c r="U222" t="s">
        <v>2232</v>
      </c>
      <c r="V222">
        <v>17</v>
      </c>
      <c r="W222"/>
      <c r="X222" t="s">
        <v>254</v>
      </c>
      <c r="Y222" t="s">
        <v>113</v>
      </c>
      <c r="Z222" t="str">
        <f>_xlfn.XLOOKUP(Table2[[#This Row],[Bedrijfsnummer]],Contacten!$O$2:$O$921,Contacten!$H$2:$H$921,"Not Found",0)</f>
        <v>HR Manager</v>
      </c>
      <c r="AA222" t="str">
        <f>_xlfn.XLOOKUP(Table2[[#This Row],[Basisnaam]],Table3[Basisnaam],Table3[Functie],"",0)</f>
        <v>HR Manager</v>
      </c>
      <c r="AB222" t="str">
        <f>IF(OR(Table2[[#This Row],[In Contact list?]]&lt;&gt;"Not Found",Table2[[#This Row],[In Contacten Hanne]]&lt;&gt;""),"Yes","No")</f>
        <v>Yes</v>
      </c>
    </row>
    <row r="223" spans="1:28" ht="17.45" customHeight="1" x14ac:dyDescent="0.45">
      <c r="A223" t="s">
        <v>9422</v>
      </c>
      <c r="B223" t="s">
        <v>2234</v>
      </c>
      <c r="C223" t="str">
        <f>SUBSTITUTE(SUBSTITUTE(SUBSTITUTE(SUBSTITUTE(SUBSTITUTE(SUBSTITUTE(SUBSTITUTE(SUBSTITUTE(SUBSTITUTE(SUBSTITUTE(SUBSTITUTE(SUBSTITUTE(SUBSTITUTE(LOWER(Table2[[#This Row],[Naam]]),".",""),"-","")," bvba",""),"belgië",""),"belgium","")," nv","")," bv",""),"group",""),"groep","")," ", ""),"é","e"),"è","e"),"à","a")</f>
        <v>fujifilmelectronicmaterials(europe)</v>
      </c>
      <c r="D223" t="s">
        <v>2235</v>
      </c>
      <c r="E223" t="s">
        <v>2236</v>
      </c>
      <c r="F223"/>
      <c r="G223"/>
      <c r="H223" t="s">
        <v>2237</v>
      </c>
      <c r="I223" t="s">
        <v>26</v>
      </c>
      <c r="J223" t="s">
        <v>2238</v>
      </c>
      <c r="K223" t="str">
        <f>IFERROR(LEFT(SUBSTITUTE(SUBSTITUTE(Table2[[#This Row],[Website]],"www.",""),"https://",""), FIND(".", SUBSTITUTE(SUBSTITUTE(Table2[[#This Row],[Website]],"www.",""),"https://","")) - 1),"")</f>
        <v>fujifilm</v>
      </c>
      <c r="L223" t="s">
        <v>2239</v>
      </c>
      <c r="M223" t="s">
        <v>30</v>
      </c>
      <c r="N223">
        <v>2070</v>
      </c>
      <c r="O223">
        <v>0</v>
      </c>
      <c r="P223">
        <v>192.2</v>
      </c>
      <c r="Q223"/>
      <c r="R223" t="str">
        <f>LOWER(Table2[[#This Row],[Straat]]&amp;Table2[[#This Row],[Huisnummer]]&amp;Table2[[#This Row],[Postcode]])</f>
        <v>keetberglaan1a2070</v>
      </c>
      <c r="S223"/>
      <c r="T223" t="s">
        <v>34</v>
      </c>
      <c r="U223" t="s">
        <v>2240</v>
      </c>
      <c r="V223" t="s">
        <v>2241</v>
      </c>
      <c r="W223"/>
      <c r="X223" t="s">
        <v>38</v>
      </c>
      <c r="Y223" t="s">
        <v>47</v>
      </c>
      <c r="Z223" t="str">
        <f>_xlfn.XLOOKUP(Table2[[#This Row],[Bedrijfsnummer]],Contacten!$O$2:$O$921,Contacten!$H$2:$H$921,"Not Found",0)</f>
        <v>Not Found</v>
      </c>
      <c r="AA223" t="str">
        <f>_xlfn.XLOOKUP(Table2[[#This Row],[Basisnaam]],Table3[Basisnaam],Table3[Functie],"",0)</f>
        <v/>
      </c>
      <c r="AB223" t="str">
        <f>IF(OR(Table2[[#This Row],[In Contact list?]]&lt;&gt;"Not Found",Table2[[#This Row],[In Contacten Hanne]]&lt;&gt;""),"Yes","No")</f>
        <v>No</v>
      </c>
    </row>
    <row r="224" spans="1:28" ht="17.45" customHeight="1" x14ac:dyDescent="0.45">
      <c r="A224" t="s">
        <v>9422</v>
      </c>
      <c r="B224" t="s">
        <v>2242</v>
      </c>
      <c r="C224" t="str">
        <f>SUBSTITUTE(SUBSTITUTE(SUBSTITUTE(SUBSTITUTE(SUBSTITUTE(SUBSTITUTE(SUBSTITUTE(SUBSTITUTE(SUBSTITUTE(SUBSTITUTE(SUBSTITUTE(SUBSTITUTE(SUBSTITUTE(LOWER(Table2[[#This Row],[Naam]]),".",""),"-","")," bvba",""),"belgië",""),"belgium","")," nv","")," bv",""),"group",""),"groep","")," ", ""),"é","e"),"è","e"),"à","a")</f>
        <v>fujitsutechnologysolutions</v>
      </c>
      <c r="D224" t="s">
        <v>2243</v>
      </c>
      <c r="E224" t="s">
        <v>2244</v>
      </c>
      <c r="F224" t="s">
        <v>2245</v>
      </c>
      <c r="G224" t="s">
        <v>26</v>
      </c>
      <c r="H224" t="s">
        <v>2246</v>
      </c>
      <c r="I224" t="s">
        <v>26</v>
      </c>
      <c r="J224" t="s">
        <v>2247</v>
      </c>
      <c r="K224" t="str">
        <f>IFERROR(LEFT(SUBSTITUTE(SUBSTITUTE(Table2[[#This Row],[Website]],"www.",""),"https://",""), FIND(".", SUBSTITUTE(SUBSTITUTE(Table2[[#This Row],[Website]],"www.",""),"https://","")) - 1),"")</f>
        <v>fujitsu</v>
      </c>
      <c r="L224" t="s">
        <v>2248</v>
      </c>
      <c r="M224" t="s">
        <v>44</v>
      </c>
      <c r="N224" t="s">
        <v>212</v>
      </c>
      <c r="O224">
        <v>22</v>
      </c>
      <c r="P224">
        <v>212</v>
      </c>
      <c r="Q224" t="s">
        <v>2249</v>
      </c>
      <c r="R224" t="str">
        <f>LOWER(Table2[[#This Row],[Straat]]&amp;Table2[[#This Row],[Huisnummer]]&amp;Table2[[#This Row],[Postcode]])</f>
        <v>culliganlaan51831</v>
      </c>
      <c r="S224" t="s">
        <v>33</v>
      </c>
      <c r="T224" t="s">
        <v>45</v>
      </c>
      <c r="U224" t="s">
        <v>1096</v>
      </c>
      <c r="V224" t="s">
        <v>1665</v>
      </c>
      <c r="W224" t="s">
        <v>2250</v>
      </c>
      <c r="X224" t="s">
        <v>38</v>
      </c>
      <c r="Y224" t="s">
        <v>47</v>
      </c>
      <c r="Z224" t="str">
        <f>_xlfn.XLOOKUP(Table2[[#This Row],[Bedrijfsnummer]],Contacten!$O$2:$O$921,Contacten!$H$2:$H$921,"Not Found",0)</f>
        <v>Not Found</v>
      </c>
      <c r="AA224" t="str">
        <f>_xlfn.XLOOKUP(Table2[[#This Row],[Basisnaam]],Table3[Basisnaam],Table3[Functie],"",0)</f>
        <v/>
      </c>
      <c r="AB224" t="str">
        <f>IF(OR(Table2[[#This Row],[In Contact list?]]&lt;&gt;"Not Found",Table2[[#This Row],[In Contacten Hanne]]&lt;&gt;""),"Yes","No")</f>
        <v>No</v>
      </c>
    </row>
    <row r="225" spans="1:28" ht="17.45" customHeight="1" x14ac:dyDescent="0.45">
      <c r="A225" t="s">
        <v>9422</v>
      </c>
      <c r="B225" t="s">
        <v>2251</v>
      </c>
      <c r="C225" t="str">
        <f>SUBSTITUTE(SUBSTITUTE(SUBSTITUTE(SUBSTITUTE(SUBSTITUTE(SUBSTITUTE(SUBSTITUTE(SUBSTITUTE(SUBSTITUTE(SUBSTITUTE(SUBSTITUTE(SUBSTITUTE(SUBSTITUTE(LOWER(Table2[[#This Row],[Naam]]),".",""),"-","")," bvba",""),"belgië",""),"belgium","")," nv","")," bv",""),"group",""),"groep","")," ", ""),"é","e"),"è","e"),"à","a")</f>
        <v>galapagos</v>
      </c>
      <c r="D225" t="s">
        <v>2252</v>
      </c>
      <c r="E225" t="s">
        <v>2253</v>
      </c>
      <c r="F225" t="s">
        <v>2254</v>
      </c>
      <c r="G225" t="s">
        <v>26</v>
      </c>
      <c r="H225" t="s">
        <v>2255</v>
      </c>
      <c r="I225" t="s">
        <v>26</v>
      </c>
      <c r="J225" t="s">
        <v>2256</v>
      </c>
      <c r="K225" t="str">
        <f>IFERROR(LEFT(SUBSTITUTE(SUBSTITUTE(Table2[[#This Row],[Website]],"www.",""),"https://",""), FIND(".", SUBSTITUTE(SUBSTITUTE(Table2[[#This Row],[Website]],"www.",""),"https://","")) - 1),"")</f>
        <v>glpg</v>
      </c>
      <c r="L225" t="s">
        <v>2257</v>
      </c>
      <c r="M225" t="s">
        <v>175</v>
      </c>
      <c r="N225">
        <v>2800</v>
      </c>
      <c r="O225">
        <v>0</v>
      </c>
      <c r="P225">
        <v>357.2</v>
      </c>
      <c r="Q225"/>
      <c r="R225" t="str">
        <f>LOWER(Table2[[#This Row],[Straat]]&amp;Table2[[#This Row],[Huisnummer]]&amp;Table2[[#This Row],[Postcode]])</f>
        <v>generaal de wittelaanl112800</v>
      </c>
      <c r="S225"/>
      <c r="T225" t="s">
        <v>34</v>
      </c>
      <c r="U225" t="s">
        <v>1461</v>
      </c>
      <c r="V225" t="s">
        <v>2258</v>
      </c>
      <c r="W225" t="s">
        <v>2259</v>
      </c>
      <c r="X225" t="s">
        <v>38</v>
      </c>
      <c r="Y225" t="s">
        <v>113</v>
      </c>
      <c r="Z225" t="str">
        <f>_xlfn.XLOOKUP(Table2[[#This Row],[Bedrijfsnummer]],Contacten!$O$2:$O$921,Contacten!$H$2:$H$921,"Not Found",0)</f>
        <v>Chief Human Resources Officer</v>
      </c>
      <c r="AA225" t="str">
        <f>_xlfn.XLOOKUP(Table2[[#This Row],[Basisnaam]],Table3[Basisnaam],Table3[Functie],"",0)</f>
        <v>HR Manager</v>
      </c>
      <c r="AB225" t="str">
        <f>IF(OR(Table2[[#This Row],[In Contact list?]]&lt;&gt;"Not Found",Table2[[#This Row],[In Contacten Hanne]]&lt;&gt;""),"Yes","No")</f>
        <v>Yes</v>
      </c>
    </row>
    <row r="226" spans="1:28" ht="17.45" customHeight="1" x14ac:dyDescent="0.45">
      <c r="A226" t="s">
        <v>9422</v>
      </c>
      <c r="B226" t="s">
        <v>2261</v>
      </c>
      <c r="C226" t="str">
        <f>SUBSTITUTE(SUBSTITUTE(SUBSTITUTE(SUBSTITUTE(SUBSTITUTE(SUBSTITUTE(SUBSTITUTE(SUBSTITUTE(SUBSTITUTE(SUBSTITUTE(SUBSTITUTE(SUBSTITUTE(SUBSTITUTE(LOWER(Table2[[#This Row],[Naam]]),".",""),"-","")," bvba",""),"belgië",""),"belgium","")," nv","")," bv",""),"group",""),"groep","")," ", ""),"é","e"),"è","e"),"à","a")</f>
        <v>gategourmet</v>
      </c>
      <c r="D226" t="s">
        <v>2262</v>
      </c>
      <c r="E226" t="s">
        <v>2263</v>
      </c>
      <c r="F226"/>
      <c r="G226"/>
      <c r="H226" t="s">
        <v>2264</v>
      </c>
      <c r="I226" t="s">
        <v>26</v>
      </c>
      <c r="J226" t="s">
        <v>2265</v>
      </c>
      <c r="K226" t="str">
        <f>IFERROR(LEFT(SUBSTITUTE(SUBSTITUTE(Table2[[#This Row],[Website]],"www.",""),"https://",""), FIND(".", SUBSTITUTE(SUBSTITUTE(Table2[[#This Row],[Website]],"www.",""),"https://","")) - 1),"")</f>
        <v>gategroup</v>
      </c>
      <c r="L226" t="s">
        <v>2266</v>
      </c>
      <c r="M226" t="s">
        <v>121</v>
      </c>
      <c r="N226" t="s">
        <v>478</v>
      </c>
      <c r="O226">
        <v>16</v>
      </c>
      <c r="P226">
        <v>127</v>
      </c>
      <c r="Q226" t="s">
        <v>2267</v>
      </c>
      <c r="R226" t="str">
        <f>LOWER(Table2[[#This Row],[Straat]]&amp;Table2[[#This Row],[Huisnummer]]&amp;Table2[[#This Row],[Postcode]])</f>
        <v>luchthaven brussel nationaal531930</v>
      </c>
      <c r="S226" t="s">
        <v>33</v>
      </c>
      <c r="T226" t="s">
        <v>45</v>
      </c>
      <c r="U226" t="s">
        <v>602</v>
      </c>
      <c r="V226" t="s">
        <v>481</v>
      </c>
      <c r="W226" t="s">
        <v>2268</v>
      </c>
      <c r="X226" t="s">
        <v>38</v>
      </c>
      <c r="Y226" t="s">
        <v>60</v>
      </c>
      <c r="Z226" t="str">
        <f>_xlfn.XLOOKUP(Table2[[#This Row],[Bedrijfsnummer]],Contacten!$O$2:$O$921,Contacten!$H$2:$H$921,"Not Found",0)</f>
        <v>Not Found</v>
      </c>
      <c r="AA226" t="str">
        <f>_xlfn.XLOOKUP(Table2[[#This Row],[Basisnaam]],Table3[Basisnaam],Table3[Functie],"",0)</f>
        <v/>
      </c>
      <c r="AB226" t="str">
        <f>IF(OR(Table2[[#This Row],[In Contact list?]]&lt;&gt;"Not Found",Table2[[#This Row],[In Contacten Hanne]]&lt;&gt;""),"Yes","No")</f>
        <v>No</v>
      </c>
    </row>
    <row r="227" spans="1:28" ht="17.45" customHeight="1" x14ac:dyDescent="0.45">
      <c r="A227" t="s">
        <v>9422</v>
      </c>
      <c r="B227" t="s">
        <v>2269</v>
      </c>
      <c r="C227" t="str">
        <f>SUBSTITUTE(SUBSTITUTE(SUBSTITUTE(SUBSTITUTE(SUBSTITUTE(SUBSTITUTE(SUBSTITUTE(SUBSTITUTE(SUBSTITUTE(SUBSTITUTE(SUBSTITUTE(SUBSTITUTE(SUBSTITUTE(LOWER(Table2[[#This Row],[Naam]]),".",""),"-","")," bvba",""),"belgië",""),"belgium","")," nv","")," bv",""),"group",""),"groep","")," ", ""),"é","e"),"è","e"),"à","a")</f>
        <v>gbfoods</v>
      </c>
      <c r="D227" t="s">
        <v>2270</v>
      </c>
      <c r="E227" t="s">
        <v>2271</v>
      </c>
      <c r="F227" t="s">
        <v>2272</v>
      </c>
      <c r="G227" t="s">
        <v>26</v>
      </c>
      <c r="H227" t="s">
        <v>2273</v>
      </c>
      <c r="I227" t="s">
        <v>26</v>
      </c>
      <c r="J227" t="s">
        <v>2274</v>
      </c>
      <c r="K227" t="str">
        <f>IFERROR(LEFT(SUBSTITUTE(SUBSTITUTE(Table2[[#This Row],[Website]],"www.",""),"https://",""), FIND(".", SUBSTITUTE(SUBSTITUTE(Table2[[#This Row],[Website]],"www.",""),"https://","")) - 1),"")</f>
        <v>continentalfoods</v>
      </c>
      <c r="L227" t="s">
        <v>2275</v>
      </c>
      <c r="M227" t="s">
        <v>262</v>
      </c>
      <c r="N227" t="s">
        <v>1885</v>
      </c>
      <c r="O227">
        <v>38</v>
      </c>
      <c r="P227">
        <v>143</v>
      </c>
      <c r="Q227" t="s">
        <v>2276</v>
      </c>
      <c r="R227" t="str">
        <f>LOWER(Table2[[#This Row],[Straat]]&amp;Table2[[#This Row],[Huisnummer]]&amp;Table2[[#This Row],[Postcode]])</f>
        <v>rijksweg162870</v>
      </c>
      <c r="S227" t="s">
        <v>33</v>
      </c>
      <c r="T227" t="s">
        <v>34</v>
      </c>
      <c r="U227" t="s">
        <v>263</v>
      </c>
      <c r="V227" t="s">
        <v>2277</v>
      </c>
      <c r="W227" t="s">
        <v>2278</v>
      </c>
      <c r="X227" t="s">
        <v>38</v>
      </c>
      <c r="Y227" t="s">
        <v>47</v>
      </c>
      <c r="Z227" t="str">
        <f>_xlfn.XLOOKUP(Table2[[#This Row],[Bedrijfsnummer]],Contacten!$O$2:$O$921,Contacten!$H$2:$H$921,"Not Found",0)</f>
        <v>Finance &amp; HR Manager</v>
      </c>
      <c r="AA227" t="str">
        <f>_xlfn.XLOOKUP(Table2[[#This Row],[Basisnaam]],Table3[Basisnaam],Table3[Functie],"",0)</f>
        <v>HR Manager plant Puurs</v>
      </c>
      <c r="AB227" t="str">
        <f>IF(OR(Table2[[#This Row],[In Contact list?]]&lt;&gt;"Not Found",Table2[[#This Row],[In Contacten Hanne]]&lt;&gt;""),"Yes","No")</f>
        <v>Yes</v>
      </c>
    </row>
    <row r="228" spans="1:28" ht="17.45" customHeight="1" x14ac:dyDescent="0.45">
      <c r="A228" t="s">
        <v>9422</v>
      </c>
      <c r="B228" t="s">
        <v>2280</v>
      </c>
      <c r="C228" t="str">
        <f>SUBSTITUTE(SUBSTITUTE(SUBSTITUTE(SUBSTITUTE(SUBSTITUTE(SUBSTITUTE(SUBSTITUTE(SUBSTITUTE(SUBSTITUTE(SUBSTITUTE(SUBSTITUTE(SUBSTITUTE(SUBSTITUTE(LOWER(Table2[[#This Row],[Naam]]),".",""),"-","")," bvba",""),"belgië",""),"belgium","")," nv","")," bv",""),"group",""),"groep","")," ", ""),"é","e"),"è","e"),"à","a")</f>
        <v>geaprocessengineering</v>
      </c>
      <c r="D228" t="s">
        <v>2281</v>
      </c>
      <c r="E228" t="s">
        <v>2282</v>
      </c>
      <c r="F228" t="s">
        <v>2283</v>
      </c>
      <c r="G228" t="s">
        <v>26</v>
      </c>
      <c r="H228"/>
      <c r="I228"/>
      <c r="J228" t="s">
        <v>2284</v>
      </c>
      <c r="K228" t="str">
        <f>IFERROR(LEFT(SUBSTITUTE(SUBSTITUTE(Table2[[#This Row],[Website]],"www.",""),"https://",""), FIND(".", SUBSTITUTE(SUBSTITUTE(Table2[[#This Row],[Website]],"www.",""),"https://","")) - 1),"")</f>
        <v>gea</v>
      </c>
      <c r="L228" t="s">
        <v>2285</v>
      </c>
      <c r="M228" t="s">
        <v>727</v>
      </c>
      <c r="N228" t="s">
        <v>728</v>
      </c>
      <c r="O228">
        <v>24</v>
      </c>
      <c r="P228">
        <v>200</v>
      </c>
      <c r="Q228" t="s">
        <v>2286</v>
      </c>
      <c r="R228" t="str">
        <f>LOWER(Table2[[#This Row],[Straat]]&amp;Table2[[#This Row],[Huisnummer]]&amp;Table2[[#This Row],[Postcode]])</f>
        <v>bergensesteenweg1861500</v>
      </c>
      <c r="S228" t="s">
        <v>33</v>
      </c>
      <c r="T228" t="s">
        <v>45</v>
      </c>
      <c r="U228" t="s">
        <v>2287</v>
      </c>
      <c r="V228" t="s">
        <v>2288</v>
      </c>
      <c r="W228" t="s">
        <v>392</v>
      </c>
      <c r="X228" t="s">
        <v>38</v>
      </c>
      <c r="Y228" t="s">
        <v>60</v>
      </c>
      <c r="Z228" t="str">
        <f>_xlfn.XLOOKUP(Table2[[#This Row],[Bedrijfsnummer]],Contacten!$O$2:$O$921,Contacten!$H$2:$H$921,"Not Found",0)</f>
        <v>Not Found</v>
      </c>
      <c r="AA228" t="str">
        <f>_xlfn.XLOOKUP(Table2[[#This Row],[Basisnaam]],Table3[Basisnaam],Table3[Functie],"",0)</f>
        <v/>
      </c>
      <c r="AB228" t="str">
        <f>IF(OR(Table2[[#This Row],[In Contact list?]]&lt;&gt;"Not Found",Table2[[#This Row],[In Contacten Hanne]]&lt;&gt;""),"Yes","No")</f>
        <v>No</v>
      </c>
    </row>
    <row r="229" spans="1:28" ht="17.45" customHeight="1" x14ac:dyDescent="0.45">
      <c r="A229" t="s">
        <v>9422</v>
      </c>
      <c r="B229" t="s">
        <v>2289</v>
      </c>
      <c r="C229" t="str">
        <f>SUBSTITUTE(SUBSTITUTE(SUBSTITUTE(SUBSTITUTE(SUBSTITUTE(SUBSTITUTE(SUBSTITUTE(SUBSTITUTE(SUBSTITUTE(SUBSTITUTE(SUBSTITUTE(SUBSTITUTE(SUBSTITUTE(LOWER(Table2[[#This Row],[Naam]]),".",""),"-","")," bvba",""),"belgië",""),"belgium","")," nv","")," bv",""),"group",""),"groep","")," ", ""),"é","e"),"è","e"),"à","a")</f>
        <v>generallogisticssystems</v>
      </c>
      <c r="D229" t="s">
        <v>2290</v>
      </c>
      <c r="E229" t="s">
        <v>2291</v>
      </c>
      <c r="F229" t="s">
        <v>2292</v>
      </c>
      <c r="G229" t="s">
        <v>26</v>
      </c>
      <c r="H229" t="s">
        <v>2293</v>
      </c>
      <c r="I229" t="s">
        <v>26</v>
      </c>
      <c r="J229" t="s">
        <v>2294</v>
      </c>
      <c r="K229" t="str">
        <f>IFERROR(LEFT(SUBSTITUTE(SUBSTITUTE(Table2[[#This Row],[Website]],"www.",""),"https://",""), FIND(".", SUBSTITUTE(SUBSTITUTE(Table2[[#This Row],[Website]],"www.",""),"https://","")) - 1),"")</f>
        <v>primagaz</v>
      </c>
      <c r="L229"/>
      <c r="M229" t="s">
        <v>302</v>
      </c>
      <c r="N229">
        <v>1620</v>
      </c>
      <c r="O229">
        <v>0</v>
      </c>
      <c r="P229">
        <v>107.8</v>
      </c>
      <c r="Q229"/>
      <c r="R229" t="str">
        <f>LOWER(Table2[[#This Row],[Straat]]&amp;Table2[[#This Row],[Huisnummer]]&amp;Table2[[#This Row],[Postcode]])</f>
        <v>boulevard de l'humanité2331620</v>
      </c>
      <c r="S229"/>
      <c r="T229" t="s">
        <v>45</v>
      </c>
      <c r="U229" t="s">
        <v>2295</v>
      </c>
      <c r="V229">
        <v>233</v>
      </c>
      <c r="W229" t="s">
        <v>203</v>
      </c>
      <c r="X229" t="s">
        <v>38</v>
      </c>
      <c r="Y229" t="s">
        <v>47</v>
      </c>
      <c r="Z229" t="str">
        <f>_xlfn.XLOOKUP(Table2[[#This Row],[Bedrijfsnummer]],Contacten!$O$2:$O$921,Contacten!$H$2:$H$921,"Not Found",0)</f>
        <v>HR Manager</v>
      </c>
      <c r="AA229" t="str">
        <f>_xlfn.XLOOKUP(Table2[[#This Row],[Basisnaam]],Table3[Basisnaam],Table3[Functie],"",0)</f>
        <v/>
      </c>
      <c r="AB229" t="str">
        <f>IF(OR(Table2[[#This Row],[In Contact list?]]&lt;&gt;"Not Found",Table2[[#This Row],[In Contacten Hanne]]&lt;&gt;""),"Yes","No")</f>
        <v>Yes</v>
      </c>
    </row>
    <row r="230" spans="1:28" ht="17.45" customHeight="1" x14ac:dyDescent="0.45">
      <c r="A230" t="s">
        <v>9422</v>
      </c>
      <c r="B230" t="s">
        <v>2297</v>
      </c>
      <c r="C230" t="str">
        <f>SUBSTITUTE(SUBSTITUTE(SUBSTITUTE(SUBSTITUTE(SUBSTITUTE(SUBSTITUTE(SUBSTITUTE(SUBSTITUTE(SUBSTITUTE(SUBSTITUTE(SUBSTITUTE(SUBSTITUTE(SUBSTITUTE(LOWER(Table2[[#This Row],[Naam]]),".",""),"-","")," bvba",""),"belgië",""),"belgium","")," nv","")," bv",""),"group",""),"groep","")," ", ""),"é","e"),"è","e"),"à","a")</f>
        <v>generalservicesantwerp</v>
      </c>
      <c r="D230" t="s">
        <v>2298</v>
      </c>
      <c r="E230" t="s">
        <v>2299</v>
      </c>
      <c r="F230"/>
      <c r="G230"/>
      <c r="H230"/>
      <c r="I230"/>
      <c r="J230" t="s">
        <v>9547</v>
      </c>
      <c r="K230" t="str">
        <f>IFERROR(LEFT(SUBSTITUTE(SUBSTITUTE(Table2[[#This Row],[Website]],"www.",""),"https://",""), FIND(".", SUBSTITUTE(SUBSTITUTE(Table2[[#This Row],[Website]],"www.",""),"https://","")) - 1),"")</f>
        <v>Empty</v>
      </c>
      <c r="L230"/>
      <c r="M230" t="s">
        <v>347</v>
      </c>
      <c r="N230">
        <v>9130</v>
      </c>
      <c r="O230">
        <v>0</v>
      </c>
      <c r="P230">
        <v>1449.7</v>
      </c>
      <c r="Q230"/>
      <c r="R230" t="str">
        <f>LOWER(Table2[[#This Row],[Straat]]&amp;Table2[[#This Row],[Huisnummer]]&amp;Table2[[#This Row],[Postcode]])</f>
        <v>ketenislaan19130</v>
      </c>
      <c r="S230"/>
      <c r="T230" t="s">
        <v>67</v>
      </c>
      <c r="U230" t="s">
        <v>2300</v>
      </c>
      <c r="V230">
        <v>1</v>
      </c>
      <c r="W230"/>
      <c r="X230" t="s">
        <v>254</v>
      </c>
      <c r="Y230" t="s">
        <v>47</v>
      </c>
      <c r="Z230" t="str">
        <f>_xlfn.XLOOKUP(Table2[[#This Row],[Bedrijfsnummer]],Contacten!$O$2:$O$921,Contacten!$H$2:$H$921,"Not Found",0)</f>
        <v>Not Found</v>
      </c>
      <c r="AA230" t="str">
        <f>_xlfn.XLOOKUP(Table2[[#This Row],[Basisnaam]],Table3[Basisnaam],Table3[Functie],"",0)</f>
        <v/>
      </c>
      <c r="AB230" t="str">
        <f>IF(OR(Table2[[#This Row],[In Contact list?]]&lt;&gt;"Not Found",Table2[[#This Row],[In Contacten Hanne]]&lt;&gt;""),"Yes","No")</f>
        <v>No</v>
      </c>
    </row>
    <row r="231" spans="1:28" ht="17.45" customHeight="1" x14ac:dyDescent="0.45">
      <c r="A231" t="s">
        <v>9422</v>
      </c>
      <c r="B231" t="s">
        <v>2301</v>
      </c>
      <c r="C231" t="str">
        <f>SUBSTITUTE(SUBSTITUTE(SUBSTITUTE(SUBSTITUTE(SUBSTITUTE(SUBSTITUTE(SUBSTITUTE(SUBSTITUTE(SUBSTITUTE(SUBSTITUTE(SUBSTITUTE(SUBSTITUTE(SUBSTITUTE(LOWER(Table2[[#This Row],[Naam]]),".",""),"-","")," bvba",""),"belgië",""),"belgium","")," nv","")," bv",""),"group",""),"groep","")," ", ""),"é","e"),"è","e"),"à","a")</f>
        <v>genzymeflanders</v>
      </c>
      <c r="D231" t="s">
        <v>2302</v>
      </c>
      <c r="E231" t="s">
        <v>2303</v>
      </c>
      <c r="F231"/>
      <c r="G231"/>
      <c r="H231"/>
      <c r="I231"/>
      <c r="J231" t="s">
        <v>9547</v>
      </c>
      <c r="K231" t="str">
        <f>IFERROR(LEFT(SUBSTITUTE(SUBSTITUTE(Table2[[#This Row],[Website]],"www.",""),"https://",""), FIND(".", SUBSTITUTE(SUBSTITUTE(Table2[[#This Row],[Website]],"www.",""),"https://","")) - 1),"")</f>
        <v>Empty</v>
      </c>
      <c r="L231"/>
      <c r="M231" t="s">
        <v>88</v>
      </c>
      <c r="N231">
        <v>2440</v>
      </c>
      <c r="O231">
        <v>0</v>
      </c>
      <c r="P231">
        <v>858.7</v>
      </c>
      <c r="Q231"/>
      <c r="R231" t="str">
        <f>LOWER(Table2[[#This Row],[Straat]]&amp;Table2[[#This Row],[Huisnummer]]&amp;Table2[[#This Row],[Postcode]])</f>
        <v>cipalstraat82440</v>
      </c>
      <c r="S231"/>
      <c r="T231" t="s">
        <v>34</v>
      </c>
      <c r="U231" t="s">
        <v>1270</v>
      </c>
      <c r="V231">
        <v>8</v>
      </c>
      <c r="W231"/>
      <c r="X231" t="s">
        <v>100</v>
      </c>
      <c r="Y231" t="s">
        <v>47</v>
      </c>
      <c r="Z231" t="str">
        <f>_xlfn.XLOOKUP(Table2[[#This Row],[Bedrijfsnummer]],Contacten!$O$2:$O$921,Contacten!$H$2:$H$921,"Not Found",0)</f>
        <v>Not Found</v>
      </c>
      <c r="AA231" t="str">
        <f>_xlfn.XLOOKUP(Table2[[#This Row],[Basisnaam]],Table3[Basisnaam],Table3[Functie],"",0)</f>
        <v/>
      </c>
      <c r="AB231" t="str">
        <f>IF(OR(Table2[[#This Row],[In Contact list?]]&lt;&gt;"Not Found",Table2[[#This Row],[In Contacten Hanne]]&lt;&gt;""),"Yes","No")</f>
        <v>No</v>
      </c>
    </row>
    <row r="232" spans="1:28" ht="17.45" customHeight="1" x14ac:dyDescent="0.45">
      <c r="A232" t="s">
        <v>9422</v>
      </c>
      <c r="B232" t="s">
        <v>2304</v>
      </c>
      <c r="C232" t="str">
        <f>SUBSTITUTE(SUBSTITUTE(SUBSTITUTE(SUBSTITUTE(SUBSTITUTE(SUBSTITUTE(SUBSTITUTE(SUBSTITUTE(SUBSTITUTE(SUBSTITUTE(SUBSTITUTE(SUBSTITUTE(SUBSTITUTE(LOWER(Table2[[#This Row],[Naam]]),".",""),"-","")," bvba",""),"belgië",""),"belgium","")," nv","")," bv",""),"group",""),"groep","")," ", ""),"é","e"),"è","e"),"à","a")</f>
        <v>ghenthandlinganddistribution</v>
      </c>
      <c r="D232" t="s">
        <v>2305</v>
      </c>
      <c r="E232" t="s">
        <v>2306</v>
      </c>
      <c r="F232"/>
      <c r="G232"/>
      <c r="H232" t="s">
        <v>2307</v>
      </c>
      <c r="I232" t="s">
        <v>26</v>
      </c>
      <c r="J232" t="s">
        <v>2308</v>
      </c>
      <c r="K232" t="str">
        <f>IFERROR(LEFT(SUBSTITUTE(SUBSTITUTE(Table2[[#This Row],[Website]],"www.",""),"https://",""), FIND(".", SUBSTITUTE(SUBSTITUTE(Table2[[#This Row],[Website]],"www.",""),"https://","")) - 1),"")</f>
        <v>katoennatie</v>
      </c>
      <c r="L232" t="s">
        <v>2309</v>
      </c>
      <c r="M232" t="s">
        <v>1410</v>
      </c>
      <c r="N232" t="s">
        <v>2310</v>
      </c>
      <c r="O232">
        <v>38</v>
      </c>
      <c r="P232">
        <v>189</v>
      </c>
      <c r="Q232" t="s">
        <v>2311</v>
      </c>
      <c r="R232" t="str">
        <f>LOWER(Table2[[#This Row],[Straat]]&amp;Table2[[#This Row],[Huisnummer]]&amp;Table2[[#This Row],[Postcode]])</f>
        <v>skaldenstraat1029042</v>
      </c>
      <c r="S232" t="s">
        <v>33</v>
      </c>
      <c r="T232" t="s">
        <v>67</v>
      </c>
      <c r="U232" t="s">
        <v>1411</v>
      </c>
      <c r="V232" t="s">
        <v>2312</v>
      </c>
      <c r="W232" t="s">
        <v>2313</v>
      </c>
      <c r="X232" t="s">
        <v>38</v>
      </c>
      <c r="Y232" t="s">
        <v>60</v>
      </c>
      <c r="Z232" t="str">
        <f>_xlfn.XLOOKUP(Table2[[#This Row],[Bedrijfsnummer]],Contacten!$O$2:$O$921,Contacten!$H$2:$H$921,"Not Found",0)</f>
        <v>Junior HR Manager</v>
      </c>
      <c r="AA232" t="str">
        <f>_xlfn.XLOOKUP(Table2[[#This Row],[Basisnaam]],Table3[Basisnaam],Table3[Functie],"",0)</f>
        <v/>
      </c>
      <c r="AB232" t="str">
        <f>IF(OR(Table2[[#This Row],[In Contact list?]]&lt;&gt;"Not Found",Table2[[#This Row],[In Contacten Hanne]]&lt;&gt;""),"Yes","No")</f>
        <v>Yes</v>
      </c>
    </row>
    <row r="233" spans="1:28" ht="17.45" customHeight="1" x14ac:dyDescent="0.45">
      <c r="A233" t="s">
        <v>9422</v>
      </c>
      <c r="B233" t="s">
        <v>2315</v>
      </c>
      <c r="C233" t="str">
        <f>SUBSTITUTE(SUBSTITUTE(SUBSTITUTE(SUBSTITUTE(SUBSTITUTE(SUBSTITUTE(SUBSTITUTE(SUBSTITUTE(SUBSTITUTE(SUBSTITUTE(SUBSTITUTE(SUBSTITUTE(SUBSTITUTE(LOWER(Table2[[#This Row],[Naam]]),".",""),"-","")," bvba",""),"belgië",""),"belgium","")," nv","")," bv",""),"group",""),"groep","")," ", ""),"é","e"),"è","e"),"à","a")</f>
        <v>glsdistribution</v>
      </c>
      <c r="D233" t="s">
        <v>2316</v>
      </c>
      <c r="E233" t="s">
        <v>2317</v>
      </c>
      <c r="F233"/>
      <c r="G233"/>
      <c r="H233" t="s">
        <v>2318</v>
      </c>
      <c r="I233" t="s">
        <v>26</v>
      </c>
      <c r="J233" t="s">
        <v>2319</v>
      </c>
      <c r="K233" t="str">
        <f>IFERROR(LEFT(SUBSTITUTE(SUBSTITUTE(Table2[[#This Row],[Website]],"www.",""),"https://",""), FIND(".", SUBSTITUTE(SUBSTITUTE(Table2[[#This Row],[Website]],"www.",""),"https://","")) - 1),"")</f>
        <v>http://gls-group</v>
      </c>
      <c r="L233"/>
      <c r="M233" t="s">
        <v>302</v>
      </c>
      <c r="N233">
        <v>1620</v>
      </c>
      <c r="O233">
        <v>0</v>
      </c>
      <c r="P233">
        <v>158.1</v>
      </c>
      <c r="Q233"/>
      <c r="R233" t="str">
        <f>LOWER(Table2[[#This Row],[Straat]]&amp;Table2[[#This Row],[Huisnummer]]&amp;Table2[[#This Row],[Postcode]])</f>
        <v>boulevard de l'humanité2331620</v>
      </c>
      <c r="S233"/>
      <c r="T233" t="s">
        <v>45</v>
      </c>
      <c r="U233" t="s">
        <v>2295</v>
      </c>
      <c r="V233">
        <v>233</v>
      </c>
      <c r="W233"/>
      <c r="X233" t="s">
        <v>38</v>
      </c>
      <c r="Y233" t="s">
        <v>60</v>
      </c>
      <c r="Z233" t="str">
        <f>_xlfn.XLOOKUP(Table2[[#This Row],[Bedrijfsnummer]],Contacten!$O$2:$O$921,Contacten!$H$2:$H$921,"Not Found",0)</f>
        <v>HR Manager</v>
      </c>
      <c r="AA233" t="str">
        <f>_xlfn.XLOOKUP(Table2[[#This Row],[Basisnaam]],Table3[Basisnaam],Table3[Functie],"",0)</f>
        <v/>
      </c>
      <c r="AB233" t="str">
        <f>IF(OR(Table2[[#This Row],[In Contact list?]]&lt;&gt;"Not Found",Table2[[#This Row],[In Contacten Hanne]]&lt;&gt;""),"Yes","No")</f>
        <v>Yes</v>
      </c>
    </row>
    <row r="234" spans="1:28" ht="17.45" customHeight="1" x14ac:dyDescent="0.45">
      <c r="A234" t="s">
        <v>9422</v>
      </c>
      <c r="B234" t="s">
        <v>2321</v>
      </c>
      <c r="C234" t="str">
        <f>SUBSTITUTE(SUBSTITUTE(SUBSTITUTE(SUBSTITUTE(SUBSTITUTE(SUBSTITUTE(SUBSTITUTE(SUBSTITUTE(SUBSTITUTE(SUBSTITUTE(SUBSTITUTE(SUBSTITUTE(SUBSTITUTE(LOWER(Table2[[#This Row],[Naam]]),".",""),"-","")," bvba",""),"belgië",""),"belgium","")," nv","")," bv",""),"group",""),"groep","")," ", ""),"é","e"),"è","e"),"à","a")</f>
        <v>goedfarma</v>
      </c>
      <c r="D234" t="s">
        <v>2322</v>
      </c>
      <c r="E234" t="s">
        <v>2323</v>
      </c>
      <c r="F234" t="s">
        <v>2324</v>
      </c>
      <c r="G234" t="s">
        <v>26</v>
      </c>
      <c r="H234" t="s">
        <v>2325</v>
      </c>
      <c r="I234" t="s">
        <v>26</v>
      </c>
      <c r="J234" t="s">
        <v>2326</v>
      </c>
      <c r="K234" t="str">
        <f>IFERROR(LEFT(SUBSTITUTE(SUBSTITUTE(Table2[[#This Row],[Website]],"www.",""),"https://",""), FIND(".", SUBSTITUTE(SUBSTITUTE(Table2[[#This Row],[Website]],"www.",""),"https://","")) - 1),"")</f>
        <v>goed</v>
      </c>
      <c r="L234" t="s">
        <v>2327</v>
      </c>
      <c r="M234" t="s">
        <v>175</v>
      </c>
      <c r="N234" t="s">
        <v>1066</v>
      </c>
      <c r="O234">
        <v>48</v>
      </c>
      <c r="P234">
        <v>434</v>
      </c>
      <c r="Q234" t="s">
        <v>2328</v>
      </c>
      <c r="R234" t="str">
        <f>LOWER(Table2[[#This Row],[Straat]]&amp;Table2[[#This Row],[Huisnummer]]&amp;Table2[[#This Row],[Postcode]])</f>
        <v>antwerpsesteenweg2632800</v>
      </c>
      <c r="S234" t="s">
        <v>33</v>
      </c>
      <c r="T234" t="s">
        <v>34</v>
      </c>
      <c r="U234" t="s">
        <v>1218</v>
      </c>
      <c r="V234" t="s">
        <v>2329</v>
      </c>
      <c r="W234" t="s">
        <v>2330</v>
      </c>
      <c r="X234" t="s">
        <v>38</v>
      </c>
      <c r="Y234" t="s">
        <v>47</v>
      </c>
      <c r="Z234" t="str">
        <f>_xlfn.XLOOKUP(Table2[[#This Row],[Bedrijfsnummer]],Contacten!$O$2:$O$921,Contacten!$H$2:$H$921,"Not Found",0)</f>
        <v>HR Business Partner</v>
      </c>
      <c r="AA234" t="str">
        <f>_xlfn.XLOOKUP(Table2[[#This Row],[Basisnaam]],Table3[Basisnaam],Table3[Functie],"",0)</f>
        <v/>
      </c>
      <c r="AB234" t="str">
        <f>IF(OR(Table2[[#This Row],[In Contact list?]]&lt;&gt;"Not Found",Table2[[#This Row],[In Contacten Hanne]]&lt;&gt;""),"Yes","No")</f>
        <v>Yes</v>
      </c>
    </row>
    <row r="235" spans="1:28" ht="17.45" customHeight="1" x14ac:dyDescent="0.45">
      <c r="A235" t="s">
        <v>9422</v>
      </c>
      <c r="B235" t="s">
        <v>2332</v>
      </c>
      <c r="C235" t="str">
        <f>SUBSTITUTE(SUBSTITUTE(SUBSTITUTE(SUBSTITUTE(SUBSTITUTE(SUBSTITUTE(SUBSTITUTE(SUBSTITUTE(SUBSTITUTE(SUBSTITUTE(SUBSTITUTE(SUBSTITUTE(SUBSTITUTE(LOWER(Table2[[#This Row],[Naam]]),".",""),"-","")," bvba",""),"belgië",""),"belgium","")," nv","")," bv",""),"group",""),"groep","")," ", ""),"é","e"),"è","e"),"à","a")</f>
        <v>gom</v>
      </c>
      <c r="D235" t="s">
        <v>2333</v>
      </c>
      <c r="E235" t="s">
        <v>2334</v>
      </c>
      <c r="F235"/>
      <c r="G235"/>
      <c r="H235" t="s">
        <v>2335</v>
      </c>
      <c r="I235" t="s">
        <v>26</v>
      </c>
      <c r="J235" t="s">
        <v>2336</v>
      </c>
      <c r="K235" t="str">
        <f>IFERROR(LEFT(SUBSTITUTE(SUBSTITUTE(Table2[[#This Row],[Website]],"www.",""),"https://",""), FIND(".", SUBSTITUTE(SUBSTITUTE(Table2[[#This Row],[Website]],"www.",""),"https://","")) - 1),"")</f>
        <v>facilicom</v>
      </c>
      <c r="L235" t="s">
        <v>2337</v>
      </c>
      <c r="M235" t="s">
        <v>34</v>
      </c>
      <c r="N235">
        <v>2000</v>
      </c>
      <c r="O235">
        <v>0</v>
      </c>
      <c r="P235">
        <v>106.6</v>
      </c>
      <c r="Q235"/>
      <c r="R235" t="str">
        <f>LOWER(Table2[[#This Row],[Straat]]&amp;Table2[[#This Row],[Huisnummer]]&amp;Table2[[#This Row],[Postcode]])</f>
        <v>noorderplaats72000</v>
      </c>
      <c r="S235"/>
      <c r="T235" t="s">
        <v>34</v>
      </c>
      <c r="U235" t="s">
        <v>1664</v>
      </c>
      <c r="V235">
        <v>7</v>
      </c>
      <c r="W235"/>
      <c r="X235" t="s">
        <v>112</v>
      </c>
      <c r="Y235" t="s">
        <v>47</v>
      </c>
      <c r="Z235" t="str">
        <f>_xlfn.XLOOKUP(Table2[[#This Row],[Bedrijfsnummer]],Contacten!$O$2:$O$921,Contacten!$H$2:$H$921,"Not Found",0)</f>
        <v>Not Found</v>
      </c>
      <c r="AA235" t="str">
        <f>_xlfn.XLOOKUP(Table2[[#This Row],[Basisnaam]],Table3[Basisnaam],Table3[Functie],"",0)</f>
        <v/>
      </c>
      <c r="AB235" t="str">
        <f>IF(OR(Table2[[#This Row],[In Contact list?]]&lt;&gt;"Not Found",Table2[[#This Row],[In Contacten Hanne]]&lt;&gt;""),"Yes","No")</f>
        <v>No</v>
      </c>
    </row>
    <row r="236" spans="1:28" ht="17.45" customHeight="1" x14ac:dyDescent="0.45">
      <c r="A236" t="s">
        <v>9422</v>
      </c>
      <c r="B236" t="s">
        <v>2338</v>
      </c>
      <c r="C236" t="str">
        <f>SUBSTITUTE(SUBSTITUTE(SUBSTITUTE(SUBSTITUTE(SUBSTITUTE(SUBSTITUTE(SUBSTITUTE(SUBSTITUTE(SUBSTITUTE(SUBSTITUTE(SUBSTITUTE(SUBSTITUTE(SUBSTITUTE(LOWER(Table2[[#This Row],[Naam]]),".",""),"-","")," bvba",""),"belgië",""),"belgium","")," nv","")," bv",""),"group",""),"groep","")," ", ""),"é","e"),"è","e"),"à","a")</f>
        <v>grandopticiens</v>
      </c>
      <c r="D236" t="s">
        <v>2339</v>
      </c>
      <c r="E236" t="s">
        <v>2340</v>
      </c>
      <c r="F236" t="s">
        <v>2341</v>
      </c>
      <c r="G236" t="s">
        <v>26</v>
      </c>
      <c r="H236" t="s">
        <v>2342</v>
      </c>
      <c r="I236" t="s">
        <v>26</v>
      </c>
      <c r="J236" t="s">
        <v>2343</v>
      </c>
      <c r="K236" t="str">
        <f>IFERROR(LEFT(SUBSTITUTE(SUBSTITUTE(Table2[[#This Row],[Website]],"www.",""),"https://",""), FIND(".", SUBSTITUTE(SUBSTITUTE(Table2[[#This Row],[Website]],"www.",""),"https://","")) - 1),"")</f>
        <v>pearle</v>
      </c>
      <c r="L236" t="s">
        <v>2344</v>
      </c>
      <c r="M236" t="s">
        <v>175</v>
      </c>
      <c r="N236">
        <v>2800</v>
      </c>
      <c r="O236">
        <v>0</v>
      </c>
      <c r="P236">
        <v>190.6</v>
      </c>
      <c r="Q236"/>
      <c r="R236" t="str">
        <f>LOWER(Table2[[#This Row],[Straat]]&amp;Table2[[#This Row],[Huisnummer]]&amp;Table2[[#This Row],[Postcode]])</f>
        <v>stationsstraat102-1082800</v>
      </c>
      <c r="S236"/>
      <c r="T236" t="s">
        <v>34</v>
      </c>
      <c r="U236" t="s">
        <v>176</v>
      </c>
      <c r="V236" t="s">
        <v>2345</v>
      </c>
      <c r="W236" t="s">
        <v>2346</v>
      </c>
      <c r="X236" t="s">
        <v>80</v>
      </c>
      <c r="Y236" t="s">
        <v>47</v>
      </c>
      <c r="Z236" t="str">
        <f>_xlfn.XLOOKUP(Table2[[#This Row],[Bedrijfsnummer]],Contacten!$O$2:$O$921,Contacten!$H$2:$H$921,"Not Found",0)</f>
        <v>Not Found</v>
      </c>
      <c r="AA236" t="str">
        <f>_xlfn.XLOOKUP(Table2[[#This Row],[Basisnaam]],Table3[Basisnaam],Table3[Functie],"",0)</f>
        <v/>
      </c>
      <c r="AB236" t="str">
        <f>IF(OR(Table2[[#This Row],[In Contact list?]]&lt;&gt;"Not Found",Table2[[#This Row],[In Contacten Hanne]]&lt;&gt;""),"Yes","No")</f>
        <v>No</v>
      </c>
    </row>
    <row r="237" spans="1:28" ht="17.45" customHeight="1" x14ac:dyDescent="0.45">
      <c r="A237" t="s">
        <v>9422</v>
      </c>
      <c r="B237" t="s">
        <v>2347</v>
      </c>
      <c r="C237" t="str">
        <f>SUBSTITUTE(SUBSTITUTE(SUBSTITUTE(SUBSTITUTE(SUBSTITUTE(SUBSTITUTE(SUBSTITUTE(SUBSTITUTE(SUBSTITUTE(SUBSTITUTE(SUBSTITUTE(SUBSTITUTE(SUBSTITUTE(LOWER(Table2[[#This Row],[Naam]]),".",""),"-","")," bvba",""),"belgië",""),"belgium","")," nv","")," bv",""),"group",""),"groep","")," ", ""),"é","e"),"è","e"),"à","a")</f>
        <v>greenyardfrozen</v>
      </c>
      <c r="D237" t="s">
        <v>2348</v>
      </c>
      <c r="E237" t="s">
        <v>2349</v>
      </c>
      <c r="F237" t="s">
        <v>2350</v>
      </c>
      <c r="G237" t="s">
        <v>26</v>
      </c>
      <c r="H237" t="s">
        <v>2351</v>
      </c>
      <c r="I237" t="s">
        <v>26</v>
      </c>
      <c r="J237" t="s">
        <v>2352</v>
      </c>
      <c r="K237" t="str">
        <f>IFERROR(LEFT(SUBSTITUTE(SUBSTITUTE(Table2[[#This Row],[Website]],"www.",""),"https://",""), FIND(".", SUBSTITUTE(SUBSTITUTE(Table2[[#This Row],[Website]],"www.",""),"https://","")) - 1),"")</f>
        <v>greenyard</v>
      </c>
      <c r="L237" t="s">
        <v>2353</v>
      </c>
      <c r="M237" t="s">
        <v>2354</v>
      </c>
      <c r="N237">
        <v>8840</v>
      </c>
      <c r="O237">
        <v>0</v>
      </c>
      <c r="P237">
        <v>103.1</v>
      </c>
      <c r="Q237"/>
      <c r="R237" t="str">
        <f>LOWER(Table2[[#This Row],[Straat]]&amp;Table2[[#This Row],[Huisnummer]]&amp;Table2[[#This Row],[Postcode]])</f>
        <v>romenstraat38840</v>
      </c>
      <c r="S237"/>
      <c r="T237" t="s">
        <v>77</v>
      </c>
      <c r="U237" t="s">
        <v>2355</v>
      </c>
      <c r="V237">
        <v>3</v>
      </c>
      <c r="W237" t="s">
        <v>2356</v>
      </c>
      <c r="X237" t="s">
        <v>38</v>
      </c>
      <c r="Y237" t="s">
        <v>47</v>
      </c>
      <c r="Z237" t="str">
        <f>_xlfn.XLOOKUP(Table2[[#This Row],[Bedrijfsnummer]],Contacten!$O$2:$O$921,Contacten!$H$2:$H$921,"Not Found",0)</f>
        <v>HR Director Fresh Belgium</v>
      </c>
      <c r="AA237" t="str">
        <f>_xlfn.XLOOKUP(Table2[[#This Row],[Basisnaam]],Table3[Basisnaam],Table3[Functie],"",0)</f>
        <v/>
      </c>
      <c r="AB237" t="str">
        <f>IF(OR(Table2[[#This Row],[In Contact list?]]&lt;&gt;"Not Found",Table2[[#This Row],[In Contacten Hanne]]&lt;&gt;""),"Yes","No")</f>
        <v>Yes</v>
      </c>
    </row>
    <row r="238" spans="1:28" ht="17.45" customHeight="1" x14ac:dyDescent="0.45">
      <c r="A238" t="s">
        <v>9422</v>
      </c>
      <c r="B238" t="s">
        <v>2358</v>
      </c>
      <c r="C238" t="str">
        <f>SUBSTITUTE(SUBSTITUTE(SUBSTITUTE(SUBSTITUTE(SUBSTITUTE(SUBSTITUTE(SUBSTITUTE(SUBSTITUTE(SUBSTITUTE(SUBSTITUTE(SUBSTITUTE(SUBSTITUTE(SUBSTITUTE(LOWER(Table2[[#This Row],[Naam]]),".",""),"-","")," bvba",""),"belgië",""),"belgium","")," nv","")," bv",""),"group",""),"groep","")," ", ""),"é","e"),"è","e"),"à","a")</f>
        <v>greenyardprepared</v>
      </c>
      <c r="D238" t="s">
        <v>2359</v>
      </c>
      <c r="E238" t="s">
        <v>2360</v>
      </c>
      <c r="F238" t="s">
        <v>2350</v>
      </c>
      <c r="G238" t="s">
        <v>26</v>
      </c>
      <c r="H238" t="s">
        <v>2351</v>
      </c>
      <c r="I238" t="s">
        <v>26</v>
      </c>
      <c r="J238" t="s">
        <v>2361</v>
      </c>
      <c r="K238" t="str">
        <f>IFERROR(LEFT(SUBSTITUTE(SUBSTITUTE(Table2[[#This Row],[Website]],"www.",""),"https://",""), FIND(".", SUBSTITUTE(SUBSTITUTE(Table2[[#This Row],[Website]],"www.",""),"https://","")) - 1),"")</f>
        <v>greenyard</v>
      </c>
      <c r="L238" t="s">
        <v>2362</v>
      </c>
      <c r="M238" t="s">
        <v>2363</v>
      </c>
      <c r="N238">
        <v>3960</v>
      </c>
      <c r="O238">
        <v>0</v>
      </c>
      <c r="P238">
        <v>197.4</v>
      </c>
      <c r="Q238"/>
      <c r="R238" t="str">
        <f>LOWER(Table2[[#This Row],[Straat]]&amp;Table2[[#This Row],[Huisnummer]]&amp;Table2[[#This Row],[Postcode]])</f>
        <v>industrieterrein kanaal-noord20023960</v>
      </c>
      <c r="S238"/>
      <c r="T238" t="s">
        <v>98</v>
      </c>
      <c r="U238" t="s">
        <v>2364</v>
      </c>
      <c r="V238">
        <v>2002</v>
      </c>
      <c r="W238" t="s">
        <v>2365</v>
      </c>
      <c r="X238" t="s">
        <v>100</v>
      </c>
      <c r="Y238" t="s">
        <v>47</v>
      </c>
      <c r="Z238" t="str">
        <f>_xlfn.XLOOKUP(Table2[[#This Row],[Bedrijfsnummer]],Contacten!$O$2:$O$921,Contacten!$H$2:$H$921,"Not Found",0)</f>
        <v>HR Director</v>
      </c>
      <c r="AA238" t="str">
        <f>_xlfn.XLOOKUP(Table2[[#This Row],[Basisnaam]],Table3[Basisnaam],Table3[Functie],"",0)</f>
        <v/>
      </c>
      <c r="AB238" t="str">
        <f>IF(OR(Table2[[#This Row],[In Contact list?]]&lt;&gt;"Not Found",Table2[[#This Row],[In Contacten Hanne]]&lt;&gt;""),"Yes","No")</f>
        <v>Yes</v>
      </c>
    </row>
    <row r="239" spans="1:28" ht="17.45" customHeight="1" x14ac:dyDescent="0.45">
      <c r="A239" t="s">
        <v>9422</v>
      </c>
      <c r="B239" t="s">
        <v>2367</v>
      </c>
      <c r="C239" t="str">
        <f>SUBSTITUTE(SUBSTITUTE(SUBSTITUTE(SUBSTITUTE(SUBSTITUTE(SUBSTITUTE(SUBSTITUTE(SUBSTITUTE(SUBSTITUTE(SUBSTITUTE(SUBSTITUTE(SUBSTITUTE(SUBSTITUTE(LOWER(Table2[[#This Row],[Naam]]),".",""),"-","")," bvba",""),"belgië",""),"belgium","")," nv","")," bv",""),"group",""),"groep","")," ", ""),"é","e"),"è","e"),"à","a")</f>
        <v>griffithfoods</v>
      </c>
      <c r="D239" t="s">
        <v>2368</v>
      </c>
      <c r="E239" t="s">
        <v>2369</v>
      </c>
      <c r="F239" t="s">
        <v>2370</v>
      </c>
      <c r="G239" t="s">
        <v>26</v>
      </c>
      <c r="H239" t="s">
        <v>2371</v>
      </c>
      <c r="I239" t="s">
        <v>26</v>
      </c>
      <c r="J239" t="s">
        <v>2372</v>
      </c>
      <c r="K239" t="str">
        <f>IFERROR(LEFT(SUBSTITUTE(SUBSTITUTE(Table2[[#This Row],[Website]],"www.",""),"https://",""), FIND(".", SUBSTITUTE(SUBSTITUTE(Table2[[#This Row],[Website]],"www.",""),"https://","")) - 1),"")</f>
        <v>griffithfoods</v>
      </c>
      <c r="L239" t="s">
        <v>2373</v>
      </c>
      <c r="M239" t="s">
        <v>2374</v>
      </c>
      <c r="N239" t="s">
        <v>2375</v>
      </c>
      <c r="O239">
        <v>4</v>
      </c>
      <c r="P239">
        <v>118</v>
      </c>
      <c r="Q239" t="s">
        <v>2376</v>
      </c>
      <c r="R239" t="str">
        <f>LOWER(Table2[[#This Row],[Straat]]&amp;Table2[[#This Row],[Huisnummer]]&amp;Table2[[#This Row],[Postcode]])</f>
        <v>toekomstlaan442200</v>
      </c>
      <c r="S239" t="s">
        <v>33</v>
      </c>
      <c r="T239" t="s">
        <v>34</v>
      </c>
      <c r="U239" t="s">
        <v>2377</v>
      </c>
      <c r="V239" t="s">
        <v>202</v>
      </c>
      <c r="W239" t="s">
        <v>2378</v>
      </c>
      <c r="X239" t="s">
        <v>38</v>
      </c>
      <c r="Y239" t="s">
        <v>47</v>
      </c>
      <c r="Z239" t="str">
        <f>_xlfn.XLOOKUP(Table2[[#This Row],[Bedrijfsnummer]],Contacten!$O$2:$O$921,Contacten!$H$2:$H$921,"Not Found",0)</f>
        <v>HR Manager Europe</v>
      </c>
      <c r="AA239" t="str">
        <f>_xlfn.XLOOKUP(Table2[[#This Row],[Basisnaam]],Table3[Basisnaam],Table3[Functie],"",0)</f>
        <v/>
      </c>
      <c r="AB239" t="str">
        <f>IF(OR(Table2[[#This Row],[In Contact list?]]&lt;&gt;"Not Found",Table2[[#This Row],[In Contacten Hanne]]&lt;&gt;""),"Yes","No")</f>
        <v>Yes</v>
      </c>
    </row>
    <row r="240" spans="1:28" ht="17.45" customHeight="1" x14ac:dyDescent="0.45">
      <c r="A240" t="s">
        <v>9422</v>
      </c>
      <c r="B240" t="s">
        <v>2380</v>
      </c>
      <c r="C240" t="str">
        <f>SUBSTITUTE(SUBSTITUTE(SUBSTITUTE(SUBSTITUTE(SUBSTITUTE(SUBSTITUTE(SUBSTITUTE(SUBSTITUTE(SUBSTITUTE(SUBSTITUTE(SUBSTITUTE(SUBSTITUTE(SUBSTITUTE(LOWER(Table2[[#This Row],[Naam]]),".",""),"-","")," bvba",""),"belgië",""),"belgium","")," nv","")," bv",""),"group",""),"groep","")," ", ""),"é","e"),"è","e"),"à","a")</f>
        <v>h&amp;mhennes&amp;mauritzlogisticsgbc</v>
      </c>
      <c r="D240" t="s">
        <v>2381</v>
      </c>
      <c r="E240" t="s">
        <v>2382</v>
      </c>
      <c r="F240" t="s">
        <v>2383</v>
      </c>
      <c r="G240" t="s">
        <v>26</v>
      </c>
      <c r="H240" t="s">
        <v>2384</v>
      </c>
      <c r="I240" t="s">
        <v>26</v>
      </c>
      <c r="J240" t="s">
        <v>9547</v>
      </c>
      <c r="K240" t="str">
        <f>IFERROR(LEFT(SUBSTITUTE(SUBSTITUTE(Table2[[#This Row],[Website]],"www.",""),"https://",""), FIND(".", SUBSTITUTE(SUBSTITUTE(Table2[[#This Row],[Website]],"www.",""),"https://","")) - 1),"")</f>
        <v>Empty</v>
      </c>
      <c r="L240" t="s">
        <v>2385</v>
      </c>
      <c r="M240" t="s">
        <v>200</v>
      </c>
      <c r="N240" t="s">
        <v>315</v>
      </c>
      <c r="O240">
        <v>132</v>
      </c>
      <c r="P240">
        <v>136</v>
      </c>
      <c r="Q240" t="s">
        <v>2386</v>
      </c>
      <c r="R240" t="str">
        <f>LOWER(Table2[[#This Row],[Straat]]&amp;Table2[[#This Row],[Huisnummer]]&amp;Table2[[#This Row],[Postcode]])</f>
        <v>boulevard du jardin botanique201000</v>
      </c>
      <c r="S240" t="s">
        <v>33</v>
      </c>
      <c r="T240" t="s">
        <v>200</v>
      </c>
      <c r="U240" t="s">
        <v>2387</v>
      </c>
      <c r="V240" t="s">
        <v>592</v>
      </c>
      <c r="W240" t="s">
        <v>156</v>
      </c>
      <c r="X240" t="s">
        <v>100</v>
      </c>
      <c r="Y240" t="s">
        <v>39</v>
      </c>
      <c r="Z240" t="str">
        <f>_xlfn.XLOOKUP(Table2[[#This Row],[Bedrijfsnummer]],Contacten!$O$2:$O$921,Contacten!$H$2:$H$921,"Not Found",0)</f>
        <v>HR Manager</v>
      </c>
      <c r="AA240" t="str">
        <f>_xlfn.XLOOKUP(Table2[[#This Row],[Basisnaam]],Table3[Basisnaam],Table3[Functie],"",0)</f>
        <v/>
      </c>
      <c r="AB240" t="str">
        <f>IF(OR(Table2[[#This Row],[In Contact list?]]&lt;&gt;"Not Found",Table2[[#This Row],[In Contacten Hanne]]&lt;&gt;""),"Yes","No")</f>
        <v>Yes</v>
      </c>
    </row>
    <row r="241" spans="1:28" ht="17.45" customHeight="1" x14ac:dyDescent="0.45">
      <c r="A241" t="s">
        <v>9422</v>
      </c>
      <c r="B241" t="s">
        <v>2389</v>
      </c>
      <c r="C241" t="str">
        <f>SUBSTITUTE(SUBSTITUTE(SUBSTITUTE(SUBSTITUTE(SUBSTITUTE(SUBSTITUTE(SUBSTITUTE(SUBSTITUTE(SUBSTITUTE(SUBSTITUTE(SUBSTITUTE(SUBSTITUTE(SUBSTITUTE(LOWER(Table2[[#This Row],[Naam]]),".",""),"-","")," bvba",""),"belgië",""),"belgium","")," nv","")," bv",""),"group",""),"groep","")," ", ""),"é","e"),"è","e"),"à","a")</f>
        <v>hamanninternationallogistics</v>
      </c>
      <c r="D241" t="s">
        <v>2390</v>
      </c>
      <c r="E241" t="s">
        <v>2391</v>
      </c>
      <c r="F241" t="s">
        <v>2392</v>
      </c>
      <c r="G241" t="s">
        <v>26</v>
      </c>
      <c r="H241" t="s">
        <v>2393</v>
      </c>
      <c r="I241" t="s">
        <v>26</v>
      </c>
      <c r="J241" t="s">
        <v>2394</v>
      </c>
      <c r="K241" t="str">
        <f>IFERROR(LEFT(SUBSTITUTE(SUBSTITUTE(Table2[[#This Row],[Website]],"www.",""),"https://",""), FIND(".", SUBSTITUTE(SUBSTITUTE(Table2[[#This Row],[Website]],"www.",""),"https://","")) - 1),"")</f>
        <v>hamann</v>
      </c>
      <c r="L241" t="s">
        <v>2395</v>
      </c>
      <c r="M241" t="s">
        <v>224</v>
      </c>
      <c r="N241">
        <v>9230</v>
      </c>
      <c r="O241">
        <v>0</v>
      </c>
      <c r="P241">
        <v>113.1</v>
      </c>
      <c r="Q241"/>
      <c r="R241" t="str">
        <f>LOWER(Table2[[#This Row],[Straat]]&amp;Table2[[#This Row],[Huisnummer]]&amp;Table2[[#This Row],[Postcode]])</f>
        <v>vantegemstraat39230</v>
      </c>
      <c r="S241"/>
      <c r="T241" t="s">
        <v>67</v>
      </c>
      <c r="U241" t="s">
        <v>2396</v>
      </c>
      <c r="V241">
        <v>3</v>
      </c>
      <c r="W241" t="s">
        <v>909</v>
      </c>
      <c r="X241" t="s">
        <v>80</v>
      </c>
      <c r="Y241" t="s">
        <v>47</v>
      </c>
      <c r="Z241" t="str">
        <f>_xlfn.XLOOKUP(Table2[[#This Row],[Bedrijfsnummer]],Contacten!$O$2:$O$921,Contacten!$H$2:$H$921,"Not Found",0)</f>
        <v>Not Found</v>
      </c>
      <c r="AA241" t="str">
        <f>_xlfn.XLOOKUP(Table2[[#This Row],[Basisnaam]],Table3[Basisnaam],Table3[Functie],"",0)</f>
        <v/>
      </c>
      <c r="AB241" t="str">
        <f>IF(OR(Table2[[#This Row],[In Contact list?]]&lt;&gt;"Not Found",Table2[[#This Row],[In Contacten Hanne]]&lt;&gt;""),"Yes","No")</f>
        <v>No</v>
      </c>
    </row>
    <row r="242" spans="1:28" ht="17.45" customHeight="1" x14ac:dyDescent="0.45">
      <c r="A242" t="s">
        <v>9422</v>
      </c>
      <c r="B242" t="s">
        <v>2397</v>
      </c>
      <c r="C242" t="str">
        <f>SUBSTITUTE(SUBSTITUTE(SUBSTITUTE(SUBSTITUTE(SUBSTITUTE(SUBSTITUTE(SUBSTITUTE(SUBSTITUTE(SUBSTITUTE(SUBSTITUTE(SUBSTITUTE(SUBSTITUTE(SUBSTITUTE(LOWER(Table2[[#This Row],[Naam]]),".",""),"-","")," bvba",""),"belgië",""),"belgium","")," nv","")," bv",""),"group",""),"groep","")," ", ""),"é","e"),"è","e"),"à","a")</f>
        <v>hansanders</v>
      </c>
      <c r="D242" t="s">
        <v>2398</v>
      </c>
      <c r="E242" t="s">
        <v>2399</v>
      </c>
      <c r="F242" t="s">
        <v>2400</v>
      </c>
      <c r="G242" t="s">
        <v>26</v>
      </c>
      <c r="H242" t="s">
        <v>2401</v>
      </c>
      <c r="I242" t="s">
        <v>26</v>
      </c>
      <c r="J242" t="s">
        <v>2402</v>
      </c>
      <c r="K242" t="str">
        <f>IFERROR(LEFT(SUBSTITUTE(SUBSTITUTE(Table2[[#This Row],[Website]],"www.",""),"https://",""), FIND(".", SUBSTITUTE(SUBSTITUTE(Table2[[#This Row],[Website]],"www.",""),"https://","")) - 1),"")</f>
        <v>hansanders</v>
      </c>
      <c r="L242" t="s">
        <v>2403</v>
      </c>
      <c r="M242" t="s">
        <v>836</v>
      </c>
      <c r="N242" t="s">
        <v>1144</v>
      </c>
      <c r="O242">
        <v>29</v>
      </c>
      <c r="P242">
        <v>528</v>
      </c>
      <c r="Q242" t="s">
        <v>2404</v>
      </c>
      <c r="R242" t="str">
        <f>LOWER(Table2[[#This Row],[Straat]]&amp;Table2[[#This Row],[Huisnummer]]&amp;Table2[[#This Row],[Postcode]])</f>
        <v>runkstersteenweg2473500</v>
      </c>
      <c r="S242" t="s">
        <v>33</v>
      </c>
      <c r="T242" t="s">
        <v>98</v>
      </c>
      <c r="U242" t="s">
        <v>2405</v>
      </c>
      <c r="V242" t="s">
        <v>2406</v>
      </c>
      <c r="W242" t="s">
        <v>2346</v>
      </c>
      <c r="X242" t="s">
        <v>100</v>
      </c>
      <c r="Y242" t="s">
        <v>60</v>
      </c>
      <c r="Z242" t="str">
        <f>_xlfn.XLOOKUP(Table2[[#This Row],[Bedrijfsnummer]],Contacten!$O$2:$O$921,Contacten!$H$2:$H$921,"Not Found",0)</f>
        <v>HR Business Partner</v>
      </c>
      <c r="AA242" t="str">
        <f>_xlfn.XLOOKUP(Table2[[#This Row],[Basisnaam]],Table3[Basisnaam],Table3[Functie],"",0)</f>
        <v/>
      </c>
      <c r="AB242" t="str">
        <f>IF(OR(Table2[[#This Row],[In Contact list?]]&lt;&gt;"Not Found",Table2[[#This Row],[In Contacten Hanne]]&lt;&gt;""),"Yes","No")</f>
        <v>Yes</v>
      </c>
    </row>
    <row r="243" spans="1:28" ht="17.45" customHeight="1" x14ac:dyDescent="0.45">
      <c r="A243" t="s">
        <v>9422</v>
      </c>
      <c r="B243" t="s">
        <v>2408</v>
      </c>
      <c r="C243" t="str">
        <f>SUBSTITUTE(SUBSTITUTE(SUBSTITUTE(SUBSTITUTE(SUBSTITUTE(SUBSTITUTE(SUBSTITUTE(SUBSTITUTE(SUBSTITUTE(SUBSTITUTE(SUBSTITUTE(SUBSTITUTE(SUBSTITUTE(LOWER(Table2[[#This Row],[Naam]]),".",""),"-","")," bvba",""),"belgië",""),"belgium","")," nv","")," bv",""),"group",""),"groep","")," ", ""),"é","e"),"è","e"),"à","a")</f>
        <v>havenvanantwerpenbrugge</v>
      </c>
      <c r="D243" t="s">
        <v>2409</v>
      </c>
      <c r="E243" t="s">
        <v>2410</v>
      </c>
      <c r="F243" t="s">
        <v>2411</v>
      </c>
      <c r="G243" t="s">
        <v>26</v>
      </c>
      <c r="H243" t="s">
        <v>2412</v>
      </c>
      <c r="I243" t="s">
        <v>26</v>
      </c>
      <c r="J243" t="s">
        <v>2413</v>
      </c>
      <c r="K243" t="str">
        <f>IFERROR(LEFT(SUBSTITUTE(SUBSTITUTE(Table2[[#This Row],[Website]],"www.",""),"https://",""), FIND(".", SUBSTITUTE(SUBSTITUTE(Table2[[#This Row],[Website]],"www.",""),"https://","")) - 1),"")</f>
        <v>portofantwerpbruges</v>
      </c>
      <c r="L243"/>
      <c r="M243" t="s">
        <v>34</v>
      </c>
      <c r="N243">
        <v>2030</v>
      </c>
      <c r="O243">
        <v>0</v>
      </c>
      <c r="P243">
        <v>1534.3</v>
      </c>
      <c r="Q243"/>
      <c r="R243" t="str">
        <f>LOWER(Table2[[#This Row],[Straat]]&amp;Table2[[#This Row],[Huisnummer]]&amp;Table2[[#This Row],[Postcode]])</f>
        <v>zaha hadidplein12030</v>
      </c>
      <c r="S243"/>
      <c r="T243" t="s">
        <v>34</v>
      </c>
      <c r="U243" t="s">
        <v>2414</v>
      </c>
      <c r="V243">
        <v>1</v>
      </c>
      <c r="W243" t="s">
        <v>2415</v>
      </c>
      <c r="X243" t="s">
        <v>254</v>
      </c>
      <c r="Y243" t="s">
        <v>47</v>
      </c>
      <c r="Z243" t="str">
        <f>_xlfn.XLOOKUP(Table2[[#This Row],[Bedrijfsnummer]],Contacten!$O$2:$O$921,Contacten!$H$2:$H$921,"Not Found",0)</f>
        <v>Not Found</v>
      </c>
      <c r="AA243" t="str">
        <f>_xlfn.XLOOKUP(Table2[[#This Row],[Basisnaam]],Table3[Basisnaam],Table3[Functie],"",0)</f>
        <v/>
      </c>
      <c r="AB243" t="str">
        <f>IF(OR(Table2[[#This Row],[In Contact list?]]&lt;&gt;"Not Found",Table2[[#This Row],[In Contacten Hanne]]&lt;&gt;""),"Yes","No")</f>
        <v>No</v>
      </c>
    </row>
    <row r="244" spans="1:28" ht="17.45" customHeight="1" x14ac:dyDescent="0.45">
      <c r="A244" t="s">
        <v>9422</v>
      </c>
      <c r="B244" t="s">
        <v>2416</v>
      </c>
      <c r="C244" t="str">
        <f>SUBSTITUTE(SUBSTITUTE(SUBSTITUTE(SUBSTITUTE(SUBSTITUTE(SUBSTITUTE(SUBSTITUTE(SUBSTITUTE(SUBSTITUTE(SUBSTITUTE(SUBSTITUTE(SUBSTITUTE(SUBSTITUTE(LOWER(Table2[[#This Row],[Naam]]),".",""),"-","")," bvba",""),"belgië",""),"belgium","")," nv","")," bv",""),"group",""),"groep","")," ", ""),"é","e"),"è","e"),"à","a")</f>
        <v>hcltechnologies</v>
      </c>
      <c r="D244" t="s">
        <v>2417</v>
      </c>
      <c r="E244" t="s">
        <v>2418</v>
      </c>
      <c r="F244"/>
      <c r="G244"/>
      <c r="H244"/>
      <c r="I244"/>
      <c r="J244" t="s">
        <v>9547</v>
      </c>
      <c r="K244" t="str">
        <f>IFERROR(LEFT(SUBSTITUTE(SUBSTITUTE(Table2[[#This Row],[Website]],"www.",""),"https://",""), FIND(".", SUBSTITUTE(SUBSTITUTE(Table2[[#This Row],[Website]],"www.",""),"https://","")) - 1),"")</f>
        <v>Empty</v>
      </c>
      <c r="L244"/>
      <c r="M244" t="s">
        <v>2044</v>
      </c>
      <c r="N244">
        <v>1932</v>
      </c>
      <c r="O244">
        <v>0</v>
      </c>
      <c r="P244">
        <v>168.8</v>
      </c>
      <c r="Q244"/>
      <c r="R244" t="str">
        <f>LOWER(Table2[[#This Row],[Straat]]&amp;Table2[[#This Row],[Huisnummer]]&amp;Table2[[#This Row],[Postcode]])</f>
        <v>lozenberg221932</v>
      </c>
      <c r="S244"/>
      <c r="T244" t="s">
        <v>45</v>
      </c>
      <c r="U244" t="s">
        <v>2045</v>
      </c>
      <c r="V244">
        <v>22</v>
      </c>
      <c r="W244"/>
      <c r="X244" t="s">
        <v>80</v>
      </c>
      <c r="Y244" t="s">
        <v>60</v>
      </c>
      <c r="Z244" t="str">
        <f>_xlfn.XLOOKUP(Table2[[#This Row],[Bedrijfsnummer]],Contacten!$O$2:$O$921,Contacten!$H$2:$H$921,"Not Found",0)</f>
        <v>Not Found</v>
      </c>
      <c r="AA244" t="str">
        <f>_xlfn.XLOOKUP(Table2[[#This Row],[Basisnaam]],Table3[Basisnaam],Table3[Functie],"",0)</f>
        <v/>
      </c>
      <c r="AB244" t="str">
        <f>IF(OR(Table2[[#This Row],[In Contact list?]]&lt;&gt;"Not Found",Table2[[#This Row],[In Contacten Hanne]]&lt;&gt;""),"Yes","No")</f>
        <v>No</v>
      </c>
    </row>
    <row r="245" spans="1:28" ht="17.45" customHeight="1" x14ac:dyDescent="0.45">
      <c r="A245" t="s">
        <v>9422</v>
      </c>
      <c r="B245" t="s">
        <v>2419</v>
      </c>
      <c r="C245" t="str">
        <f>SUBSTITUTE(SUBSTITUTE(SUBSTITUTE(SUBSTITUTE(SUBSTITUTE(SUBSTITUTE(SUBSTITUTE(SUBSTITUTE(SUBSTITUTE(SUBSTITUTE(SUBSTITUTE(SUBSTITUTE(SUBSTITUTE(LOWER(Table2[[#This Row],[Naam]]),".",""),"-","")," bvba",""),"belgië",""),"belgium","")," nv","")," bv",""),"group",""),"groep","")," ", ""),"é","e"),"è","e"),"à","a")</f>
        <v>hedinautomotive</v>
      </c>
      <c r="D245" t="s">
        <v>2420</v>
      </c>
      <c r="E245" t="s">
        <v>2421</v>
      </c>
      <c r="F245"/>
      <c r="G245"/>
      <c r="H245" t="s">
        <v>2422</v>
      </c>
      <c r="I245" t="s">
        <v>26</v>
      </c>
      <c r="J245" t="s">
        <v>2423</v>
      </c>
      <c r="K245" t="str">
        <f>IFERROR(LEFT(SUBSTITUTE(SUBSTITUTE(Table2[[#This Row],[Website]],"www.",""),"https://",""), FIND(".", SUBSTITUTE(SUBSTITUTE(Table2[[#This Row],[Website]],"www.",""),"https://","")) - 1),"")</f>
        <v>hedinautomotive</v>
      </c>
      <c r="L245"/>
      <c r="M245" t="s">
        <v>1939</v>
      </c>
      <c r="N245" t="s">
        <v>1940</v>
      </c>
      <c r="O245">
        <v>43</v>
      </c>
      <c r="P245">
        <v>372</v>
      </c>
      <c r="Q245" t="s">
        <v>2424</v>
      </c>
      <c r="R245" t="str">
        <f>LOWER(Table2[[#This Row],[Straat]]&amp;Table2[[#This Row],[Huisnummer]]&amp;Table2[[#This Row],[Postcode]])</f>
        <v>industriepark-noord29100</v>
      </c>
      <c r="S245" t="s">
        <v>33</v>
      </c>
      <c r="T245" t="s">
        <v>67</v>
      </c>
      <c r="U245" t="s">
        <v>2425</v>
      </c>
      <c r="V245" t="s">
        <v>516</v>
      </c>
      <c r="W245" t="s">
        <v>2426</v>
      </c>
      <c r="X245" t="s">
        <v>100</v>
      </c>
      <c r="Y245" t="s">
        <v>113</v>
      </c>
      <c r="Z245" t="str">
        <f>_xlfn.XLOOKUP(Table2[[#This Row],[Bedrijfsnummer]],Contacten!$O$2:$O$921,Contacten!$H$2:$H$921,"Not Found",0)</f>
        <v>HR Business Partner</v>
      </c>
      <c r="AA245" t="str">
        <f>_xlfn.XLOOKUP(Table2[[#This Row],[Basisnaam]],Table3[Basisnaam],Table3[Functie],"",0)</f>
        <v/>
      </c>
      <c r="AB245" t="str">
        <f>IF(OR(Table2[[#This Row],[In Contact list?]]&lt;&gt;"Not Found",Table2[[#This Row],[In Contacten Hanne]]&lt;&gt;""),"Yes","No")</f>
        <v>Yes</v>
      </c>
    </row>
    <row r="246" spans="1:28" ht="17.45" customHeight="1" x14ac:dyDescent="0.45">
      <c r="A246" t="s">
        <v>9422</v>
      </c>
      <c r="B246" t="s">
        <v>2428</v>
      </c>
      <c r="C246" t="str">
        <f>SUBSTITUTE(SUBSTITUTE(SUBSTITUTE(SUBSTITUTE(SUBSTITUTE(SUBSTITUTE(SUBSTITUTE(SUBSTITUTE(SUBSTITUTE(SUBSTITUTE(SUBSTITUTE(SUBSTITUTE(SUBSTITUTE(LOWER(Table2[[#This Row],[Naam]]),".",""),"-","")," bvba",""),"belgië",""),"belgium","")," nv","")," bv",""),"group",""),"groep","")," ", ""),"é","e"),"è","e"),"à","a")</f>
        <v>hencoindustries</v>
      </c>
      <c r="D246" t="s">
        <v>2429</v>
      </c>
      <c r="E246" t="s">
        <v>2430</v>
      </c>
      <c r="F246" t="s">
        <v>2431</v>
      </c>
      <c r="G246" t="s">
        <v>26</v>
      </c>
      <c r="H246" t="s">
        <v>2432</v>
      </c>
      <c r="I246" t="s">
        <v>26</v>
      </c>
      <c r="J246" t="s">
        <v>2433</v>
      </c>
      <c r="K246" t="str">
        <f>IFERROR(LEFT(SUBSTITUTE(SUBSTITUTE(Table2[[#This Row],[Website]],"www.",""),"https://",""), FIND(".", SUBSTITUTE(SUBSTITUTE(Table2[[#This Row],[Website]],"www.",""),"https://","")) - 1),"")</f>
        <v>henco</v>
      </c>
      <c r="L246" t="s">
        <v>2434</v>
      </c>
      <c r="M246" t="s">
        <v>2374</v>
      </c>
      <c r="N246">
        <v>2200</v>
      </c>
      <c r="O246">
        <v>0</v>
      </c>
      <c r="P246">
        <v>100.5</v>
      </c>
      <c r="Q246"/>
      <c r="R246" t="str">
        <f>LOWER(Table2[[#This Row],[Straat]]&amp;Table2[[#This Row],[Huisnummer]]&amp;Table2[[#This Row],[Postcode]])</f>
        <v>toekomstlaan272200</v>
      </c>
      <c r="S246"/>
      <c r="T246" t="s">
        <v>34</v>
      </c>
      <c r="U246" t="s">
        <v>2377</v>
      </c>
      <c r="V246">
        <v>27</v>
      </c>
      <c r="W246" t="s">
        <v>2435</v>
      </c>
      <c r="X246" t="s">
        <v>38</v>
      </c>
      <c r="Y246" t="s">
        <v>47</v>
      </c>
      <c r="Z246" t="str">
        <f>_xlfn.XLOOKUP(Table2[[#This Row],[Bedrijfsnummer]],Contacten!$O$2:$O$921,Contacten!$H$2:$H$921,"Not Found",0)</f>
        <v>Not Found</v>
      </c>
      <c r="AA246" t="str">
        <f>_xlfn.XLOOKUP(Table2[[#This Row],[Basisnaam]],Table3[Basisnaam],Table3[Functie],"",0)</f>
        <v>HR Director</v>
      </c>
      <c r="AB246" t="str">
        <f>IF(OR(Table2[[#This Row],[In Contact list?]]&lt;&gt;"Not Found",Table2[[#This Row],[In Contacten Hanne]]&lt;&gt;""),"Yes","No")</f>
        <v>Yes</v>
      </c>
    </row>
    <row r="247" spans="1:28" ht="17.45" customHeight="1" x14ac:dyDescent="0.45">
      <c r="A247" t="s">
        <v>9422</v>
      </c>
      <c r="B247" t="s">
        <v>2436</v>
      </c>
      <c r="C247" t="str">
        <f>SUBSTITUTE(SUBSTITUTE(SUBSTITUTE(SUBSTITUTE(SUBSTITUTE(SUBSTITUTE(SUBSTITUTE(SUBSTITUTE(SUBSTITUTE(SUBSTITUTE(SUBSTITUTE(SUBSTITUTE(SUBSTITUTE(LOWER(Table2[[#This Row],[Naam]]),".",""),"-","")," bvba",""),"belgië",""),"belgium","")," nv","")," bv",""),"group",""),"groep","")," ", ""),"é","e"),"è","e"),"à","a")</f>
        <v>henriessersenzoneninternationaaltransport</v>
      </c>
      <c r="D247" t="s">
        <v>2437</v>
      </c>
      <c r="E247" t="s">
        <v>2438</v>
      </c>
      <c r="F247"/>
      <c r="G247"/>
      <c r="H247" t="s">
        <v>2439</v>
      </c>
      <c r="I247" t="s">
        <v>26</v>
      </c>
      <c r="J247" t="s">
        <v>2440</v>
      </c>
      <c r="K247" t="str">
        <f>IFERROR(LEFT(SUBSTITUTE(SUBSTITUTE(Table2[[#This Row],[Website]],"www.",""),"https://",""), FIND(".", SUBSTITUTE(SUBSTITUTE(Table2[[#This Row],[Website]],"www.",""),"https://","")) - 1),"")</f>
        <v>essers</v>
      </c>
      <c r="L247" t="s">
        <v>2441</v>
      </c>
      <c r="M247" t="s">
        <v>434</v>
      </c>
      <c r="N247">
        <v>3600</v>
      </c>
      <c r="O247">
        <v>0</v>
      </c>
      <c r="P247">
        <v>916.2</v>
      </c>
      <c r="Q247"/>
      <c r="R247" t="str">
        <f>LOWER(Table2[[#This Row],[Straat]]&amp;Table2[[#This Row],[Huisnummer]]&amp;Table2[[#This Row],[Postcode]])</f>
        <v>transportlaan43600</v>
      </c>
      <c r="S247"/>
      <c r="T247" t="s">
        <v>98</v>
      </c>
      <c r="U247" t="s">
        <v>2442</v>
      </c>
      <c r="V247">
        <v>4</v>
      </c>
      <c r="W247"/>
      <c r="X247" t="s">
        <v>100</v>
      </c>
      <c r="Y247" t="s">
        <v>113</v>
      </c>
      <c r="Z247" t="str">
        <f>_xlfn.XLOOKUP(Table2[[#This Row],[Bedrijfsnummer]],Contacten!$O$2:$O$921,Contacten!$H$2:$H$921,"Not Found",0)</f>
        <v>HR Director</v>
      </c>
      <c r="AA247" t="str">
        <f>_xlfn.XLOOKUP(Table2[[#This Row],[Basisnaam]],Table3[Basisnaam],Table3[Functie],"",0)</f>
        <v>HR Director</v>
      </c>
      <c r="AB247" t="str">
        <f>IF(OR(Table2[[#This Row],[In Contact list?]]&lt;&gt;"Not Found",Table2[[#This Row],[In Contacten Hanne]]&lt;&gt;""),"Yes","No")</f>
        <v>Yes</v>
      </c>
    </row>
    <row r="248" spans="1:28" ht="17.45" customHeight="1" x14ac:dyDescent="0.45">
      <c r="A248" t="s">
        <v>9422</v>
      </c>
      <c r="B248" t="s">
        <v>2444</v>
      </c>
      <c r="C248" t="str">
        <f>SUBSTITUTE(SUBSTITUTE(SUBSTITUTE(SUBSTITUTE(SUBSTITUTE(SUBSTITUTE(SUBSTITUTE(SUBSTITUTE(SUBSTITUTE(SUBSTITUTE(SUBSTITUTE(SUBSTITUTE(SUBSTITUTE(LOWER(Table2[[#This Row],[Naam]]),".",""),"-","")," bvba",""),"belgië",""),"belgium","")," nv","")," bv",""),"group",""),"groep","")," ", ""),"é","e"),"è","e"),"à","a")</f>
        <v>heraeuselectroniteinternational</v>
      </c>
      <c r="D248" t="s">
        <v>2445</v>
      </c>
      <c r="E248" t="s">
        <v>2446</v>
      </c>
      <c r="F248" t="s">
        <v>2447</v>
      </c>
      <c r="G248" t="s">
        <v>26</v>
      </c>
      <c r="H248" t="s">
        <v>2448</v>
      </c>
      <c r="I248" t="s">
        <v>26</v>
      </c>
      <c r="J248" t="s">
        <v>2449</v>
      </c>
      <c r="K248" t="str">
        <f>IFERROR(LEFT(SUBSTITUTE(SUBSTITUTE(Table2[[#This Row],[Website]],"www.",""),"https://",""), FIND(".", SUBSTITUTE(SUBSTITUTE(Table2[[#This Row],[Website]],"www.",""),"https://","")) - 1),"")</f>
        <v>heraeus</v>
      </c>
      <c r="L248" t="s">
        <v>2450</v>
      </c>
      <c r="M248" t="s">
        <v>2451</v>
      </c>
      <c r="N248">
        <v>3530</v>
      </c>
      <c r="O248">
        <v>1</v>
      </c>
      <c r="P248">
        <v>181.6</v>
      </c>
      <c r="Q248"/>
      <c r="R248" t="str">
        <f>LOWER(Table2[[#This Row],[Straat]]&amp;Table2[[#This Row],[Huisnummer]]&amp;Table2[[#This Row],[Postcode]])</f>
        <v>centrum-zuid11053530</v>
      </c>
      <c r="S248"/>
      <c r="T248" t="s">
        <v>98</v>
      </c>
      <c r="U248" t="s">
        <v>2452</v>
      </c>
      <c r="V248">
        <v>1105</v>
      </c>
      <c r="W248" t="s">
        <v>787</v>
      </c>
      <c r="X248" t="s">
        <v>38</v>
      </c>
      <c r="Y248" t="s">
        <v>47</v>
      </c>
      <c r="Z248" t="str">
        <f>_xlfn.XLOOKUP(Table2[[#This Row],[Bedrijfsnummer]],Contacten!$O$2:$O$921,Contacten!$H$2:$H$921,"Not Found",0)</f>
        <v>HR Manager</v>
      </c>
      <c r="AA248" t="str">
        <f>_xlfn.XLOOKUP(Table2[[#This Row],[Basisnaam]],Table3[Basisnaam],Table3[Functie],"",0)</f>
        <v>HR Manager</v>
      </c>
      <c r="AB248" t="str">
        <f>IF(OR(Table2[[#This Row],[In Contact list?]]&lt;&gt;"Not Found",Table2[[#This Row],[In Contacten Hanne]]&lt;&gt;""),"Yes","No")</f>
        <v>Yes</v>
      </c>
    </row>
    <row r="249" spans="1:28" ht="17.45" customHeight="1" x14ac:dyDescent="0.45">
      <c r="A249" t="s">
        <v>9422</v>
      </c>
      <c r="B249" t="s">
        <v>2454</v>
      </c>
      <c r="C249" t="str">
        <f>SUBSTITUTE(SUBSTITUTE(SUBSTITUTE(SUBSTITUTE(SUBSTITUTE(SUBSTITUTE(SUBSTITUTE(SUBSTITUTE(SUBSTITUTE(SUBSTITUTE(SUBSTITUTE(SUBSTITUTE(SUBSTITUTE(LOWER(Table2[[#This Row],[Naam]]),".",""),"-","")," bvba",""),"belgië",""),"belgium","")," nv","")," bv",""),"group",""),"groep","")," ", ""),"é","e"),"è","e"),"à","a")</f>
        <v>hgchanos</v>
      </c>
      <c r="D249" t="s">
        <v>2455</v>
      </c>
      <c r="E249" t="s">
        <v>2456</v>
      </c>
      <c r="F249" t="s">
        <v>2457</v>
      </c>
      <c r="G249" t="s">
        <v>26</v>
      </c>
      <c r="H249"/>
      <c r="I249"/>
      <c r="J249" t="s">
        <v>2458</v>
      </c>
      <c r="K249" t="str">
        <f>IFERROR(LEFT(SUBSTITUTE(SUBSTITUTE(Table2[[#This Row],[Website]],"www.",""),"https://",""), FIND(".", SUBSTITUTE(SUBSTITUTE(Table2[[#This Row],[Website]],"www.",""),"https://","")) - 1),"")</f>
        <v>hanos</v>
      </c>
      <c r="L249" t="s">
        <v>2459</v>
      </c>
      <c r="M249" t="s">
        <v>2460</v>
      </c>
      <c r="N249">
        <v>2160</v>
      </c>
      <c r="O249">
        <v>0</v>
      </c>
      <c r="P249">
        <v>269.60000000000002</v>
      </c>
      <c r="Q249"/>
      <c r="R249" t="str">
        <f>LOWER(Table2[[#This Row],[Straat]]&amp;Table2[[#This Row],[Huisnummer]]&amp;Table2[[#This Row],[Postcode]])</f>
        <v>nijverheidsstraat542160</v>
      </c>
      <c r="S249"/>
      <c r="T249" t="s">
        <v>34</v>
      </c>
      <c r="U249" t="s">
        <v>2461</v>
      </c>
      <c r="V249">
        <v>54</v>
      </c>
      <c r="W249"/>
      <c r="X249" t="s">
        <v>38</v>
      </c>
      <c r="Y249" t="s">
        <v>47</v>
      </c>
      <c r="Z249" t="str">
        <f>_xlfn.XLOOKUP(Table2[[#This Row],[Bedrijfsnummer]],Contacten!$O$2:$O$921,Contacten!$H$2:$H$921,"Not Found",0)</f>
        <v>Not Found</v>
      </c>
      <c r="AA249" t="str">
        <f>_xlfn.XLOOKUP(Table2[[#This Row],[Basisnaam]],Table3[Basisnaam],Table3[Functie],"",0)</f>
        <v/>
      </c>
      <c r="AB249" t="str">
        <f>IF(OR(Table2[[#This Row],[In Contact list?]]&lt;&gt;"Not Found",Table2[[#This Row],[In Contacten Hanne]]&lt;&gt;""),"Yes","No")</f>
        <v>No</v>
      </c>
    </row>
    <row r="250" spans="1:28" ht="17.45" customHeight="1" x14ac:dyDescent="0.45">
      <c r="A250" t="s">
        <v>9422</v>
      </c>
      <c r="B250" t="s">
        <v>2462</v>
      </c>
      <c r="C250" t="str">
        <f>SUBSTITUTE(SUBSTITUTE(SUBSTITUTE(SUBSTITUTE(SUBSTITUTE(SUBSTITUTE(SUBSTITUTE(SUBSTITUTE(SUBSTITUTE(SUBSTITUTE(SUBSTITUTE(SUBSTITUTE(SUBSTITUTE(LOWER(Table2[[#This Row],[Naam]]),".",""),"-","")," bvba",""),"belgië",""),"belgium","")," nv","")," bv",""),"group",""),"groep","")," ", ""),"é","e"),"è","e"),"à","a")</f>
        <v>homesebrechts</v>
      </c>
      <c r="D250" t="s">
        <v>2463</v>
      </c>
      <c r="E250" t="s">
        <v>2464</v>
      </c>
      <c r="F250" t="s">
        <v>2465</v>
      </c>
      <c r="G250" t="s">
        <v>26</v>
      </c>
      <c r="H250" t="s">
        <v>2466</v>
      </c>
      <c r="I250" t="s">
        <v>26</v>
      </c>
      <c r="J250" t="s">
        <v>2467</v>
      </c>
      <c r="K250" t="str">
        <f>IFERROR(LEFT(SUBSTITUTE(SUBSTITUTE(Table2[[#This Row],[Website]],"www.",""),"https://",""), FIND(".", SUBSTITUTE(SUBSTITUTE(Table2[[#This Row],[Website]],"www.",""),"https://","")) - 1),"")</f>
        <v>armonea</v>
      </c>
      <c r="L250" t="s">
        <v>2468</v>
      </c>
      <c r="M250" t="s">
        <v>175</v>
      </c>
      <c r="N250" t="s">
        <v>1066</v>
      </c>
      <c r="O250">
        <v>498</v>
      </c>
      <c r="P250">
        <v>449</v>
      </c>
      <c r="Q250" t="s">
        <v>2469</v>
      </c>
      <c r="R250" t="str">
        <f>LOWER(Table2[[#This Row],[Straat]]&amp;Table2[[#This Row],[Huisnummer]]&amp;Table2[[#This Row],[Postcode]])</f>
        <v>stationsstraat1022800</v>
      </c>
      <c r="S250" t="s">
        <v>33</v>
      </c>
      <c r="T250" t="s">
        <v>34</v>
      </c>
      <c r="U250" t="s">
        <v>176</v>
      </c>
      <c r="V250" t="s">
        <v>2312</v>
      </c>
      <c r="W250" t="s">
        <v>2470</v>
      </c>
      <c r="X250" t="s">
        <v>100</v>
      </c>
      <c r="Y250" t="s">
        <v>39</v>
      </c>
      <c r="Z250" t="str">
        <f>_xlfn.XLOOKUP(Table2[[#This Row],[Bedrijfsnummer]],Contacten!$O$2:$O$921,Contacten!$H$2:$H$921,"Not Found",0)</f>
        <v>HR Business Partner</v>
      </c>
      <c r="AA250" t="str">
        <f>_xlfn.XLOOKUP(Table2[[#This Row],[Basisnaam]],Table3[Basisnaam],Table3[Functie],"",0)</f>
        <v/>
      </c>
      <c r="AB250" t="str">
        <f>IF(OR(Table2[[#This Row],[In Contact list?]]&lt;&gt;"Not Found",Table2[[#This Row],[In Contacten Hanne]]&lt;&gt;""),"Yes","No")</f>
        <v>Yes</v>
      </c>
    </row>
    <row r="251" spans="1:28" ht="17.45" customHeight="1" x14ac:dyDescent="0.45">
      <c r="A251" t="s">
        <v>9422</v>
      </c>
      <c r="B251" t="s">
        <v>2472</v>
      </c>
      <c r="C251" t="str">
        <f>SUBSTITUTE(SUBSTITUTE(SUBSTITUTE(SUBSTITUTE(SUBSTITUTE(SUBSTITUTE(SUBSTITUTE(SUBSTITUTE(SUBSTITUTE(SUBSTITUTE(SUBSTITUTE(SUBSTITUTE(SUBSTITUTE(LOWER(Table2[[#This Row],[Naam]]),".",""),"-","")," bvba",""),"belgië",""),"belgium","")," nv","")," bv",""),"group",""),"groep","")," ", ""),"é","e"),"è","e"),"à","a")</f>
        <v>hondamotoreuropelogistics</v>
      </c>
      <c r="D251" t="s">
        <v>2473</v>
      </c>
      <c r="E251" t="s">
        <v>2474</v>
      </c>
      <c r="F251" t="s">
        <v>2475</v>
      </c>
      <c r="G251" t="s">
        <v>26</v>
      </c>
      <c r="H251" t="s">
        <v>2476</v>
      </c>
      <c r="I251" t="s">
        <v>26</v>
      </c>
      <c r="J251" t="s">
        <v>2477</v>
      </c>
      <c r="K251" t="str">
        <f>IFERROR(LEFT(SUBSTITUTE(SUBSTITUTE(Table2[[#This Row],[Website]],"www.",""),"https://",""), FIND(".", SUBSTITUTE(SUBSTITUTE(Table2[[#This Row],[Website]],"www.",""),"https://","")) - 1),"")</f>
        <v>hondamotoreuropelogistics</v>
      </c>
      <c r="L251" t="s">
        <v>2478</v>
      </c>
      <c r="M251" t="s">
        <v>369</v>
      </c>
      <c r="N251">
        <v>9000</v>
      </c>
      <c r="O251">
        <v>0</v>
      </c>
      <c r="P251">
        <v>220.2</v>
      </c>
      <c r="Q251"/>
      <c r="R251" t="str">
        <f>LOWER(Table2[[#This Row],[Straat]]&amp;Table2[[#This Row],[Huisnummer]]&amp;Table2[[#This Row],[Postcode]])</f>
        <v>langerbruggestraat1049000</v>
      </c>
      <c r="S251"/>
      <c r="T251" t="s">
        <v>67</v>
      </c>
      <c r="U251" t="s">
        <v>2479</v>
      </c>
      <c r="V251">
        <v>104</v>
      </c>
      <c r="W251" t="s">
        <v>2480</v>
      </c>
      <c r="X251" t="s">
        <v>100</v>
      </c>
      <c r="Y251" t="s">
        <v>113</v>
      </c>
      <c r="Z251" t="str">
        <f>_xlfn.XLOOKUP(Table2[[#This Row],[Bedrijfsnummer]],Contacten!$O$2:$O$921,Contacten!$H$2:$H$921,"Not Found",0)</f>
        <v>HR Manager</v>
      </c>
      <c r="AA251" t="str">
        <f>_xlfn.XLOOKUP(Table2[[#This Row],[Basisnaam]],Table3[Basisnaam],Table3[Functie],"",0)</f>
        <v>HR Manager</v>
      </c>
      <c r="AB251" t="str">
        <f>IF(OR(Table2[[#This Row],[In Contact list?]]&lt;&gt;"Not Found",Table2[[#This Row],[In Contacten Hanne]]&lt;&gt;""),"Yes","No")</f>
        <v>Yes</v>
      </c>
    </row>
    <row r="252" spans="1:28" ht="17.45" customHeight="1" x14ac:dyDescent="0.45">
      <c r="A252" t="s">
        <v>9422</v>
      </c>
      <c r="B252" t="s">
        <v>2482</v>
      </c>
      <c r="C252" t="str">
        <f>SUBSTITUTE(SUBSTITUTE(SUBSTITUTE(SUBSTITUTE(SUBSTITUTE(SUBSTITUTE(SUBSTITUTE(SUBSTITUTE(SUBSTITUTE(SUBSTITUTE(SUBSTITUTE(SUBSTITUTE(SUBSTITUTE(LOWER(Table2[[#This Row],[Naam]]),".",""),"-","")," bvba",""),"belgië",""),"belgium","")," nv","")," bv",""),"group",""),"groep","")," ", ""),"é","e"),"è","e"),"à","a")</f>
        <v>honeywell</v>
      </c>
      <c r="D252" t="s">
        <v>2483</v>
      </c>
      <c r="E252" t="s">
        <v>2484</v>
      </c>
      <c r="F252" t="s">
        <v>2485</v>
      </c>
      <c r="G252" t="s">
        <v>26</v>
      </c>
      <c r="H252" t="s">
        <v>2486</v>
      </c>
      <c r="I252" t="s">
        <v>26</v>
      </c>
      <c r="J252" t="s">
        <v>2487</v>
      </c>
      <c r="K252" t="str">
        <f>IFERROR(LEFT(SUBSTITUTE(SUBSTITUTE(Table2[[#This Row],[Website]],"www.",""),"https://",""), FIND(".", SUBSTITUTE(SUBSTITUTE(Table2[[#This Row],[Website]],"www.",""),"https://","")) - 1),"")</f>
        <v>honeywell</v>
      </c>
      <c r="L252" t="s">
        <v>2488</v>
      </c>
      <c r="M252" t="s">
        <v>44</v>
      </c>
      <c r="N252" t="s">
        <v>212</v>
      </c>
      <c r="O252">
        <v>27</v>
      </c>
      <c r="P252">
        <v>322</v>
      </c>
      <c r="Q252" t="s">
        <v>2489</v>
      </c>
      <c r="R252" t="str">
        <f>LOWER(Table2[[#This Row],[Straat]]&amp;Table2[[#This Row],[Huisnummer]]&amp;Table2[[#This Row],[Postcode]])</f>
        <v>hermeslaan1h1831</v>
      </c>
      <c r="S252" t="s">
        <v>33</v>
      </c>
      <c r="T252" t="s">
        <v>45</v>
      </c>
      <c r="U252" t="s">
        <v>46</v>
      </c>
      <c r="V252" t="s">
        <v>1430</v>
      </c>
      <c r="W252" t="s">
        <v>787</v>
      </c>
      <c r="X252" t="s">
        <v>38</v>
      </c>
      <c r="Y252" t="s">
        <v>47</v>
      </c>
      <c r="Z252" t="str">
        <f>_xlfn.XLOOKUP(Table2[[#This Row],[Bedrijfsnummer]],Contacten!$O$2:$O$921,Contacten!$H$2:$H$921,"Not Found",0)</f>
        <v>HR manager</v>
      </c>
      <c r="AA252" t="str">
        <f>_xlfn.XLOOKUP(Table2[[#This Row],[Basisnaam]],Table3[Basisnaam],Table3[Functie],"",0)</f>
        <v/>
      </c>
      <c r="AB252" t="str">
        <f>IF(OR(Table2[[#This Row],[In Contact list?]]&lt;&gt;"Not Found",Table2[[#This Row],[In Contacten Hanne]]&lt;&gt;""),"Yes","No")</f>
        <v>Yes</v>
      </c>
    </row>
    <row r="253" spans="1:28" ht="17.45" customHeight="1" x14ac:dyDescent="0.45">
      <c r="A253" t="s">
        <v>9422</v>
      </c>
      <c r="B253" t="s">
        <v>2491</v>
      </c>
      <c r="C253" t="str">
        <f>SUBSTITUTE(SUBSTITUTE(SUBSTITUTE(SUBSTITUTE(SUBSTITUTE(SUBSTITUTE(SUBSTITUTE(SUBSTITUTE(SUBSTITUTE(SUBSTITUTE(SUBSTITUTE(SUBSTITUTE(SUBSTITUTE(LOWER(Table2[[#This Row],[Naam]]),".",""),"-","")," bvba",""),"belgië",""),"belgium","")," nv","")," bv",""),"group",""),"groep","")," ", ""),"é","e"),"è","e"),"à","a")</f>
        <v>hotelexploitatiemaatschappijdiegem</v>
      </c>
      <c r="D253" t="s">
        <v>2492</v>
      </c>
      <c r="E253" t="s">
        <v>2493</v>
      </c>
      <c r="F253"/>
      <c r="G253"/>
      <c r="H253" t="s">
        <v>2494</v>
      </c>
      <c r="I253" t="s">
        <v>26</v>
      </c>
      <c r="J253" t="s">
        <v>9547</v>
      </c>
      <c r="K253" t="str">
        <f>IFERROR(LEFT(SUBSTITUTE(SUBSTITUTE(Table2[[#This Row],[Website]],"www.",""),"https://",""), FIND(".", SUBSTITUTE(SUBSTITUTE(Table2[[#This Row],[Website]],"www.",""),"https://","")) - 1),"")</f>
        <v>Empty</v>
      </c>
      <c r="L253"/>
      <c r="M253" t="s">
        <v>44</v>
      </c>
      <c r="N253">
        <v>1831</v>
      </c>
      <c r="O253">
        <v>0</v>
      </c>
      <c r="P253">
        <v>181</v>
      </c>
      <c r="Q253"/>
      <c r="R253" t="str">
        <f>LOWER(Table2[[#This Row],[Straat]]&amp;Table2[[#This Row],[Huisnummer]]&amp;Table2[[#This Row],[Postcode]])</f>
        <v>de kleetlaan141831</v>
      </c>
      <c r="S253"/>
      <c r="T253" t="s">
        <v>45</v>
      </c>
      <c r="U253" t="s">
        <v>1290</v>
      </c>
      <c r="V253">
        <v>14</v>
      </c>
      <c r="W253"/>
      <c r="X253" t="s">
        <v>100</v>
      </c>
      <c r="Y253" t="s">
        <v>60</v>
      </c>
      <c r="Z253" t="str">
        <f>_xlfn.XLOOKUP(Table2[[#This Row],[Bedrijfsnummer]],Contacten!$O$2:$O$921,Contacten!$H$2:$H$921,"Not Found",0)</f>
        <v>Not Found</v>
      </c>
      <c r="AA253" t="str">
        <f>_xlfn.XLOOKUP(Table2[[#This Row],[Basisnaam]],Table3[Basisnaam],Table3[Functie],"",0)</f>
        <v/>
      </c>
      <c r="AB253" t="str">
        <f>IF(OR(Table2[[#This Row],[In Contact list?]]&lt;&gt;"Not Found",Table2[[#This Row],[In Contacten Hanne]]&lt;&gt;""),"Yes","No")</f>
        <v>No</v>
      </c>
    </row>
    <row r="254" spans="1:28" ht="17.45" customHeight="1" x14ac:dyDescent="0.45">
      <c r="A254" t="s">
        <v>9422</v>
      </c>
      <c r="B254" t="s">
        <v>2495</v>
      </c>
      <c r="C254" t="str">
        <f>SUBSTITUTE(SUBSTITUTE(SUBSTITUTE(SUBSTITUTE(SUBSTITUTE(SUBSTITUTE(SUBSTITUTE(SUBSTITUTE(SUBSTITUTE(SUBSTITUTE(SUBSTITUTE(SUBSTITUTE(SUBSTITUTE(LOWER(Table2[[#This Row],[Naam]]),".",""),"-","")," bvba",""),"belgië",""),"belgium","")," nv","")," bv",""),"group",""),"groep","")," ", ""),"é","e"),"è","e"),"à","a")</f>
        <v>hp</v>
      </c>
      <c r="D254" t="s">
        <v>2496</v>
      </c>
      <c r="E254" t="s">
        <v>2497</v>
      </c>
      <c r="F254"/>
      <c r="G254"/>
      <c r="H254"/>
      <c r="I254"/>
      <c r="J254" t="s">
        <v>2498</v>
      </c>
      <c r="K254" t="str">
        <f>IFERROR(LEFT(SUBSTITUTE(SUBSTITUTE(Table2[[#This Row],[Website]],"www.",""),"https://",""), FIND(".", SUBSTITUTE(SUBSTITUTE(Table2[[#This Row],[Website]],"www.",""),"https://","")) - 1),"")</f>
        <v>hpe</v>
      </c>
      <c r="L254"/>
      <c r="M254" t="s">
        <v>44</v>
      </c>
      <c r="N254">
        <v>1831</v>
      </c>
      <c r="O254">
        <v>0</v>
      </c>
      <c r="P254">
        <v>126.3</v>
      </c>
      <c r="Q254"/>
      <c r="R254" t="str">
        <f>LOWER(Table2[[#This Row],[Straat]]&amp;Table2[[#This Row],[Huisnummer]]&amp;Table2[[#This Row],[Postcode]])</f>
        <v>hermeslaan11831</v>
      </c>
      <c r="S254"/>
      <c r="T254" t="s">
        <v>45</v>
      </c>
      <c r="U254" t="s">
        <v>46</v>
      </c>
      <c r="V254">
        <v>1</v>
      </c>
      <c r="W254"/>
      <c r="X254" t="s">
        <v>80</v>
      </c>
      <c r="Y254" t="s">
        <v>47</v>
      </c>
      <c r="Z254" t="str">
        <f>_xlfn.XLOOKUP(Table2[[#This Row],[Bedrijfsnummer]],Contacten!$O$2:$O$921,Contacten!$H$2:$H$921,"Not Found",0)</f>
        <v>Not Found</v>
      </c>
      <c r="AA254" t="str">
        <f>_xlfn.XLOOKUP(Table2[[#This Row],[Basisnaam]],Table3[Basisnaam],Table3[Functie],"",0)</f>
        <v/>
      </c>
      <c r="AB254" t="str">
        <f>IF(OR(Table2[[#This Row],[In Contact list?]]&lt;&gt;"Not Found",Table2[[#This Row],[In Contacten Hanne]]&lt;&gt;""),"Yes","No")</f>
        <v>No</v>
      </c>
    </row>
    <row r="255" spans="1:28" ht="17.45" customHeight="1" x14ac:dyDescent="0.45">
      <c r="A255" t="s">
        <v>9422</v>
      </c>
      <c r="B255" t="s">
        <v>2499</v>
      </c>
      <c r="C255" t="str">
        <f>SUBSTITUTE(SUBSTITUTE(SUBSTITUTE(SUBSTITUTE(SUBSTITUTE(SUBSTITUTE(SUBSTITUTE(SUBSTITUTE(SUBSTITUTE(SUBSTITUTE(SUBSTITUTE(SUBSTITUTE(SUBSTITUTE(LOWER(Table2[[#This Row],[Naam]]),".",""),"-","")," bvba",""),"belgië",""),"belgium","")," nv","")," bv",""),"group",""),"groep","")," ", ""),"é","e"),"è","e"),"à","a")</f>
        <v>hubo</v>
      </c>
      <c r="D255" t="s">
        <v>2500</v>
      </c>
      <c r="E255" t="s">
        <v>2501</v>
      </c>
      <c r="F255" t="s">
        <v>2502</v>
      </c>
      <c r="G255" t="s">
        <v>26</v>
      </c>
      <c r="H255"/>
      <c r="I255"/>
      <c r="J255" t="s">
        <v>2503</v>
      </c>
      <c r="K255" t="str">
        <f>IFERROR(LEFT(SUBSTITUTE(SUBSTITUTE(Table2[[#This Row],[Website]],"www.",""),"https://",""), FIND(".", SUBSTITUTE(SUBSTITUTE(Table2[[#This Row],[Website]],"www.",""),"https://","")) - 1),"")</f>
        <v>hubo</v>
      </c>
      <c r="L255" t="s">
        <v>2504</v>
      </c>
      <c r="M255" t="s">
        <v>2460</v>
      </c>
      <c r="N255" t="s">
        <v>2505</v>
      </c>
      <c r="O255">
        <v>25</v>
      </c>
      <c r="P255">
        <v>243</v>
      </c>
      <c r="Q255" t="s">
        <v>2506</v>
      </c>
      <c r="R255" t="str">
        <f>LOWER(Table2[[#This Row],[Straat]]&amp;Table2[[#This Row],[Huisnummer]]&amp;Table2[[#This Row],[Postcode]])</f>
        <v>koralenhoeve352160</v>
      </c>
      <c r="S255" t="s">
        <v>33</v>
      </c>
      <c r="T255" t="s">
        <v>34</v>
      </c>
      <c r="U255" t="s">
        <v>2507</v>
      </c>
      <c r="V255" t="s">
        <v>2508</v>
      </c>
      <c r="W255" t="s">
        <v>972</v>
      </c>
      <c r="X255" t="s">
        <v>38</v>
      </c>
      <c r="Y255" t="s">
        <v>47</v>
      </c>
      <c r="Z255" t="str">
        <f>_xlfn.XLOOKUP(Table2[[#This Row],[Bedrijfsnummer]],Contacten!$O$2:$O$921,Contacten!$H$2:$H$921,"Not Found",0)</f>
        <v>HR Business Partner</v>
      </c>
      <c r="AA255" t="str">
        <f>_xlfn.XLOOKUP(Table2[[#This Row],[Basisnaam]],Table3[Basisnaam],Table3[Functie],"",0)</f>
        <v>HR Manager</v>
      </c>
      <c r="AB255" t="str">
        <f>IF(OR(Table2[[#This Row],[In Contact list?]]&lt;&gt;"Not Found",Table2[[#This Row],[In Contacten Hanne]]&lt;&gt;""),"Yes","No")</f>
        <v>Yes</v>
      </c>
    </row>
    <row r="256" spans="1:28" ht="17.45" customHeight="1" x14ac:dyDescent="0.45">
      <c r="A256" t="s">
        <v>9422</v>
      </c>
      <c r="B256" t="s">
        <v>2510</v>
      </c>
      <c r="C256" t="str">
        <f>SUBSTITUTE(SUBSTITUTE(SUBSTITUTE(SUBSTITUTE(SUBSTITUTE(SUBSTITUTE(SUBSTITUTE(SUBSTITUTE(SUBSTITUTE(SUBSTITUTE(SUBSTITUTE(SUBSTITUTE(SUBSTITUTE(LOWER(Table2[[#This Row],[Naam]]),".",""),"-","")," bvba",""),"belgië",""),"belgium","")," nv","")," bv",""),"group",""),"groep","")," ", ""),"é","e"),"è","e"),"à","a")</f>
        <v>hudson</v>
      </c>
      <c r="D256" t="s">
        <v>2511</v>
      </c>
      <c r="E256" t="s">
        <v>2512</v>
      </c>
      <c r="F256" t="s">
        <v>2513</v>
      </c>
      <c r="G256" t="s">
        <v>26</v>
      </c>
      <c r="H256" t="s">
        <v>2514</v>
      </c>
      <c r="I256" t="s">
        <v>26</v>
      </c>
      <c r="J256" t="s">
        <v>2515</v>
      </c>
      <c r="K256" t="str">
        <f>IFERROR(LEFT(SUBSTITUTE(SUBSTITUTE(Table2[[#This Row],[Website]],"www.",""),"https://",""), FIND(".", SUBSTITUTE(SUBSTITUTE(Table2[[#This Row],[Website]],"www.",""),"https://","")) - 1),"")</f>
        <v>hudsonsolutions</v>
      </c>
      <c r="L256" t="s">
        <v>2516</v>
      </c>
      <c r="M256" t="s">
        <v>197</v>
      </c>
      <c r="N256" t="s">
        <v>198</v>
      </c>
      <c r="O256">
        <v>210</v>
      </c>
      <c r="P256">
        <v>247</v>
      </c>
      <c r="Q256" t="s">
        <v>2517</v>
      </c>
      <c r="R256" t="str">
        <f>LOWER(Table2[[#This Row],[Straat]]&amp;Table2[[#This Row],[Huisnummer]]&amp;Table2[[#This Row],[Postcode]])</f>
        <v>avenue du bourget421130</v>
      </c>
      <c r="S256" t="s">
        <v>33</v>
      </c>
      <c r="T256" t="s">
        <v>200</v>
      </c>
      <c r="U256" t="s">
        <v>2518</v>
      </c>
      <c r="V256" t="s">
        <v>1158</v>
      </c>
      <c r="W256" t="s">
        <v>2519</v>
      </c>
      <c r="X256" t="s">
        <v>38</v>
      </c>
      <c r="Y256" t="s">
        <v>39</v>
      </c>
      <c r="Z256" t="str">
        <f>_xlfn.XLOOKUP(Table2[[#This Row],[Bedrijfsnummer]],Contacten!$O$2:$O$921,Contacten!$H$2:$H$921,"Not Found",0)</f>
        <v>Not Found</v>
      </c>
      <c r="AA256" t="str">
        <f>_xlfn.XLOOKUP(Table2[[#This Row],[Basisnaam]],Table3[Basisnaam],Table3[Functie],"",0)</f>
        <v/>
      </c>
      <c r="AB256" t="str">
        <f>IF(OR(Table2[[#This Row],[In Contact list?]]&lt;&gt;"Not Found",Table2[[#This Row],[In Contacten Hanne]]&lt;&gt;""),"Yes","No")</f>
        <v>No</v>
      </c>
    </row>
    <row r="257" spans="1:28" ht="17.45" customHeight="1" x14ac:dyDescent="0.45">
      <c r="A257" t="s">
        <v>9422</v>
      </c>
      <c r="B257" t="s">
        <v>2520</v>
      </c>
      <c r="C257" t="str">
        <f>SUBSTITUTE(SUBSTITUTE(SUBSTITUTE(SUBSTITUTE(SUBSTITUTE(SUBSTITUTE(SUBSTITUTE(SUBSTITUTE(SUBSTITUTE(SUBSTITUTE(SUBSTITUTE(SUBSTITUTE(SUBSTITUTE(LOWER(Table2[[#This Row],[Naam]]),".",""),"-","")," bvba",""),"belgië",""),"belgium","")," nv","")," bv",""),"group",""),"groep","")," ", ""),"é","e"),"è","e"),"à","a")</f>
        <v>huntsman(europe)</v>
      </c>
      <c r="D257" t="s">
        <v>2521</v>
      </c>
      <c r="E257" t="s">
        <v>2522</v>
      </c>
      <c r="F257" t="s">
        <v>2523</v>
      </c>
      <c r="G257" t="s">
        <v>26</v>
      </c>
      <c r="H257" t="s">
        <v>2524</v>
      </c>
      <c r="I257" t="s">
        <v>26</v>
      </c>
      <c r="J257" t="s">
        <v>2525</v>
      </c>
      <c r="K257" t="str">
        <f>IFERROR(LEFT(SUBSTITUTE(SUBSTITUTE(Table2[[#This Row],[Website]],"www.",""),"https://",""), FIND(".", SUBSTITUTE(SUBSTITUTE(Table2[[#This Row],[Website]],"www.",""),"https://","")) - 1),"")</f>
        <v>huntsman</v>
      </c>
      <c r="L257" t="s">
        <v>2526</v>
      </c>
      <c r="M257" t="s">
        <v>1298</v>
      </c>
      <c r="N257" t="s">
        <v>2527</v>
      </c>
      <c r="O257">
        <v>22</v>
      </c>
      <c r="P257">
        <v>393</v>
      </c>
      <c r="Q257" t="s">
        <v>2528</v>
      </c>
      <c r="R257" t="str">
        <f>LOWER(Table2[[#This Row],[Straat]]&amp;Table2[[#This Row],[Huisnummer]]&amp;Table2[[#This Row],[Postcode]])</f>
        <v>grijpenlaan183300</v>
      </c>
      <c r="S257" t="s">
        <v>33</v>
      </c>
      <c r="T257" t="s">
        <v>45</v>
      </c>
      <c r="U257" t="s">
        <v>2529</v>
      </c>
      <c r="V257" t="s">
        <v>529</v>
      </c>
      <c r="W257" t="s">
        <v>2017</v>
      </c>
      <c r="X257" t="s">
        <v>38</v>
      </c>
      <c r="Y257" t="s">
        <v>60</v>
      </c>
      <c r="Z257" t="str">
        <f>_xlfn.XLOOKUP(Table2[[#This Row],[Bedrijfsnummer]],Contacten!$O$2:$O$921,Contacten!$H$2:$H$921,"Not Found",0)</f>
        <v>HR Manager Belgium</v>
      </c>
      <c r="AA257" t="str">
        <f>_xlfn.XLOOKUP(Table2[[#This Row],[Basisnaam]],Table3[Basisnaam],Table3[Functie],"",0)</f>
        <v/>
      </c>
      <c r="AB257" t="str">
        <f>IF(OR(Table2[[#This Row],[In Contact list?]]&lt;&gt;"Not Found",Table2[[#This Row],[In Contacten Hanne]]&lt;&gt;""),"Yes","No")</f>
        <v>Yes</v>
      </c>
    </row>
    <row r="258" spans="1:28" ht="17.45" customHeight="1" x14ac:dyDescent="0.45">
      <c r="A258" t="s">
        <v>9422</v>
      </c>
      <c r="B258" t="s">
        <v>2531</v>
      </c>
      <c r="C258" t="str">
        <f>SUBSTITUTE(SUBSTITUTE(SUBSTITUTE(SUBSTITUTE(SUBSTITUTE(SUBSTITUTE(SUBSTITUTE(SUBSTITUTE(SUBSTITUTE(SUBSTITUTE(SUBSTITUTE(SUBSTITUTE(SUBSTITUTE(LOWER(Table2[[#This Row],[Naam]]),".",""),"-","")," bvba",""),"belgië",""),"belgium","")," nv","")," bv",""),"group",""),"groep","")," ", ""),"é","e"),"è","e"),"à","a")</f>
        <v>icosvisionsystems</v>
      </c>
      <c r="D258" t="s">
        <v>2532</v>
      </c>
      <c r="E258" t="s">
        <v>2533</v>
      </c>
      <c r="F258" t="s">
        <v>2534</v>
      </c>
      <c r="G258" t="s">
        <v>26</v>
      </c>
      <c r="H258" t="s">
        <v>2535</v>
      </c>
      <c r="I258" t="s">
        <v>26</v>
      </c>
      <c r="J258" t="s">
        <v>2536</v>
      </c>
      <c r="K258" t="str">
        <f>IFERROR(LEFT(SUBSTITUTE(SUBSTITUTE(Table2[[#This Row],[Website]],"www.",""),"https://",""), FIND(".", SUBSTITUTE(SUBSTITUTE(Table2[[#This Row],[Website]],"www.",""),"https://","")) - 1),"")</f>
        <v>kla</v>
      </c>
      <c r="L258" t="s">
        <v>2537</v>
      </c>
      <c r="M258" t="s">
        <v>151</v>
      </c>
      <c r="N258">
        <v>3001</v>
      </c>
      <c r="O258">
        <v>31</v>
      </c>
      <c r="P258">
        <v>138.1</v>
      </c>
      <c r="Q258"/>
      <c r="R258" t="str">
        <f>LOWER(Table2[[#This Row],[Straat]]&amp;Table2[[#This Row],[Huisnummer]]&amp;Table2[[#This Row],[Postcode]])</f>
        <v>esperantolaan8c3001</v>
      </c>
      <c r="S258"/>
      <c r="T258" t="s">
        <v>45</v>
      </c>
      <c r="U258" t="s">
        <v>2538</v>
      </c>
      <c r="V258" t="s">
        <v>2539</v>
      </c>
      <c r="W258" t="s">
        <v>469</v>
      </c>
      <c r="X258" t="s">
        <v>80</v>
      </c>
      <c r="Y258" t="s">
        <v>39</v>
      </c>
      <c r="Z258" t="str">
        <f>_xlfn.XLOOKUP(Table2[[#This Row],[Bedrijfsnummer]],Contacten!$O$2:$O$921,Contacten!$H$2:$H$921,"Not Found",0)</f>
        <v>Not Found</v>
      </c>
      <c r="AA258" t="str">
        <f>_xlfn.XLOOKUP(Table2[[#This Row],[Basisnaam]],Table3[Basisnaam],Table3[Functie],"",0)</f>
        <v/>
      </c>
      <c r="AB258" t="str">
        <f>IF(OR(Table2[[#This Row],[In Contact list?]]&lt;&gt;"Not Found",Table2[[#This Row],[In Contacten Hanne]]&lt;&gt;""),"Yes","No")</f>
        <v>No</v>
      </c>
    </row>
    <row r="259" spans="1:28" ht="17.45" customHeight="1" x14ac:dyDescent="0.45">
      <c r="A259" t="s">
        <v>9422</v>
      </c>
      <c r="B259" t="s">
        <v>2540</v>
      </c>
      <c r="C259" t="str">
        <f>SUBSTITUTE(SUBSTITUTE(SUBSTITUTE(SUBSTITUTE(SUBSTITUTE(SUBSTITUTE(SUBSTITUTE(SUBSTITUTE(SUBSTITUTE(SUBSTITUTE(SUBSTITUTE(SUBSTITUTE(SUBSTITUTE(LOWER(Table2[[#This Row],[Naam]]),".",""),"-","")," bvba",""),"belgië",""),"belgium","")," nv","")," bv",""),"group",""),"groep","")," ", ""),"é","e"),"è","e"),"à","a")</f>
        <v>iemants</v>
      </c>
      <c r="D259" t="s">
        <v>2541</v>
      </c>
      <c r="E259" t="s">
        <v>2542</v>
      </c>
      <c r="F259" t="s">
        <v>2543</v>
      </c>
      <c r="G259" t="s">
        <v>26</v>
      </c>
      <c r="H259" t="s">
        <v>2544</v>
      </c>
      <c r="I259" t="s">
        <v>26</v>
      </c>
      <c r="J259" t="s">
        <v>2545</v>
      </c>
      <c r="K259" t="str">
        <f>IFERROR(LEFT(SUBSTITUTE(SUBSTITUTE(Table2[[#This Row],[Website]],"www.",""),"https://",""), FIND(".", SUBSTITUTE(SUBSTITUTE(Table2[[#This Row],[Website]],"www.",""),"https://","")) - 1),"")</f>
        <v>smulders</v>
      </c>
      <c r="L259" t="s">
        <v>2546</v>
      </c>
      <c r="M259" t="s">
        <v>2547</v>
      </c>
      <c r="N259" t="s">
        <v>2548</v>
      </c>
      <c r="O259">
        <v>27</v>
      </c>
      <c r="P259">
        <v>276</v>
      </c>
      <c r="Q259" t="s">
        <v>2549</v>
      </c>
      <c r="R259" t="str">
        <f>LOWER(Table2[[#This Row],[Straat]]&amp;Table2[[#This Row],[Huisnummer]]&amp;Table2[[#This Row],[Postcode]])</f>
        <v>hoge mauw2002370</v>
      </c>
      <c r="S259" t="s">
        <v>33</v>
      </c>
      <c r="T259" t="s">
        <v>34</v>
      </c>
      <c r="U259" t="s">
        <v>2550</v>
      </c>
      <c r="V259" t="s">
        <v>2551</v>
      </c>
      <c r="W259" t="s">
        <v>349</v>
      </c>
      <c r="X259" t="s">
        <v>38</v>
      </c>
      <c r="Y259" t="s">
        <v>47</v>
      </c>
      <c r="Z259" t="str">
        <f>_xlfn.XLOOKUP(Table2[[#This Row],[Bedrijfsnummer]],Contacten!$O$2:$O$921,Contacten!$H$2:$H$921,"Not Found",0)</f>
        <v>HR Business Partner</v>
      </c>
      <c r="AA259" t="str">
        <f>_xlfn.XLOOKUP(Table2[[#This Row],[Basisnaam]],Table3[Basisnaam],Table3[Functie],"",0)</f>
        <v/>
      </c>
      <c r="AB259" t="str">
        <f>IF(OR(Table2[[#This Row],[In Contact list?]]&lt;&gt;"Not Found",Table2[[#This Row],[In Contacten Hanne]]&lt;&gt;""),"Yes","No")</f>
        <v>Yes</v>
      </c>
    </row>
    <row r="260" spans="1:28" ht="17.45" customHeight="1" x14ac:dyDescent="0.45">
      <c r="A260" t="s">
        <v>9422</v>
      </c>
      <c r="B260" t="s">
        <v>2553</v>
      </c>
      <c r="C260" t="str">
        <f>SUBSTITUTE(SUBSTITUTE(SUBSTITUTE(SUBSTITUTE(SUBSTITUTE(SUBSTITUTE(SUBSTITUTE(SUBSTITUTE(SUBSTITUTE(SUBSTITUTE(SUBSTITUTE(SUBSTITUTE(SUBSTITUTE(LOWER(Table2[[#This Row],[Naam]]),".",""),"-","")," bvba",""),"belgië",""),"belgium","")," nv","")," bv",""),"group",""),"groep","")," ", ""),"é","e"),"è","e"),"à","a")</f>
        <v>igepabelux</v>
      </c>
      <c r="D260" t="s">
        <v>2554</v>
      </c>
      <c r="E260" t="s">
        <v>2555</v>
      </c>
      <c r="F260" t="s">
        <v>2556</v>
      </c>
      <c r="G260" t="s">
        <v>26</v>
      </c>
      <c r="H260" t="s">
        <v>2557</v>
      </c>
      <c r="I260" t="s">
        <v>26</v>
      </c>
      <c r="J260" t="s">
        <v>2558</v>
      </c>
      <c r="K260" t="str">
        <f>IFERROR(LEFT(SUBSTITUTE(SUBSTITUTE(Table2[[#This Row],[Website]],"www.",""),"https://",""), FIND(".", SUBSTITUTE(SUBSTITUTE(Table2[[#This Row],[Website]],"www.",""),"https://","")) - 1),"")</f>
        <v>igepa</v>
      </c>
      <c r="L260" t="s">
        <v>2559</v>
      </c>
      <c r="M260" t="s">
        <v>2231</v>
      </c>
      <c r="N260" t="s">
        <v>2560</v>
      </c>
      <c r="O260">
        <v>5</v>
      </c>
      <c r="P260">
        <v>155</v>
      </c>
      <c r="Q260" t="s">
        <v>2561</v>
      </c>
      <c r="R260" t="str">
        <f>LOWER(Table2[[#This Row],[Straat]]&amp;Table2[[#This Row],[Huisnummer]]&amp;Table2[[#This Row],[Postcode]])</f>
        <v>nijverheidslaan49880</v>
      </c>
      <c r="S260" t="s">
        <v>33</v>
      </c>
      <c r="T260" t="s">
        <v>67</v>
      </c>
      <c r="U260" t="s">
        <v>1922</v>
      </c>
      <c r="V260" t="s">
        <v>1452</v>
      </c>
      <c r="W260" t="s">
        <v>2562</v>
      </c>
      <c r="X260" t="s">
        <v>38</v>
      </c>
      <c r="Y260" t="s">
        <v>47</v>
      </c>
      <c r="Z260" t="str">
        <f>_xlfn.XLOOKUP(Table2[[#This Row],[Bedrijfsnummer]],Contacten!$O$2:$O$921,Contacten!$H$2:$H$921,"Not Found",0)</f>
        <v>HR Manager</v>
      </c>
      <c r="AA260" t="str">
        <f>_xlfn.XLOOKUP(Table2[[#This Row],[Basisnaam]],Table3[Basisnaam],Table3[Functie],"",0)</f>
        <v/>
      </c>
      <c r="AB260" t="str">
        <f>IF(OR(Table2[[#This Row],[In Contact list?]]&lt;&gt;"Not Found",Table2[[#This Row],[In Contacten Hanne]]&lt;&gt;""),"Yes","No")</f>
        <v>Yes</v>
      </c>
    </row>
    <row r="261" spans="1:28" ht="17.45" customHeight="1" x14ac:dyDescent="0.45">
      <c r="A261" t="s">
        <v>9422</v>
      </c>
      <c r="B261" t="s">
        <v>2564</v>
      </c>
      <c r="C261" t="str">
        <f>SUBSTITUTE(SUBSTITUTE(SUBSTITUTE(SUBSTITUTE(SUBSTITUTE(SUBSTITUTE(SUBSTITUTE(SUBSTITUTE(SUBSTITUTE(SUBSTITUTE(SUBSTITUTE(SUBSTITUTE(SUBSTITUTE(LOWER(Table2[[#This Row],[Naam]]),".",""),"-","")," bvba",""),"belgië",""),"belgium","")," nv","")," bv",""),"group",""),"groep","")," ", ""),"é","e"),"è","e"),"à","a")</f>
        <v>ikea</v>
      </c>
      <c r="D261" t="s">
        <v>2565</v>
      </c>
      <c r="E261" t="s">
        <v>2566</v>
      </c>
      <c r="F261" t="s">
        <v>2567</v>
      </c>
      <c r="G261" t="s">
        <v>26</v>
      </c>
      <c r="H261" t="s">
        <v>2568</v>
      </c>
      <c r="I261" t="s">
        <v>26</v>
      </c>
      <c r="J261" t="s">
        <v>2569</v>
      </c>
      <c r="K261" t="str">
        <f>IFERROR(LEFT(SUBSTITUTE(SUBSTITUTE(Table2[[#This Row],[Website]],"www.",""),"https://",""), FIND(".", SUBSTITUTE(SUBSTITUTE(Table2[[#This Row],[Website]],"www.",""),"https://","")) - 1),"")</f>
        <v>ikea</v>
      </c>
      <c r="L261" t="s">
        <v>2570</v>
      </c>
      <c r="M261" t="s">
        <v>121</v>
      </c>
      <c r="N261">
        <v>1930</v>
      </c>
      <c r="O261">
        <v>11</v>
      </c>
      <c r="P261">
        <v>3319.2</v>
      </c>
      <c r="Q261"/>
      <c r="R261" t="str">
        <f>LOWER(Table2[[#This Row],[Straat]]&amp;Table2[[#This Row],[Huisnummer]]&amp;Table2[[#This Row],[Postcode]])</f>
        <v>weiveldlaan191930</v>
      </c>
      <c r="S261"/>
      <c r="T261" t="s">
        <v>45</v>
      </c>
      <c r="U261" t="s">
        <v>515</v>
      </c>
      <c r="V261">
        <v>19</v>
      </c>
      <c r="W261" t="s">
        <v>2571</v>
      </c>
      <c r="X261" t="s">
        <v>112</v>
      </c>
      <c r="Y261" t="s">
        <v>113</v>
      </c>
      <c r="Z261" t="str">
        <f>_xlfn.XLOOKUP(Table2[[#This Row],[Bedrijfsnummer]],Contacten!$O$2:$O$921,Contacten!$H$2:$H$921,"Not Found",0)</f>
        <v>National HR manager</v>
      </c>
      <c r="AA261" t="str">
        <f>_xlfn.XLOOKUP(Table2[[#This Row],[Basisnaam]],Table3[Basisnaam],Table3[Functie],"",0)</f>
        <v/>
      </c>
      <c r="AB261" t="str">
        <f>IF(OR(Table2[[#This Row],[In Contact list?]]&lt;&gt;"Not Found",Table2[[#This Row],[In Contacten Hanne]]&lt;&gt;""),"Yes","No")</f>
        <v>Yes</v>
      </c>
    </row>
    <row r="262" spans="1:28" ht="17.45" customHeight="1" x14ac:dyDescent="0.45">
      <c r="A262" t="s">
        <v>9422</v>
      </c>
      <c r="B262" t="s">
        <v>2573</v>
      </c>
      <c r="C262" t="str">
        <f>SUBSTITUTE(SUBSTITUTE(SUBSTITUTE(SUBSTITUTE(SUBSTITUTE(SUBSTITUTE(SUBSTITUTE(SUBSTITUTE(SUBSTITUTE(SUBSTITUTE(SUBSTITUTE(SUBSTITUTE(SUBSTITUTE(LOWER(Table2[[#This Row],[Naam]]),".",""),"-","")," bvba",""),"belgië",""),"belgium","")," nv","")," bv",""),"group",""),"groep","")," ", ""),"é","e"),"è","e"),"à","a")</f>
        <v>imperbel</v>
      </c>
      <c r="D262" t="s">
        <v>2574</v>
      </c>
      <c r="E262" t="s">
        <v>2575</v>
      </c>
      <c r="F262" t="s">
        <v>2576</v>
      </c>
      <c r="G262" t="s">
        <v>26</v>
      </c>
      <c r="H262" t="s">
        <v>2577</v>
      </c>
      <c r="I262" t="s">
        <v>26</v>
      </c>
      <c r="J262" t="s">
        <v>2578</v>
      </c>
      <c r="K262" t="str">
        <f>IFERROR(LEFT(SUBSTITUTE(SUBSTITUTE(Table2[[#This Row],[Website]],"www.",""),"https://",""), FIND(".", SUBSTITUTE(SUBSTITUTE(Table2[[#This Row],[Website]],"www.",""),"https://","")) - 1),"")</f>
        <v>derbigum</v>
      </c>
      <c r="L262" t="s">
        <v>2579</v>
      </c>
      <c r="M262" t="s">
        <v>2580</v>
      </c>
      <c r="N262">
        <v>1654</v>
      </c>
      <c r="O262">
        <v>0</v>
      </c>
      <c r="P262">
        <v>157.69999999999999</v>
      </c>
      <c r="Q262"/>
      <c r="R262" t="str">
        <f>LOWER(Table2[[#This Row],[Straat]]&amp;Table2[[#This Row],[Huisnummer]]&amp;Table2[[#This Row],[Postcode]])</f>
        <v>guido gezellestraat1231654</v>
      </c>
      <c r="S262"/>
      <c r="T262" t="s">
        <v>45</v>
      </c>
      <c r="U262" t="s">
        <v>2581</v>
      </c>
      <c r="V262">
        <v>123</v>
      </c>
      <c r="W262" t="s">
        <v>2582</v>
      </c>
      <c r="X262" t="s">
        <v>80</v>
      </c>
      <c r="Y262" t="s">
        <v>60</v>
      </c>
      <c r="Z262" t="str">
        <f>_xlfn.XLOOKUP(Table2[[#This Row],[Bedrijfsnummer]],Contacten!$O$2:$O$921,Contacten!$H$2:$H$921,"Not Found",0)</f>
        <v>Not Found</v>
      </c>
      <c r="AA262" t="str">
        <f>_xlfn.XLOOKUP(Table2[[#This Row],[Basisnaam]],Table3[Basisnaam],Table3[Functie],"",0)</f>
        <v/>
      </c>
      <c r="AB262" t="str">
        <f>IF(OR(Table2[[#This Row],[In Contact list?]]&lt;&gt;"Not Found",Table2[[#This Row],[In Contacten Hanne]]&lt;&gt;""),"Yes","No")</f>
        <v>No</v>
      </c>
    </row>
    <row r="263" spans="1:28" ht="17.45" customHeight="1" x14ac:dyDescent="0.45">
      <c r="A263" t="s">
        <v>9422</v>
      </c>
      <c r="B263" t="s">
        <v>2583</v>
      </c>
      <c r="C263" t="str">
        <f>SUBSTITUTE(SUBSTITUTE(SUBSTITUTE(SUBSTITUTE(SUBSTITUTE(SUBSTITUTE(SUBSTITUTE(SUBSTITUTE(SUBSTITUTE(SUBSTITUTE(SUBSTITUTE(SUBSTITUTE(SUBSTITUTE(LOWER(Table2[[#This Row],[Naam]]),".",""),"-","")," bvba",""),"belgië",""),"belgium","")," nv","")," bv",""),"group",""),"groep","")," ", ""),"é","e"),"è","e"),"à","a")</f>
        <v>imperialmeatproducts</v>
      </c>
      <c r="D263" t="s">
        <v>2584</v>
      </c>
      <c r="E263" t="s">
        <v>2585</v>
      </c>
      <c r="F263" t="s">
        <v>2586</v>
      </c>
      <c r="G263" t="s">
        <v>26</v>
      </c>
      <c r="H263" t="s">
        <v>2587</v>
      </c>
      <c r="I263" t="s">
        <v>26</v>
      </c>
      <c r="J263" t="s">
        <v>2588</v>
      </c>
      <c r="K263" t="str">
        <f>IFERROR(LEFT(SUBSTITUTE(SUBSTITUTE(Table2[[#This Row],[Website]],"www.",""),"https://",""), FIND(".", SUBSTITUTE(SUBSTITUTE(Table2[[#This Row],[Website]],"www.",""),"https://","")) - 1),"")</f>
        <v>imperialmeatproducts</v>
      </c>
      <c r="L263" t="s">
        <v>2589</v>
      </c>
      <c r="M263" t="s">
        <v>2590</v>
      </c>
      <c r="N263">
        <v>9920</v>
      </c>
      <c r="O263">
        <v>0</v>
      </c>
      <c r="P263">
        <v>187</v>
      </c>
      <c r="Q263"/>
      <c r="R263" t="str">
        <f>LOWER(Table2[[#This Row],[Straat]]&amp;Table2[[#This Row],[Huisnummer]]&amp;Table2[[#This Row],[Postcode]])</f>
        <v>grote baan2009920</v>
      </c>
      <c r="S263"/>
      <c r="T263" t="s">
        <v>67</v>
      </c>
      <c r="U263" t="s">
        <v>2591</v>
      </c>
      <c r="V263">
        <v>200</v>
      </c>
      <c r="W263" t="s">
        <v>2592</v>
      </c>
      <c r="X263" t="s">
        <v>100</v>
      </c>
      <c r="Y263" t="s">
        <v>47</v>
      </c>
      <c r="Z263" t="str">
        <f>_xlfn.XLOOKUP(Table2[[#This Row],[Bedrijfsnummer]],Contacten!$O$2:$O$921,Contacten!$H$2:$H$921,"Not Found",0)</f>
        <v>Not Found</v>
      </c>
      <c r="AA263" t="str">
        <f>_xlfn.XLOOKUP(Table2[[#This Row],[Basisnaam]],Table3[Basisnaam],Table3[Functie],"",0)</f>
        <v>HR Manager Belgium</v>
      </c>
      <c r="AB263" t="str">
        <f>IF(OR(Table2[[#This Row],[In Contact list?]]&lt;&gt;"Not Found",Table2[[#This Row],[In Contacten Hanne]]&lt;&gt;""),"Yes","No")</f>
        <v>Yes</v>
      </c>
    </row>
    <row r="264" spans="1:28" ht="17.45" customHeight="1" x14ac:dyDescent="0.45">
      <c r="A264" t="s">
        <v>9422</v>
      </c>
      <c r="B264" t="s">
        <v>2593</v>
      </c>
      <c r="C264" t="str">
        <f>SUBSTITUTE(SUBSTITUTE(SUBSTITUTE(SUBSTITUTE(SUBSTITUTE(SUBSTITUTE(SUBSTITUTE(SUBSTITUTE(SUBSTITUTE(SUBSTITUTE(SUBSTITUTE(SUBSTITUTE(SUBSTITUTE(LOWER(Table2[[#This Row],[Naam]]),".",""),"-","")," bvba",""),"belgië",""),"belgium","")," nv","")," bv",""),"group",""),"groep","")," ", ""),"é","e"),"è","e"),"à","a")</f>
        <v>indaver</v>
      </c>
      <c r="D264" t="s">
        <v>2594</v>
      </c>
      <c r="E264" t="s">
        <v>2595</v>
      </c>
      <c r="F264" t="s">
        <v>2596</v>
      </c>
      <c r="G264" t="s">
        <v>26</v>
      </c>
      <c r="H264" t="s">
        <v>2597</v>
      </c>
      <c r="I264" t="s">
        <v>26</v>
      </c>
      <c r="J264" t="s">
        <v>2598</v>
      </c>
      <c r="K264" t="str">
        <f>IFERROR(LEFT(SUBSTITUTE(SUBSTITUTE(Table2[[#This Row],[Website]],"www.",""),"https://",""), FIND(".", SUBSTITUTE(SUBSTITUTE(Table2[[#This Row],[Website]],"www.",""),"https://","")) - 1),"")</f>
        <v>indaver</v>
      </c>
      <c r="L264" t="s">
        <v>2599</v>
      </c>
      <c r="M264" t="s">
        <v>347</v>
      </c>
      <c r="N264">
        <v>9130</v>
      </c>
      <c r="O264">
        <v>0</v>
      </c>
      <c r="P264">
        <v>470.5</v>
      </c>
      <c r="Q264"/>
      <c r="R264" t="str">
        <f>LOWER(Table2[[#This Row],[Straat]]&amp;Table2[[#This Row],[Huisnummer]]&amp;Table2[[#This Row],[Postcode]])</f>
        <v>ketenislaan19130</v>
      </c>
      <c r="S264"/>
      <c r="T264" t="s">
        <v>67</v>
      </c>
      <c r="U264" t="s">
        <v>2300</v>
      </c>
      <c r="V264">
        <v>1</v>
      </c>
      <c r="W264" t="s">
        <v>458</v>
      </c>
      <c r="X264" t="s">
        <v>100</v>
      </c>
      <c r="Y264" t="s">
        <v>47</v>
      </c>
      <c r="Z264" t="str">
        <f>_xlfn.XLOOKUP(Table2[[#This Row],[Bedrijfsnummer]],Contacten!$O$2:$O$921,Contacten!$H$2:$H$921,"Not Found",0)</f>
        <v>Not Found</v>
      </c>
      <c r="AA264" t="str">
        <f>_xlfn.XLOOKUP(Table2[[#This Row],[Basisnaam]],Table3[Basisnaam],Table3[Functie],"",0)</f>
        <v>CHRO</v>
      </c>
      <c r="AB264" t="str">
        <f>IF(OR(Table2[[#This Row],[In Contact list?]]&lt;&gt;"Not Found",Table2[[#This Row],[In Contacten Hanne]]&lt;&gt;""),"Yes","No")</f>
        <v>Yes</v>
      </c>
    </row>
    <row r="265" spans="1:28" ht="17.45" customHeight="1" x14ac:dyDescent="0.45">
      <c r="A265" t="s">
        <v>9422</v>
      </c>
      <c r="B265" t="s">
        <v>2600</v>
      </c>
      <c r="C265" t="str">
        <f>SUBSTITUTE(SUBSTITUTE(SUBSTITUTE(SUBSTITUTE(SUBSTITUTE(SUBSTITUTE(SUBSTITUTE(SUBSTITUTE(SUBSTITUTE(SUBSTITUTE(SUBSTITUTE(SUBSTITUTE(SUBSTITUTE(LOWER(Table2[[#This Row],[Naam]]),".",""),"-","")," bvba",""),"belgië",""),"belgium","")," nv","")," bv",""),"group",""),"groep","")," ", ""),"é","e"),"è","e"),"à","a")</f>
        <v>ineos</v>
      </c>
      <c r="D265" t="s">
        <v>2601</v>
      </c>
      <c r="E265" t="s">
        <v>2602</v>
      </c>
      <c r="F265" t="s">
        <v>2603</v>
      </c>
      <c r="G265" t="s">
        <v>26</v>
      </c>
      <c r="H265" t="s">
        <v>2604</v>
      </c>
      <c r="I265" t="s">
        <v>26</v>
      </c>
      <c r="J265" t="s">
        <v>2605</v>
      </c>
      <c r="K265" t="str">
        <f>IFERROR(LEFT(SUBSTITUTE(SUBSTITUTE(Table2[[#This Row],[Website]],"www.",""),"https://",""), FIND(".", SUBSTITUTE(SUBSTITUTE(Table2[[#This Row],[Website]],"www.",""),"https://","")) - 1),"")</f>
        <v>ineos-styrolution</v>
      </c>
      <c r="L265" t="s">
        <v>2606</v>
      </c>
      <c r="M265" t="s">
        <v>30</v>
      </c>
      <c r="N265" t="s">
        <v>31</v>
      </c>
      <c r="O265">
        <v>3</v>
      </c>
      <c r="P265">
        <v>496</v>
      </c>
      <c r="Q265" t="s">
        <v>2607</v>
      </c>
      <c r="R265" t="str">
        <f>LOWER(Table2[[#This Row],[Straat]]&amp;Table2[[#This Row],[Huisnummer]]&amp;Table2[[#This Row],[Postcode]])</f>
        <v>nieuwe weg12070</v>
      </c>
      <c r="S265" t="s">
        <v>33</v>
      </c>
      <c r="T265" t="s">
        <v>34</v>
      </c>
      <c r="U265" t="s">
        <v>2120</v>
      </c>
      <c r="V265" t="s">
        <v>468</v>
      </c>
      <c r="W265" t="s">
        <v>216</v>
      </c>
      <c r="X265" t="s">
        <v>38</v>
      </c>
      <c r="Y265" t="s">
        <v>113</v>
      </c>
      <c r="Z265" t="str">
        <f>_xlfn.XLOOKUP(Table2[[#This Row],[Bedrijfsnummer]],Contacten!$O$2:$O$921,Contacten!$H$2:$H$921,"Not Found",0)</f>
        <v>HR Director</v>
      </c>
      <c r="AA265" t="str">
        <f>_xlfn.XLOOKUP(Table2[[#This Row],[Basisnaam]],Table3[Basisnaam],Table3[Functie],"",0)</f>
        <v/>
      </c>
      <c r="AB265" t="str">
        <f>IF(OR(Table2[[#This Row],[In Contact list?]]&lt;&gt;"Not Found",Table2[[#This Row],[In Contacten Hanne]]&lt;&gt;""),"Yes","No")</f>
        <v>Yes</v>
      </c>
    </row>
    <row r="266" spans="1:28" ht="17.45" customHeight="1" x14ac:dyDescent="0.45">
      <c r="A266" t="s">
        <v>9422</v>
      </c>
      <c r="B266" t="s">
        <v>2609</v>
      </c>
      <c r="C266" t="str">
        <f>SUBSTITUTE(SUBSTITUTE(SUBSTITUTE(SUBSTITUTE(SUBSTITUTE(SUBSTITUTE(SUBSTITUTE(SUBSTITUTE(SUBSTITUTE(SUBSTITUTE(SUBSTITUTE(SUBSTITUTE(SUBSTITUTE(LOWER(Table2[[#This Row],[Naam]]),".",""),"-","")," bvba",""),"belgië",""),"belgium","")," nv","")," bv",""),"group",""),"groep","")," ", ""),"é","e"),"è","e"),"à","a")</f>
        <v>ineosaromatics</v>
      </c>
      <c r="D266" t="s">
        <v>2610</v>
      </c>
      <c r="E266" t="s">
        <v>2611</v>
      </c>
      <c r="F266"/>
      <c r="G266"/>
      <c r="H266"/>
      <c r="I266"/>
      <c r="J266" t="s">
        <v>2612</v>
      </c>
      <c r="K266" t="str">
        <f>IFERROR(LEFT(SUBSTITUTE(SUBSTITUTE(Table2[[#This Row],[Website]],"www.",""),"https://",""), FIND(".", SUBSTITUTE(SUBSTITUTE(Table2[[#This Row],[Website]],"www.",""),"https://","")) - 1),"")</f>
        <v>bp</v>
      </c>
      <c r="L266"/>
      <c r="M266" t="s">
        <v>88</v>
      </c>
      <c r="N266">
        <v>2440</v>
      </c>
      <c r="O266">
        <v>0</v>
      </c>
      <c r="P266">
        <v>141.80000000000001</v>
      </c>
      <c r="Q266"/>
      <c r="R266" t="str">
        <f>LOWER(Table2[[#This Row],[Straat]]&amp;Table2[[#This Row],[Huisnummer]]&amp;Table2[[#This Row],[Postcode]])</f>
        <v>amocolaan22440</v>
      </c>
      <c r="S266"/>
      <c r="T266" t="s">
        <v>34</v>
      </c>
      <c r="U266" t="s">
        <v>2613</v>
      </c>
      <c r="V266">
        <v>2</v>
      </c>
      <c r="W266"/>
      <c r="X266" t="s">
        <v>38</v>
      </c>
      <c r="Y266" t="s">
        <v>47</v>
      </c>
      <c r="Z266" t="str">
        <f>_xlfn.XLOOKUP(Table2[[#This Row],[Bedrijfsnummer]],Contacten!$O$2:$O$921,Contacten!$H$2:$H$921,"Not Found",0)</f>
        <v>Not Found</v>
      </c>
      <c r="AA266" t="str">
        <f>_xlfn.XLOOKUP(Table2[[#This Row],[Basisnaam]],Table3[Basisnaam],Table3[Functie],"",0)</f>
        <v>HR Manager</v>
      </c>
      <c r="AB266" t="str">
        <f>IF(OR(Table2[[#This Row],[In Contact list?]]&lt;&gt;"Not Found",Table2[[#This Row],[In Contacten Hanne]]&lt;&gt;""),"Yes","No")</f>
        <v>Yes</v>
      </c>
    </row>
    <row r="267" spans="1:28" ht="17.45" customHeight="1" x14ac:dyDescent="0.45">
      <c r="A267" t="s">
        <v>9422</v>
      </c>
      <c r="B267" t="s">
        <v>2614</v>
      </c>
      <c r="C267" t="str">
        <f>SUBSTITUTE(SUBSTITUTE(SUBSTITUTE(SUBSTITUTE(SUBSTITUTE(SUBSTITUTE(SUBSTITUTE(SUBSTITUTE(SUBSTITUTE(SUBSTITUTE(SUBSTITUTE(SUBSTITUTE(SUBSTITUTE(LOWER(Table2[[#This Row],[Naam]]),".",""),"-","")," bvba",""),"belgië",""),"belgium","")," nv","")," bv",""),"group",""),"groep","")," ", ""),"é","e"),"è","e"),"à","a")</f>
        <v>ineosmanufacturing</v>
      </c>
      <c r="D267" t="s">
        <v>2615</v>
      </c>
      <c r="E267" t="s">
        <v>2616</v>
      </c>
      <c r="F267" t="s">
        <v>2617</v>
      </c>
      <c r="G267" t="s">
        <v>26</v>
      </c>
      <c r="H267" t="s">
        <v>2618</v>
      </c>
      <c r="I267" t="s">
        <v>26</v>
      </c>
      <c r="J267" t="s">
        <v>2619</v>
      </c>
      <c r="K267" t="str">
        <f>IFERROR(LEFT(SUBSTITUTE(SUBSTITUTE(Table2[[#This Row],[Website]],"www.",""),"https://",""), FIND(".", SUBSTITUTE(SUBSTITUTE(Table2[[#This Row],[Website]],"www.",""),"https://","")) - 1),"")</f>
        <v>ineos</v>
      </c>
      <c r="L267" t="s">
        <v>2620</v>
      </c>
      <c r="M267" t="s">
        <v>34</v>
      </c>
      <c r="N267" t="s">
        <v>2621</v>
      </c>
      <c r="O267">
        <v>60</v>
      </c>
      <c r="P267">
        <v>169</v>
      </c>
      <c r="Q267" t="s">
        <v>2622</v>
      </c>
      <c r="R267" t="str">
        <f>LOWER(Table2[[#This Row],[Straat]]&amp;Table2[[#This Row],[Huisnummer]]&amp;Table2[[#This Row],[Postcode]])</f>
        <v>scheldelaan4822040</v>
      </c>
      <c r="S267" t="s">
        <v>33</v>
      </c>
      <c r="T267" t="s">
        <v>34</v>
      </c>
      <c r="U267" t="s">
        <v>738</v>
      </c>
      <c r="V267" t="s">
        <v>2623</v>
      </c>
      <c r="W267" t="s">
        <v>216</v>
      </c>
      <c r="X267" t="s">
        <v>38</v>
      </c>
      <c r="Y267" t="s">
        <v>47</v>
      </c>
      <c r="Z267" t="str">
        <f>_xlfn.XLOOKUP(Table2[[#This Row],[Bedrijfsnummer]],Contacten!$O$2:$O$921,Contacten!$H$2:$H$921,"Not Found",0)</f>
        <v>Not Found</v>
      </c>
      <c r="AA267" t="str">
        <f>_xlfn.XLOOKUP(Table2[[#This Row],[Basisnaam]],Table3[Basisnaam],Table3[Functie],"",0)</f>
        <v/>
      </c>
      <c r="AB267" t="str">
        <f>IF(OR(Table2[[#This Row],[In Contact list?]]&lt;&gt;"Not Found",Table2[[#This Row],[In Contacten Hanne]]&lt;&gt;""),"Yes","No")</f>
        <v>No</v>
      </c>
    </row>
    <row r="268" spans="1:28" ht="17.45" customHeight="1" x14ac:dyDescent="0.45">
      <c r="A268" t="s">
        <v>9422</v>
      </c>
      <c r="B268" t="s">
        <v>2624</v>
      </c>
      <c r="C268" t="str">
        <f>SUBSTITUTE(SUBSTITUTE(SUBSTITUTE(SUBSTITUTE(SUBSTITUTE(SUBSTITUTE(SUBSTITUTE(SUBSTITUTE(SUBSTITUTE(SUBSTITUTE(SUBSTITUTE(SUBSTITUTE(SUBSTITUTE(LOWER(Table2[[#This Row],[Naam]]),".",""),"-","")," bvba",""),"belgië",""),"belgium","")," nv","")," bv",""),"group",""),"groep","")," ", ""),"é","e"),"è","e"),"à","a")</f>
        <v>ineosphenol</v>
      </c>
      <c r="D268" t="s">
        <v>2625</v>
      </c>
      <c r="E268" t="s">
        <v>2626</v>
      </c>
      <c r="F268" t="s">
        <v>2617</v>
      </c>
      <c r="G268" t="s">
        <v>26</v>
      </c>
      <c r="H268" t="s">
        <v>2627</v>
      </c>
      <c r="I268" t="s">
        <v>26</v>
      </c>
      <c r="J268" t="s">
        <v>2619</v>
      </c>
      <c r="K268" t="str">
        <f>IFERROR(LEFT(SUBSTITUTE(SUBSTITUTE(Table2[[#This Row],[Website]],"www.",""),"https://",""), FIND(".", SUBSTITUTE(SUBSTITUTE(Table2[[#This Row],[Website]],"www.",""),"https://","")) - 1),"")</f>
        <v>ineos</v>
      </c>
      <c r="L268" t="s">
        <v>2628</v>
      </c>
      <c r="M268" t="s">
        <v>347</v>
      </c>
      <c r="N268">
        <v>9130</v>
      </c>
      <c r="O268">
        <v>60</v>
      </c>
      <c r="P268">
        <v>164.7</v>
      </c>
      <c r="Q268"/>
      <c r="R268" t="str">
        <f>LOWER(Table2[[#This Row],[Straat]]&amp;Table2[[#This Row],[Huisnummer]]&amp;Table2[[#This Row],[Postcode]])</f>
        <v>geslecht19130</v>
      </c>
      <c r="S268"/>
      <c r="T268" t="s">
        <v>67</v>
      </c>
      <c r="U268" t="s">
        <v>2629</v>
      </c>
      <c r="V268">
        <v>1</v>
      </c>
      <c r="W268" t="s">
        <v>1251</v>
      </c>
      <c r="X268" t="s">
        <v>80</v>
      </c>
      <c r="Y268" t="s">
        <v>39</v>
      </c>
      <c r="Z268" t="str">
        <f>_xlfn.XLOOKUP(Table2[[#This Row],[Bedrijfsnummer]],Contacten!$O$2:$O$921,Contacten!$H$2:$H$921,"Not Found",0)</f>
        <v>Assistant HR Manager</v>
      </c>
      <c r="AA268" t="str">
        <f>_xlfn.XLOOKUP(Table2[[#This Row],[Basisnaam]],Table3[Basisnaam],Table3[Functie],"",0)</f>
        <v/>
      </c>
      <c r="AB268" t="str">
        <f>IF(OR(Table2[[#This Row],[In Contact list?]]&lt;&gt;"Not Found",Table2[[#This Row],[In Contacten Hanne]]&lt;&gt;""),"Yes","No")</f>
        <v>Yes</v>
      </c>
    </row>
    <row r="269" spans="1:28" ht="17.45" customHeight="1" x14ac:dyDescent="0.45">
      <c r="A269" t="s">
        <v>9422</v>
      </c>
      <c r="B269" t="s">
        <v>2631</v>
      </c>
      <c r="C269" t="str">
        <f>SUBSTITUTE(SUBSTITUTE(SUBSTITUTE(SUBSTITUTE(SUBSTITUTE(SUBSTITUTE(SUBSTITUTE(SUBSTITUTE(SUBSTITUTE(SUBSTITUTE(SUBSTITUTE(SUBSTITUTE(SUBSTITUTE(LOWER(Table2[[#This Row],[Naam]]),".",""),"-","")," bvba",""),"belgië",""),"belgium","")," nv","")," bv",""),"group",""),"groep","")," ", ""),"é","e"),"è","e"),"à","a")</f>
        <v>ineosstyrolution</v>
      </c>
      <c r="D269" t="s">
        <v>2632</v>
      </c>
      <c r="E269" t="s">
        <v>2633</v>
      </c>
      <c r="F269" t="s">
        <v>2603</v>
      </c>
      <c r="G269" t="s">
        <v>26</v>
      </c>
      <c r="H269" t="s">
        <v>2604</v>
      </c>
      <c r="I269" t="s">
        <v>26</v>
      </c>
      <c r="J269" t="s">
        <v>2605</v>
      </c>
      <c r="K269" t="str">
        <f>IFERROR(LEFT(SUBSTITUTE(SUBSTITUTE(Table2[[#This Row],[Website]],"www.",""),"https://",""), FIND(".", SUBSTITUTE(SUBSTITUTE(Table2[[#This Row],[Website]],"www.",""),"https://","")) - 1),"")</f>
        <v>ineos-styrolution</v>
      </c>
      <c r="L269" t="s">
        <v>2634</v>
      </c>
      <c r="M269" t="s">
        <v>34</v>
      </c>
      <c r="N269" t="s">
        <v>2621</v>
      </c>
      <c r="O269">
        <v>3</v>
      </c>
      <c r="P269">
        <v>155</v>
      </c>
      <c r="Q269" t="s">
        <v>2635</v>
      </c>
      <c r="R269" t="str">
        <f>LOWER(Table2[[#This Row],[Straat]]&amp;Table2[[#This Row],[Huisnummer]]&amp;Table2[[#This Row],[Postcode]])</f>
        <v>scheldelaan6002040</v>
      </c>
      <c r="S269" t="s">
        <v>33</v>
      </c>
      <c r="T269" t="s">
        <v>34</v>
      </c>
      <c r="U269" t="s">
        <v>738</v>
      </c>
      <c r="V269" t="s">
        <v>2636</v>
      </c>
      <c r="W269" t="s">
        <v>307</v>
      </c>
      <c r="X269" t="s">
        <v>38</v>
      </c>
      <c r="Y269" t="s">
        <v>47</v>
      </c>
      <c r="Z269" t="str">
        <f>_xlfn.XLOOKUP(Table2[[#This Row],[Bedrijfsnummer]],Contacten!$O$2:$O$921,Contacten!$H$2:$H$921,"Not Found",0)</f>
        <v>Not Found</v>
      </c>
      <c r="AA269" t="str">
        <f>_xlfn.XLOOKUP(Table2[[#This Row],[Basisnaam]],Table3[Basisnaam],Table3[Functie],"",0)</f>
        <v/>
      </c>
      <c r="AB269" t="str">
        <f>IF(OR(Table2[[#This Row],[In Contact list?]]&lt;&gt;"Not Found",Table2[[#This Row],[In Contacten Hanne]]&lt;&gt;""),"Yes","No")</f>
        <v>No</v>
      </c>
    </row>
    <row r="270" spans="1:28" ht="17.45" customHeight="1" x14ac:dyDescent="0.45">
      <c r="A270" t="s">
        <v>9422</v>
      </c>
      <c r="B270" t="s">
        <v>2637</v>
      </c>
      <c r="C270" t="str">
        <f>SUBSTITUTE(SUBSTITUTE(SUBSTITUTE(SUBSTITUTE(SUBSTITUTE(SUBSTITUTE(SUBSTITUTE(SUBSTITUTE(SUBSTITUTE(SUBSTITUTE(SUBSTITUTE(SUBSTITUTE(SUBSTITUTE(LOWER(Table2[[#This Row],[Naam]]),".",""),"-","")," bvba",""),"belgië",""),"belgium","")," nv","")," bv",""),"group",""),"groep","")," ", ""),"é","e"),"è","e"),"à","a")</f>
        <v>inetumrealdolmen</v>
      </c>
      <c r="D270" t="s">
        <v>2638</v>
      </c>
      <c r="E270" t="s">
        <v>2639</v>
      </c>
      <c r="F270" t="s">
        <v>2640</v>
      </c>
      <c r="G270" t="s">
        <v>26</v>
      </c>
      <c r="H270" t="s">
        <v>2641</v>
      </c>
      <c r="I270" t="s">
        <v>26</v>
      </c>
      <c r="J270" t="s">
        <v>2642</v>
      </c>
      <c r="K270" t="str">
        <f>IFERROR(LEFT(SUBSTITUTE(SUBSTITUTE(Table2[[#This Row],[Website]],"www.",""),"https://",""), FIND(".", SUBSTITUTE(SUBSTITUTE(Table2[[#This Row],[Website]],"www.",""),"https://","")) - 1),"")</f>
        <v>realdolmen</v>
      </c>
      <c r="L270" t="s">
        <v>2643</v>
      </c>
      <c r="M270" t="s">
        <v>2580</v>
      </c>
      <c r="N270">
        <v>1654</v>
      </c>
      <c r="O270">
        <v>4</v>
      </c>
      <c r="P270">
        <v>1367.2</v>
      </c>
      <c r="Q270"/>
      <c r="R270" t="str">
        <f>LOWER(Table2[[#This Row],[Straat]]&amp;Table2[[#This Row],[Huisnummer]]&amp;Table2[[#This Row],[Postcode]])</f>
        <v>a. vaucampslaan421654</v>
      </c>
      <c r="S270"/>
      <c r="T270" t="s">
        <v>45</v>
      </c>
      <c r="U270" t="s">
        <v>2644</v>
      </c>
      <c r="V270">
        <v>42</v>
      </c>
      <c r="W270" t="s">
        <v>1180</v>
      </c>
      <c r="X270" t="s">
        <v>254</v>
      </c>
      <c r="Y270" t="s">
        <v>47</v>
      </c>
      <c r="Z270" t="str">
        <f>_xlfn.XLOOKUP(Table2[[#This Row],[Bedrijfsnummer]],Contacten!$O$2:$O$921,Contacten!$H$2:$H$921,"Not Found",0)</f>
        <v>Not Found</v>
      </c>
      <c r="AA270" t="str">
        <f>_xlfn.XLOOKUP(Table2[[#This Row],[Basisnaam]],Table3[Basisnaam],Table3[Functie],"",0)</f>
        <v/>
      </c>
      <c r="AB270" t="str">
        <f>IF(OR(Table2[[#This Row],[In Contact list?]]&lt;&gt;"Not Found",Table2[[#This Row],[In Contacten Hanne]]&lt;&gt;""),"Yes","No")</f>
        <v>No</v>
      </c>
    </row>
    <row r="271" spans="1:28" ht="17.45" customHeight="1" x14ac:dyDescent="0.45">
      <c r="A271" t="s">
        <v>9422</v>
      </c>
      <c r="B271" t="s">
        <v>2645</v>
      </c>
      <c r="C271" t="str">
        <f>SUBSTITUTE(SUBSTITUTE(SUBSTITUTE(SUBSTITUTE(SUBSTITUTE(SUBSTITUTE(SUBSTITUTE(SUBSTITUTE(SUBSTITUTE(SUBSTITUTE(SUBSTITUTE(SUBSTITUTE(SUBSTITUTE(LOWER(Table2[[#This Row],[Naam]]),".",""),"-","")," bvba",""),"belgië",""),"belgium","")," nv","")," bv",""),"group",""),"groep","")," ", ""),"é","e"),"è","e"),"à","a")</f>
        <v>integrateddnatechnologies</v>
      </c>
      <c r="D271" t="s">
        <v>2646</v>
      </c>
      <c r="E271" t="s">
        <v>2647</v>
      </c>
      <c r="F271"/>
      <c r="G271"/>
      <c r="H271" t="s">
        <v>2648</v>
      </c>
      <c r="I271" t="s">
        <v>26</v>
      </c>
      <c r="J271" t="s">
        <v>9547</v>
      </c>
      <c r="K271" t="str">
        <f>IFERROR(LEFT(SUBSTITUTE(SUBSTITUTE(Table2[[#This Row],[Website]],"www.",""),"https://",""), FIND(".", SUBSTITUTE(SUBSTITUTE(Table2[[#This Row],[Website]],"www.",""),"https://","")) - 1),"")</f>
        <v>Empty</v>
      </c>
      <c r="L271"/>
      <c r="M271" t="s">
        <v>151</v>
      </c>
      <c r="N271">
        <v>3001</v>
      </c>
      <c r="O271">
        <v>0</v>
      </c>
      <c r="P271">
        <v>162.69999999999999</v>
      </c>
      <c r="Q271"/>
      <c r="R271" t="str">
        <f>LOWER(Table2[[#This Row],[Straat]]&amp;Table2[[#This Row],[Huisnummer]]&amp;Table2[[#This Row],[Postcode]])</f>
        <v>interleuvenlaan12a3001</v>
      </c>
      <c r="S271"/>
      <c r="T271" t="s">
        <v>45</v>
      </c>
      <c r="U271" t="s">
        <v>154</v>
      </c>
      <c r="V271" t="s">
        <v>2649</v>
      </c>
      <c r="W271"/>
      <c r="X271" t="s">
        <v>80</v>
      </c>
      <c r="Y271" t="s">
        <v>60</v>
      </c>
      <c r="Z271" t="str">
        <f>_xlfn.XLOOKUP(Table2[[#This Row],[Bedrijfsnummer]],Contacten!$O$2:$O$921,Contacten!$H$2:$H$921,"Not Found",0)</f>
        <v>Not Found</v>
      </c>
      <c r="AA271" t="str">
        <f>_xlfn.XLOOKUP(Table2[[#This Row],[Basisnaam]],Table3[Basisnaam],Table3[Functie],"",0)</f>
        <v/>
      </c>
      <c r="AB271" t="str">
        <f>IF(OR(Table2[[#This Row],[In Contact list?]]&lt;&gt;"Not Found",Table2[[#This Row],[In Contacten Hanne]]&lt;&gt;""),"Yes","No")</f>
        <v>No</v>
      </c>
    </row>
    <row r="272" spans="1:28" ht="17.45" customHeight="1" x14ac:dyDescent="0.45">
      <c r="A272" t="s">
        <v>9422</v>
      </c>
      <c r="B272" t="s">
        <v>2650</v>
      </c>
      <c r="C272" t="str">
        <f>SUBSTITUTE(SUBSTITUTE(SUBSTITUTE(SUBSTITUTE(SUBSTITUTE(SUBSTITUTE(SUBSTITUTE(SUBSTITUTE(SUBSTITUTE(SUBSTITUTE(SUBSTITUTE(SUBSTITUTE(SUBSTITUTE(LOWER(Table2[[#This Row],[Naam]]),".",""),"-","")," bvba",""),"belgië",""),"belgium","")," nv","")," bv",""),"group",""),"groep","")," ", ""),"é","e"),"è","e"),"à","a")</f>
        <v>internationalcaroperators</v>
      </c>
      <c r="D272" t="s">
        <v>2651</v>
      </c>
      <c r="E272" t="s">
        <v>2652</v>
      </c>
      <c r="F272" t="s">
        <v>2653</v>
      </c>
      <c r="G272" t="s">
        <v>26</v>
      </c>
      <c r="H272" t="s">
        <v>2654</v>
      </c>
      <c r="I272" t="s">
        <v>26</v>
      </c>
      <c r="J272" t="s">
        <v>2655</v>
      </c>
      <c r="K272" t="str">
        <f>IFERROR(LEFT(SUBSTITUTE(SUBSTITUTE(Table2[[#This Row],[Website]],"www.",""),"https://",""), FIND(".", SUBSTITUTE(SUBSTITUTE(Table2[[#This Row],[Website]],"www.",""),"https://","")) - 1),"")</f>
        <v>icoterminals</v>
      </c>
      <c r="L272" t="s">
        <v>2656</v>
      </c>
      <c r="M272" t="s">
        <v>1951</v>
      </c>
      <c r="N272" t="s">
        <v>2657</v>
      </c>
      <c r="O272">
        <v>28</v>
      </c>
      <c r="P272">
        <v>278</v>
      </c>
      <c r="Q272" t="s">
        <v>2658</v>
      </c>
      <c r="R272" t="str">
        <f>LOWER(Table2[[#This Row],[Straat]]&amp;Table2[[#This Row],[Huisnummer]]&amp;Table2[[#This Row],[Postcode]])</f>
        <v>margareta van oostenrijkstraat18380</v>
      </c>
      <c r="S272" t="s">
        <v>33</v>
      </c>
      <c r="T272" t="s">
        <v>77</v>
      </c>
      <c r="U272" t="s">
        <v>2659</v>
      </c>
      <c r="V272" t="s">
        <v>468</v>
      </c>
      <c r="W272" t="s">
        <v>1793</v>
      </c>
      <c r="X272" t="s">
        <v>38</v>
      </c>
      <c r="Y272" t="s">
        <v>47</v>
      </c>
      <c r="Z272" t="str">
        <f>_xlfn.XLOOKUP(Table2[[#This Row],[Bedrijfsnummer]],Contacten!$O$2:$O$921,Contacten!$H$2:$H$921,"Not Found",0)</f>
        <v>HR Manager</v>
      </c>
      <c r="AA272" t="str">
        <f>_xlfn.XLOOKUP(Table2[[#This Row],[Basisnaam]],Table3[Basisnaam],Table3[Functie],"",0)</f>
        <v/>
      </c>
      <c r="AB272" t="str">
        <f>IF(OR(Table2[[#This Row],[In Contact list?]]&lt;&gt;"Not Found",Table2[[#This Row],[In Contacten Hanne]]&lt;&gt;""),"Yes","No")</f>
        <v>Yes</v>
      </c>
    </row>
    <row r="273" spans="1:28" ht="17.45" customHeight="1" x14ac:dyDescent="0.45">
      <c r="A273" t="s">
        <v>9422</v>
      </c>
      <c r="B273" t="s">
        <v>2661</v>
      </c>
      <c r="C273" t="str">
        <f>SUBSTITUTE(SUBSTITUTE(SUBSTITUTE(SUBSTITUTE(SUBSTITUTE(SUBSTITUTE(SUBSTITUTE(SUBSTITUTE(SUBSTITUTE(SUBSTITUTE(SUBSTITUTE(SUBSTITUTE(SUBSTITUTE(LOWER(Table2[[#This Row],[Naam]]),".",""),"-","")," bvba",""),"belgië",""),"belgium","")," nv","")," bv",""),"group",""),"groep","")," ", ""),"é","e"),"è","e"),"à","a")</f>
        <v>io</v>
      </c>
      <c r="D273" t="s">
        <v>2662</v>
      </c>
      <c r="E273" t="s">
        <v>2663</v>
      </c>
      <c r="F273" t="s">
        <v>2664</v>
      </c>
      <c r="G273" t="s">
        <v>26</v>
      </c>
      <c r="H273" t="s">
        <v>2665</v>
      </c>
      <c r="I273" t="s">
        <v>26</v>
      </c>
      <c r="J273" t="s">
        <v>2666</v>
      </c>
      <c r="K273" t="str">
        <f>IFERROR(LEFT(SUBSTITUTE(SUBSTITUTE(Table2[[#This Row],[Website]],"www.",""),"https://",""), FIND(".", SUBSTITUTE(SUBSTITUTE(Table2[[#This Row],[Website]],"www.",""),"https://","")) - 1),"")</f>
        <v>iodigital</v>
      </c>
      <c r="L273" t="s">
        <v>2667</v>
      </c>
      <c r="M273" t="s">
        <v>2374</v>
      </c>
      <c r="N273" t="s">
        <v>2375</v>
      </c>
      <c r="O273">
        <v>53</v>
      </c>
      <c r="P273">
        <v>268</v>
      </c>
      <c r="Q273" t="s">
        <v>2668</v>
      </c>
      <c r="R273" t="str">
        <f>LOWER(Table2[[#This Row],[Straat]]&amp;Table2[[#This Row],[Huisnummer]]&amp;Table2[[#This Row],[Postcode]])</f>
        <v>zavelheide152200</v>
      </c>
      <c r="S273" t="s">
        <v>33</v>
      </c>
      <c r="T273" t="s">
        <v>34</v>
      </c>
      <c r="U273" t="s">
        <v>2669</v>
      </c>
      <c r="V273" t="s">
        <v>141</v>
      </c>
      <c r="W273" t="s">
        <v>2670</v>
      </c>
      <c r="X273" t="s">
        <v>38</v>
      </c>
      <c r="Y273" t="s">
        <v>39</v>
      </c>
      <c r="Z273" t="str">
        <f>_xlfn.XLOOKUP(Table2[[#This Row],[Bedrijfsnummer]],Contacten!$O$2:$O$921,Contacten!$H$2:$H$921,"Not Found",0)</f>
        <v>HR Director Belgium</v>
      </c>
      <c r="AA273" t="str">
        <f>_xlfn.XLOOKUP(Table2[[#This Row],[Basisnaam]],Table3[Basisnaam],Table3[Functie],"",0)</f>
        <v/>
      </c>
      <c r="AB273" t="str">
        <f>IF(OR(Table2[[#This Row],[In Contact list?]]&lt;&gt;"Not Found",Table2[[#This Row],[In Contacten Hanne]]&lt;&gt;""),"Yes","No")</f>
        <v>Yes</v>
      </c>
    </row>
    <row r="274" spans="1:28" ht="17.45" customHeight="1" x14ac:dyDescent="0.45">
      <c r="A274" t="s">
        <v>9422</v>
      </c>
      <c r="B274" t="s">
        <v>2672</v>
      </c>
      <c r="C274" t="str">
        <f>SUBSTITUTE(SUBSTITUTE(SUBSTITUTE(SUBSTITUTE(SUBSTITUTE(SUBSTITUTE(SUBSTITUTE(SUBSTITUTE(SUBSTITUTE(SUBSTITUTE(SUBSTITUTE(SUBSTITUTE(SUBSTITUTE(LOWER(Table2[[#This Row],[Naam]]),".",""),"-","")," bvba",""),"belgië",""),"belgium","")," nv","")," bv",""),"group",""),"groep","")," ", ""),"é","e"),"è","e"),"à","a")</f>
        <v>iqviasolutions</v>
      </c>
      <c r="D274" t="s">
        <v>2673</v>
      </c>
      <c r="E274" t="s">
        <v>2674</v>
      </c>
      <c r="F274"/>
      <c r="G274"/>
      <c r="H274"/>
      <c r="I274"/>
      <c r="J274" t="s">
        <v>2675</v>
      </c>
      <c r="K274" t="str">
        <f>IFERROR(LEFT(SUBSTITUTE(SUBSTITUTE(Table2[[#This Row],[Website]],"www.",""),"https://",""), FIND(".", SUBSTITUTE(SUBSTITUTE(Table2[[#This Row],[Website]],"www.",""),"https://","")) - 1),"")</f>
        <v>iqvia</v>
      </c>
      <c r="L274"/>
      <c r="M274" t="s">
        <v>121</v>
      </c>
      <c r="N274">
        <v>1930</v>
      </c>
      <c r="O274">
        <v>0</v>
      </c>
      <c r="P274">
        <v>139.5</v>
      </c>
      <c r="Q274"/>
      <c r="R274" t="str">
        <f>LOWER(Table2[[#This Row],[Straat]]&amp;Table2[[#This Row],[Huisnummer]]&amp;Table2[[#This Row],[Postcode]])</f>
        <v>da vincilaan71930</v>
      </c>
      <c r="S274"/>
      <c r="T274" t="s">
        <v>45</v>
      </c>
      <c r="U274" t="s">
        <v>761</v>
      </c>
      <c r="V274">
        <v>7</v>
      </c>
      <c r="W274"/>
      <c r="X274" t="s">
        <v>80</v>
      </c>
      <c r="Y274" t="s">
        <v>39</v>
      </c>
      <c r="Z274" t="str">
        <f>_xlfn.XLOOKUP(Table2[[#This Row],[Bedrijfsnummer]],Contacten!$O$2:$O$921,Contacten!$H$2:$H$921,"Not Found",0)</f>
        <v>HR Director</v>
      </c>
      <c r="AA274" t="str">
        <f>_xlfn.XLOOKUP(Table2[[#This Row],[Basisnaam]],Table3[Basisnaam],Table3[Functie],"",0)</f>
        <v/>
      </c>
      <c r="AB274" t="str">
        <f>IF(OR(Table2[[#This Row],[In Contact list?]]&lt;&gt;"Not Found",Table2[[#This Row],[In Contacten Hanne]]&lt;&gt;""),"Yes","No")</f>
        <v>Yes</v>
      </c>
    </row>
    <row r="275" spans="1:28" ht="17.45" customHeight="1" x14ac:dyDescent="0.45">
      <c r="A275" t="s">
        <v>9422</v>
      </c>
      <c r="B275" t="s">
        <v>2676</v>
      </c>
      <c r="C275" t="str">
        <f>SUBSTITUTE(SUBSTITUTE(SUBSTITUTE(SUBSTITUTE(SUBSTITUTE(SUBSTITUTE(SUBSTITUTE(SUBSTITUTE(SUBSTITUTE(SUBSTITUTE(SUBSTITUTE(SUBSTITUTE(SUBSTITUTE(LOWER(Table2[[#This Row],[Naam]]),".",""),"-","")," bvba",""),"belgië",""),"belgium","")," nv","")," bv",""),"group",""),"groep","")," ", ""),"é","e"),"è","e"),"à","a")</f>
        <v>itineris</v>
      </c>
      <c r="D275" t="s">
        <v>2677</v>
      </c>
      <c r="E275" t="s">
        <v>2678</v>
      </c>
      <c r="F275" t="s">
        <v>2679</v>
      </c>
      <c r="G275" t="s">
        <v>26</v>
      </c>
      <c r="H275" t="s">
        <v>2680</v>
      </c>
      <c r="I275" t="s">
        <v>26</v>
      </c>
      <c r="J275" t="s">
        <v>2681</v>
      </c>
      <c r="K275" t="str">
        <f>IFERROR(LEFT(SUBSTITUTE(SUBSTITUTE(Table2[[#This Row],[Website]],"www.",""),"https://",""), FIND(".", SUBSTITUTE(SUBSTITUTE(Table2[[#This Row],[Website]],"www.",""),"https://","")) - 1),"")</f>
        <v>itineris</v>
      </c>
      <c r="L275" t="s">
        <v>2682</v>
      </c>
      <c r="M275" t="s">
        <v>2074</v>
      </c>
      <c r="N275" t="s">
        <v>2683</v>
      </c>
      <c r="O275">
        <v>4</v>
      </c>
      <c r="P275">
        <v>225</v>
      </c>
      <c r="Q275" t="s">
        <v>2684</v>
      </c>
      <c r="R275" t="str">
        <f>LOWER(Table2[[#This Row],[Straat]]&amp;Table2[[#This Row],[Huisnummer]]&amp;Table2[[#This Row],[Postcode]])</f>
        <v>kortrijksesteenweg11449051</v>
      </c>
      <c r="S275" t="s">
        <v>33</v>
      </c>
      <c r="T275" t="s">
        <v>67</v>
      </c>
      <c r="U275" t="s">
        <v>2685</v>
      </c>
      <c r="V275" t="s">
        <v>2686</v>
      </c>
      <c r="W275" t="s">
        <v>482</v>
      </c>
      <c r="X275" t="s">
        <v>38</v>
      </c>
      <c r="Y275" t="s">
        <v>60</v>
      </c>
      <c r="Z275" t="str">
        <f>_xlfn.XLOOKUP(Table2[[#This Row],[Bedrijfsnummer]],Contacten!$O$2:$O$921,Contacten!$H$2:$H$921,"Not Found",0)</f>
        <v>HR director</v>
      </c>
      <c r="AA275" t="str">
        <f>_xlfn.XLOOKUP(Table2[[#This Row],[Basisnaam]],Table3[Basisnaam],Table3[Functie],"",0)</f>
        <v/>
      </c>
      <c r="AB275" t="str">
        <f>IF(OR(Table2[[#This Row],[In Contact list?]]&lt;&gt;"Not Found",Table2[[#This Row],[In Contacten Hanne]]&lt;&gt;""),"Yes","No")</f>
        <v>Yes</v>
      </c>
    </row>
    <row r="276" spans="1:28" ht="17.45" customHeight="1" x14ac:dyDescent="0.45">
      <c r="A276" t="s">
        <v>9422</v>
      </c>
      <c r="B276" t="s">
        <v>2688</v>
      </c>
      <c r="C276" t="str">
        <f>SUBSTITUTE(SUBSTITUTE(SUBSTITUTE(SUBSTITUTE(SUBSTITUTE(SUBSTITUTE(SUBSTITUTE(SUBSTITUTE(SUBSTITUTE(SUBSTITUTE(SUBSTITUTE(SUBSTITUTE(SUBSTITUTE(LOWER(Table2[[#This Row],[Naam]]),".",""),"-","")," bvba",""),"belgië",""),"belgium","")," nv","")," bv",""),"group",""),"groep","")," ", ""),"é","e"),"è","e"),"à","a")</f>
        <v>ivc</v>
      </c>
      <c r="D276" t="s">
        <v>2689</v>
      </c>
      <c r="E276" t="s">
        <v>2690</v>
      </c>
      <c r="F276" t="s">
        <v>2691</v>
      </c>
      <c r="G276" t="s">
        <v>26</v>
      </c>
      <c r="H276" t="s">
        <v>2692</v>
      </c>
      <c r="I276" t="s">
        <v>26</v>
      </c>
      <c r="J276" t="s">
        <v>2693</v>
      </c>
      <c r="K276" t="str">
        <f>IFERROR(LEFT(SUBSTITUTE(SUBSTITUTE(Table2[[#This Row],[Website]],"www.",""),"https://",""), FIND(".", SUBSTITUTE(SUBSTITUTE(Table2[[#This Row],[Website]],"www.",""),"https://","")) - 1),"")</f>
        <v>ivcgroup</v>
      </c>
      <c r="L276" t="s">
        <v>2694</v>
      </c>
      <c r="M276" t="s">
        <v>2695</v>
      </c>
      <c r="N276" t="s">
        <v>2696</v>
      </c>
      <c r="O276">
        <v>4</v>
      </c>
      <c r="P276">
        <v>190</v>
      </c>
      <c r="Q276" t="s">
        <v>2697</v>
      </c>
      <c r="R276" t="str">
        <f>LOWER(Table2[[#This Row],[Straat]]&amp;Table2[[#This Row],[Huisnummer]]&amp;Table2[[#This Row],[Postcode]])</f>
        <v>nijverheidslaan298580</v>
      </c>
      <c r="S276" t="s">
        <v>33</v>
      </c>
      <c r="T276" t="s">
        <v>77</v>
      </c>
      <c r="U276" t="s">
        <v>1922</v>
      </c>
      <c r="V276" t="s">
        <v>2698</v>
      </c>
      <c r="W276" t="s">
        <v>2435</v>
      </c>
      <c r="X276" t="s">
        <v>100</v>
      </c>
      <c r="Y276" t="s">
        <v>47</v>
      </c>
      <c r="Z276" t="str">
        <f>_xlfn.XLOOKUP(Table2[[#This Row],[Bedrijfsnummer]],Contacten!$O$2:$O$921,Contacten!$H$2:$H$921,"Not Found",0)</f>
        <v>Talent Manager Indirect/ HR Business Partner IT</v>
      </c>
      <c r="AA276" t="str">
        <f>_xlfn.XLOOKUP(Table2[[#This Row],[Basisnaam]],Table3[Basisnaam],Table3[Functie],"",0)</f>
        <v/>
      </c>
      <c r="AB276" t="str">
        <f>IF(OR(Table2[[#This Row],[In Contact list?]]&lt;&gt;"Not Found",Table2[[#This Row],[In Contacten Hanne]]&lt;&gt;""),"Yes","No")</f>
        <v>Yes</v>
      </c>
    </row>
    <row r="277" spans="1:28" ht="17.45" customHeight="1" x14ac:dyDescent="0.45">
      <c r="A277" t="s">
        <v>9422</v>
      </c>
      <c r="B277" t="s">
        <v>2700</v>
      </c>
      <c r="C277" t="str">
        <f>SUBSTITUTE(SUBSTITUTE(SUBSTITUTE(SUBSTITUTE(SUBSTITUTE(SUBSTITUTE(SUBSTITUTE(SUBSTITUTE(SUBSTITUTE(SUBSTITUTE(SUBSTITUTE(SUBSTITUTE(SUBSTITUTE(LOWER(Table2[[#This Row],[Naam]]),".",""),"-","")," bvba",""),"belgië",""),"belgium","")," nv","")," bv",""),"group",""),"groep","")," ", ""),"é","e"),"è","e"),"à","a")</f>
        <v>jacops</v>
      </c>
      <c r="D277" t="s">
        <v>2701</v>
      </c>
      <c r="E277" t="s">
        <v>2702</v>
      </c>
      <c r="F277" t="s">
        <v>2703</v>
      </c>
      <c r="G277" t="s">
        <v>26</v>
      </c>
      <c r="H277" t="s">
        <v>2704</v>
      </c>
      <c r="I277" t="s">
        <v>26</v>
      </c>
      <c r="J277" t="s">
        <v>2705</v>
      </c>
      <c r="K277" t="str">
        <f>IFERROR(LEFT(SUBSTITUTE(SUBSTITUTE(Table2[[#This Row],[Website]],"www.",""),"https://",""), FIND(".", SUBSTITUTE(SUBSTITUTE(Table2[[#This Row],[Website]],"www.",""),"https://","")) - 1),"")</f>
        <v>jacops</v>
      </c>
      <c r="L277" t="s">
        <v>2706</v>
      </c>
      <c r="M277" t="s">
        <v>2165</v>
      </c>
      <c r="N277">
        <v>8540</v>
      </c>
      <c r="O277">
        <v>0</v>
      </c>
      <c r="P277">
        <v>303.5</v>
      </c>
      <c r="Q277"/>
      <c r="R277" t="str">
        <f>LOWER(Table2[[#This Row],[Straat]]&amp;Table2[[#This Row],[Huisnummer]]&amp;Table2[[#This Row],[Postcode]])</f>
        <v>nijverheidslaan318540</v>
      </c>
      <c r="S277"/>
      <c r="T277" t="s">
        <v>77</v>
      </c>
      <c r="U277" t="s">
        <v>1922</v>
      </c>
      <c r="V277">
        <v>31</v>
      </c>
      <c r="W277" t="s">
        <v>1281</v>
      </c>
      <c r="X277" t="s">
        <v>100</v>
      </c>
      <c r="Y277" t="s">
        <v>47</v>
      </c>
      <c r="Z277" t="str">
        <f>_xlfn.XLOOKUP(Table2[[#This Row],[Bedrijfsnummer]],Contacten!$O$2:$O$921,Contacten!$H$2:$H$921,"Not Found",0)</f>
        <v>Not Found</v>
      </c>
      <c r="AA277" t="str">
        <f>_xlfn.XLOOKUP(Table2[[#This Row],[Basisnaam]],Table3[Basisnaam],Table3[Functie],"",0)</f>
        <v/>
      </c>
      <c r="AB277" t="str">
        <f>IF(OR(Table2[[#This Row],[In Contact list?]]&lt;&gt;"Not Found",Table2[[#This Row],[In Contacten Hanne]]&lt;&gt;""),"Yes","No")</f>
        <v>No</v>
      </c>
    </row>
    <row r="278" spans="1:28" ht="17.45" customHeight="1" x14ac:dyDescent="0.45">
      <c r="A278" t="s">
        <v>9422</v>
      </c>
      <c r="B278" t="s">
        <v>2707</v>
      </c>
      <c r="C278" t="str">
        <f>SUBSTITUTE(SUBSTITUTE(SUBSTITUTE(SUBSTITUTE(SUBSTITUTE(SUBSTITUTE(SUBSTITUTE(SUBSTITUTE(SUBSTITUTE(SUBSTITUTE(SUBSTITUTE(SUBSTITUTE(SUBSTITUTE(LOWER(Table2[[#This Row],[Naam]]),".",""),"-","")," bvba",""),"belgië",""),"belgium","")," nv","")," bv",""),"group",""),"groep","")," ", ""),"é","e"),"è","e"),"à","a")</f>
        <v>jandenul</v>
      </c>
      <c r="D278" t="s">
        <v>2708</v>
      </c>
      <c r="E278" t="s">
        <v>2709</v>
      </c>
      <c r="F278"/>
      <c r="G278"/>
      <c r="H278" t="s">
        <v>2710</v>
      </c>
      <c r="I278" t="s">
        <v>26</v>
      </c>
      <c r="J278" t="s">
        <v>2711</v>
      </c>
      <c r="K278" t="str">
        <f>IFERROR(LEFT(SUBSTITUTE(SUBSTITUTE(Table2[[#This Row],[Website]],"www.",""),"https://",""), FIND(".", SUBSTITUTE(SUBSTITUTE(Table2[[#This Row],[Website]],"www.",""),"https://","")) - 1),"")</f>
        <v>jandenul</v>
      </c>
      <c r="L278" t="s">
        <v>2712</v>
      </c>
      <c r="M278" t="s">
        <v>2713</v>
      </c>
      <c r="N278">
        <v>9308</v>
      </c>
      <c r="O278">
        <v>0</v>
      </c>
      <c r="P278">
        <v>1187.3</v>
      </c>
      <c r="Q278"/>
      <c r="R278" t="str">
        <f>LOWER(Table2[[#This Row],[Straat]]&amp;Table2[[#This Row],[Huisnummer]]&amp;Table2[[#This Row],[Postcode]])</f>
        <v>tragel609308</v>
      </c>
      <c r="S278"/>
      <c r="T278" t="s">
        <v>67</v>
      </c>
      <c r="U278" t="s">
        <v>2714</v>
      </c>
      <c r="V278">
        <v>60</v>
      </c>
      <c r="W278"/>
      <c r="X278" t="s">
        <v>254</v>
      </c>
      <c r="Y278" t="s">
        <v>113</v>
      </c>
      <c r="Z278" t="str">
        <f>_xlfn.XLOOKUP(Table2[[#This Row],[Bedrijfsnummer]],Contacten!$O$2:$O$921,Contacten!$H$2:$H$921,"Not Found",0)</f>
        <v>HR Manager</v>
      </c>
      <c r="AA278" t="str">
        <f>_xlfn.XLOOKUP(Table2[[#This Row],[Basisnaam]],Table3[Basisnaam],Table3[Functie],"",0)</f>
        <v>HR Director</v>
      </c>
      <c r="AB278" t="str">
        <f>IF(OR(Table2[[#This Row],[In Contact list?]]&lt;&gt;"Not Found",Table2[[#This Row],[In Contacten Hanne]]&lt;&gt;""),"Yes","No")</f>
        <v>Yes</v>
      </c>
    </row>
    <row r="279" spans="1:28" ht="17.45" customHeight="1" x14ac:dyDescent="0.45">
      <c r="A279" t="s">
        <v>9422</v>
      </c>
      <c r="B279" t="s">
        <v>2716</v>
      </c>
      <c r="C279" t="str">
        <f>SUBSTITUTE(SUBSTITUTE(SUBSTITUTE(SUBSTITUTE(SUBSTITUTE(SUBSTITUTE(SUBSTITUTE(SUBSTITUTE(SUBSTITUTE(SUBSTITUTE(SUBSTITUTE(SUBSTITUTE(SUBSTITUTE(LOWER(Table2[[#This Row],[Naam]]),".",""),"-","")," bvba",""),"belgië",""),"belgium","")," nv","")," bv",""),"group",""),"groep","")," ", ""),"é","e"),"è","e"),"à","a")</f>
        <v>janssenpharmaceutica</v>
      </c>
      <c r="D279" t="s">
        <v>2717</v>
      </c>
      <c r="E279" t="s">
        <v>2718</v>
      </c>
      <c r="F279" t="s">
        <v>2719</v>
      </c>
      <c r="G279" t="s">
        <v>26</v>
      </c>
      <c r="H279" t="s">
        <v>2720</v>
      </c>
      <c r="I279" t="s">
        <v>26</v>
      </c>
      <c r="J279" t="s">
        <v>2721</v>
      </c>
      <c r="K279" t="str">
        <f>IFERROR(LEFT(SUBSTITUTE(SUBSTITUTE(Table2[[#This Row],[Website]],"www.",""),"https://",""), FIND(".", SUBSTITUTE(SUBSTITUTE(Table2[[#This Row],[Website]],"www.",""),"https://","")) - 1),"")</f>
        <v>janssenpmp</v>
      </c>
      <c r="L279" t="s">
        <v>2722</v>
      </c>
      <c r="M279" t="s">
        <v>572</v>
      </c>
      <c r="N279">
        <v>2340</v>
      </c>
      <c r="O279">
        <v>0</v>
      </c>
      <c r="P279">
        <v>5131.8999999999996</v>
      </c>
      <c r="Q279"/>
      <c r="R279" t="str">
        <f>LOWER(Table2[[#This Row],[Straat]]&amp;Table2[[#This Row],[Huisnummer]]&amp;Table2[[#This Row],[Postcode]])</f>
        <v>turnhoutseweg302340</v>
      </c>
      <c r="S279"/>
      <c r="T279" t="s">
        <v>34</v>
      </c>
      <c r="U279" t="s">
        <v>2723</v>
      </c>
      <c r="V279">
        <v>30</v>
      </c>
      <c r="W279" t="s">
        <v>264</v>
      </c>
      <c r="X279" t="s">
        <v>2199</v>
      </c>
      <c r="Y279" t="s">
        <v>113</v>
      </c>
      <c r="Z279" t="str">
        <f>_xlfn.XLOOKUP(Table2[[#This Row],[Bedrijfsnummer]],Contacten!$O$2:$O$921,Contacten!$H$2:$H$921,"Not Found",0)</f>
        <v>Not Found</v>
      </c>
      <c r="AA279" t="str">
        <f>_xlfn.XLOOKUP(Table2[[#This Row],[Basisnaam]],Table3[Basisnaam],Table3[Functie],"",0)</f>
        <v/>
      </c>
      <c r="AB279" t="str">
        <f>IF(OR(Table2[[#This Row],[In Contact list?]]&lt;&gt;"Not Found",Table2[[#This Row],[In Contacten Hanne]]&lt;&gt;""),"Yes","No")</f>
        <v>No</v>
      </c>
    </row>
    <row r="280" spans="1:28" ht="17.45" customHeight="1" x14ac:dyDescent="0.45">
      <c r="A280" t="s">
        <v>9422</v>
      </c>
      <c r="B280" t="s">
        <v>2724</v>
      </c>
      <c r="C280" t="str">
        <f>SUBSTITUTE(SUBSTITUTE(SUBSTITUTE(SUBSTITUTE(SUBSTITUTE(SUBSTITUTE(SUBSTITUTE(SUBSTITUTE(SUBSTITUTE(SUBSTITUTE(SUBSTITUTE(SUBSTITUTE(SUBSTITUTE(LOWER(Table2[[#This Row],[Naam]]),".",""),"-","")," bvba",""),"belgië",""),"belgium","")," nv","")," bv",""),"group",""),"groep","")," ", ""),"é","e"),"è","e"),"à","a")</f>
        <v>johnson&amp;johnsonmedical</v>
      </c>
      <c r="D280" t="s">
        <v>2725</v>
      </c>
      <c r="E280" t="s">
        <v>2726</v>
      </c>
      <c r="F280"/>
      <c r="G280"/>
      <c r="H280" t="s">
        <v>2727</v>
      </c>
      <c r="I280" t="s">
        <v>26</v>
      </c>
      <c r="J280" t="s">
        <v>2728</v>
      </c>
      <c r="K280" t="str">
        <f>IFERROR(LEFT(SUBSTITUTE(SUBSTITUTE(Table2[[#This Row],[Website]],"www.",""),"https://",""), FIND(".", SUBSTITUTE(SUBSTITUTE(Table2[[#This Row],[Website]],"www.",""),"https://","")) - 1),"")</f>
        <v>jnj</v>
      </c>
      <c r="L280" t="s">
        <v>2729</v>
      </c>
      <c r="M280" t="s">
        <v>44</v>
      </c>
      <c r="N280" t="s">
        <v>212</v>
      </c>
      <c r="O280">
        <v>93</v>
      </c>
      <c r="P280">
        <v>267</v>
      </c>
      <c r="Q280" t="s">
        <v>2730</v>
      </c>
      <c r="R280" t="str">
        <f>LOWER(Table2[[#This Row],[Straat]]&amp;Table2[[#This Row],[Huisnummer]]&amp;Table2[[#This Row],[Postcode]])</f>
        <v>leonardo da vincilaan151831</v>
      </c>
      <c r="S280" t="s">
        <v>33</v>
      </c>
      <c r="T280" t="s">
        <v>45</v>
      </c>
      <c r="U280" t="s">
        <v>214</v>
      </c>
      <c r="V280" t="s">
        <v>141</v>
      </c>
      <c r="W280" t="s">
        <v>383</v>
      </c>
      <c r="X280" t="s">
        <v>38</v>
      </c>
      <c r="Y280" t="s">
        <v>47</v>
      </c>
      <c r="Z280" t="str">
        <f>_xlfn.XLOOKUP(Table2[[#This Row],[Bedrijfsnummer]],Contacten!$O$2:$O$921,Contacten!$H$2:$H$921,"Not Found",0)</f>
        <v>Senior HR Business Partner</v>
      </c>
      <c r="AA280" t="str">
        <f>_xlfn.XLOOKUP(Table2[[#This Row],[Basisnaam]],Table3[Basisnaam],Table3[Functie],"",0)</f>
        <v/>
      </c>
      <c r="AB280" t="str">
        <f>IF(OR(Table2[[#This Row],[In Contact list?]]&lt;&gt;"Not Found",Table2[[#This Row],[In Contacten Hanne]]&lt;&gt;""),"Yes","No")</f>
        <v>Yes</v>
      </c>
    </row>
    <row r="281" spans="1:28" ht="17.45" customHeight="1" x14ac:dyDescent="0.45">
      <c r="A281" t="s">
        <v>9422</v>
      </c>
      <c r="B281" t="s">
        <v>2732</v>
      </c>
      <c r="C281" t="str">
        <f>SUBSTITUTE(SUBSTITUTE(SUBSTITUTE(SUBSTITUTE(SUBSTITUTE(SUBSTITUTE(SUBSTITUTE(SUBSTITUTE(SUBSTITUTE(SUBSTITUTE(SUBSTITUTE(SUBSTITUTE(SUBSTITUTE(LOWER(Table2[[#This Row],[Naam]]),".",""),"-","")," bvba",""),"belgië",""),"belgium","")," nv","")," bv",""),"group",""),"groep","")," ", ""),"é","e"),"è","e"),"à","a")</f>
        <v>johnsoncontrols</v>
      </c>
      <c r="D281" t="s">
        <v>2733</v>
      </c>
      <c r="E281" t="s">
        <v>2734</v>
      </c>
      <c r="F281" t="s">
        <v>2735</v>
      </c>
      <c r="G281" t="s">
        <v>26</v>
      </c>
      <c r="H281" t="s">
        <v>2736</v>
      </c>
      <c r="I281" t="s">
        <v>26</v>
      </c>
      <c r="J281" t="s">
        <v>2737</v>
      </c>
      <c r="K281" t="str">
        <f>IFERROR(LEFT(SUBSTITUTE(SUBSTITUTE(Table2[[#This Row],[Website]],"www.",""),"https://",""), FIND(".", SUBSTITUTE(SUBSTITUTE(Table2[[#This Row],[Website]],"www.",""),"https://","")) - 1),"")</f>
        <v>johnsoncontrols</v>
      </c>
      <c r="L281" t="s">
        <v>2738</v>
      </c>
      <c r="M281" t="s">
        <v>44</v>
      </c>
      <c r="N281" t="s">
        <v>212</v>
      </c>
      <c r="O281">
        <v>17</v>
      </c>
      <c r="P281">
        <v>323</v>
      </c>
      <c r="Q281" t="s">
        <v>2739</v>
      </c>
      <c r="R281" t="str">
        <f>LOWER(Table2[[#This Row],[Straat]]&amp;Table2[[#This Row],[Huisnummer]]&amp;Table2[[#This Row],[Postcode]])</f>
        <v>de kleetlaan71831</v>
      </c>
      <c r="S281" t="s">
        <v>33</v>
      </c>
      <c r="T281" t="s">
        <v>45</v>
      </c>
      <c r="U281" t="s">
        <v>1290</v>
      </c>
      <c r="V281" t="s">
        <v>1723</v>
      </c>
      <c r="W281" t="s">
        <v>686</v>
      </c>
      <c r="X281" t="s">
        <v>38</v>
      </c>
      <c r="Y281" t="s">
        <v>60</v>
      </c>
      <c r="Z281" t="str">
        <f>_xlfn.XLOOKUP(Table2[[#This Row],[Bedrijfsnummer]],Contacten!$O$2:$O$921,Contacten!$H$2:$H$921,"Not Found",0)</f>
        <v>HR Business Partner, Learning &amp; Development</v>
      </c>
      <c r="AA281" t="str">
        <f>_xlfn.XLOOKUP(Table2[[#This Row],[Basisnaam]],Table3[Basisnaam],Table3[Functie],"",0)</f>
        <v/>
      </c>
      <c r="AB281" t="str">
        <f>IF(OR(Table2[[#This Row],[In Contact list?]]&lt;&gt;"Not Found",Table2[[#This Row],[In Contacten Hanne]]&lt;&gt;""),"Yes","No")</f>
        <v>Yes</v>
      </c>
    </row>
    <row r="282" spans="1:28" ht="17.45" customHeight="1" x14ac:dyDescent="0.45">
      <c r="A282" t="s">
        <v>9422</v>
      </c>
      <c r="B282" t="s">
        <v>2741</v>
      </c>
      <c r="C282" t="str">
        <f>SUBSTITUTE(SUBSTITUTE(SUBSTITUTE(SUBSTITUTE(SUBSTITUTE(SUBSTITUTE(SUBSTITUTE(SUBSTITUTE(SUBSTITUTE(SUBSTITUTE(SUBSTITUTE(SUBSTITUTE(SUBSTITUTE(LOWER(Table2[[#This Row],[Naam]]),".",""),"-","")," bvba",""),"belgië",""),"belgium","")," nv","")," bv",""),"group",""),"groep","")," ", ""),"é","e"),"è","e"),"à","a")</f>
        <v>joriside</v>
      </c>
      <c r="D282" t="s">
        <v>2742</v>
      </c>
      <c r="E282" t="s">
        <v>2743</v>
      </c>
      <c r="F282" t="s">
        <v>2744</v>
      </c>
      <c r="G282" t="s">
        <v>26</v>
      </c>
      <c r="H282" t="s">
        <v>2745</v>
      </c>
      <c r="I282" t="s">
        <v>26</v>
      </c>
      <c r="J282" t="s">
        <v>2746</v>
      </c>
      <c r="K282" t="str">
        <f>IFERROR(LEFT(SUBSTITUTE(SUBSTITUTE(Table2[[#This Row],[Website]],"www.",""),"https://",""), FIND(".", SUBSTITUTE(SUBSTITUTE(Table2[[#This Row],[Website]],"www.",""),"https://","")) - 1),"")</f>
        <v>joriside</v>
      </c>
      <c r="L282" t="s">
        <v>2747</v>
      </c>
      <c r="M282" t="s">
        <v>2748</v>
      </c>
      <c r="N282" t="s">
        <v>2749</v>
      </c>
      <c r="O282">
        <v>18</v>
      </c>
      <c r="P282">
        <v>225</v>
      </c>
      <c r="Q282" t="s">
        <v>2750</v>
      </c>
      <c r="R282" t="str">
        <f>LOWER(Table2[[#This Row],[Straat]]&amp;Table2[[#This Row],[Huisnummer]]&amp;Table2[[#This Row],[Postcode]])</f>
        <v>hille1748750</v>
      </c>
      <c r="S282" t="s">
        <v>33</v>
      </c>
      <c r="T282" t="s">
        <v>77</v>
      </c>
      <c r="U282" t="s">
        <v>2751</v>
      </c>
      <c r="V282" t="s">
        <v>2752</v>
      </c>
      <c r="W282" t="s">
        <v>362</v>
      </c>
      <c r="X282" t="s">
        <v>100</v>
      </c>
      <c r="Y282" t="s">
        <v>113</v>
      </c>
      <c r="Z282" t="str">
        <f>_xlfn.XLOOKUP(Table2[[#This Row],[Bedrijfsnummer]],Contacten!$O$2:$O$921,Contacten!$H$2:$H$921,"Not Found",0)</f>
        <v>HR Manager</v>
      </c>
      <c r="AA282" t="str">
        <f>_xlfn.XLOOKUP(Table2[[#This Row],[Basisnaam]],Table3[Basisnaam],Table3[Functie],"",0)</f>
        <v/>
      </c>
      <c r="AB282" t="str">
        <f>IF(OR(Table2[[#This Row],[In Contact list?]]&lt;&gt;"Not Found",Table2[[#This Row],[In Contacten Hanne]]&lt;&gt;""),"Yes","No")</f>
        <v>Yes</v>
      </c>
    </row>
    <row r="283" spans="1:28" ht="17.45" customHeight="1" x14ac:dyDescent="0.45">
      <c r="A283" t="s">
        <v>9422</v>
      </c>
      <c r="B283" t="s">
        <v>2754</v>
      </c>
      <c r="C283" t="str">
        <f>SUBSTITUTE(SUBSTITUTE(SUBSTITUTE(SUBSTITUTE(SUBSTITUTE(SUBSTITUTE(SUBSTITUTE(SUBSTITUTE(SUBSTITUTE(SUBSTITUTE(SUBSTITUTE(SUBSTITUTE(SUBSTITUTE(LOWER(Table2[[#This Row],[Naam]]),".",""),"-","")," bvba",""),"belgië",""),"belgium","")," nv","")," bv",""),"group",""),"groep","")," ", ""),"é","e"),"è","e"),"à","a")</f>
        <v>jsrmicro</v>
      </c>
      <c r="D283" t="s">
        <v>2755</v>
      </c>
      <c r="E283" t="s">
        <v>2756</v>
      </c>
      <c r="F283" t="s">
        <v>2757</v>
      </c>
      <c r="G283" t="s">
        <v>26</v>
      </c>
      <c r="H283" t="s">
        <v>2758</v>
      </c>
      <c r="I283" t="s">
        <v>26</v>
      </c>
      <c r="J283" t="s">
        <v>2759</v>
      </c>
      <c r="K283" t="str">
        <f>IFERROR(LEFT(SUBSTITUTE(SUBSTITUTE(Table2[[#This Row],[Website]],"www.",""),"https://",""), FIND(".", SUBSTITUTE(SUBSTITUTE(Table2[[#This Row],[Website]],"www.",""),"https://","")) - 1),"")</f>
        <v>jsrmicro</v>
      </c>
      <c r="L283" t="s">
        <v>2760</v>
      </c>
      <c r="M283" t="s">
        <v>151</v>
      </c>
      <c r="N283">
        <v>3001</v>
      </c>
      <c r="O283">
        <v>0</v>
      </c>
      <c r="P283">
        <v>237.8</v>
      </c>
      <c r="Q283"/>
      <c r="R283" t="str">
        <f>LOWER(Table2[[#This Row],[Straat]]&amp;Table2[[#This Row],[Huisnummer]]&amp;Table2[[#This Row],[Postcode]])</f>
        <v>technologielaan83001</v>
      </c>
      <c r="S283"/>
      <c r="T283" t="s">
        <v>45</v>
      </c>
      <c r="U283" t="s">
        <v>1199</v>
      </c>
      <c r="V283">
        <v>8</v>
      </c>
      <c r="W283" t="s">
        <v>216</v>
      </c>
      <c r="X283" t="s">
        <v>38</v>
      </c>
      <c r="Y283" t="s">
        <v>47</v>
      </c>
      <c r="Z283" t="str">
        <f>_xlfn.XLOOKUP(Table2[[#This Row],[Bedrijfsnummer]],Contacten!$O$2:$O$921,Contacten!$H$2:$H$921,"Not Found",0)</f>
        <v>HR Director</v>
      </c>
      <c r="AA283" t="str">
        <f>_xlfn.XLOOKUP(Table2[[#This Row],[Basisnaam]],Table3[Basisnaam],Table3[Functie],"",0)</f>
        <v/>
      </c>
      <c r="AB283" t="str">
        <f>IF(OR(Table2[[#This Row],[In Contact list?]]&lt;&gt;"Not Found",Table2[[#This Row],[In Contacten Hanne]]&lt;&gt;""),"Yes","No")</f>
        <v>Yes</v>
      </c>
    </row>
    <row r="284" spans="1:28" ht="17.45" customHeight="1" x14ac:dyDescent="0.45">
      <c r="A284" t="s">
        <v>9422</v>
      </c>
      <c r="B284" t="s">
        <v>2762</v>
      </c>
      <c r="C284" t="str">
        <f>SUBSTITUTE(SUBSTITUTE(SUBSTITUTE(SUBSTITUTE(SUBSTITUTE(SUBSTITUTE(SUBSTITUTE(SUBSTITUTE(SUBSTITUTE(SUBSTITUTE(SUBSTITUTE(SUBSTITUTE(SUBSTITUTE(LOWER(Table2[[#This Row],[Naam]]),".",""),"-","")," bvba",""),"belgië",""),"belgium","")," nv","")," bv",""),"group",""),"groep","")," ", ""),"é","e"),"è","e"),"à","a")</f>
        <v>julesbelgiquejules</v>
      </c>
      <c r="D284" t="s">
        <v>2763</v>
      </c>
      <c r="E284" t="s">
        <v>2764</v>
      </c>
      <c r="F284"/>
      <c r="G284"/>
      <c r="H284" t="s">
        <v>2765</v>
      </c>
      <c r="I284" t="s">
        <v>26</v>
      </c>
      <c r="J284" t="s">
        <v>2766</v>
      </c>
      <c r="K284" t="str">
        <f>IFERROR(LEFT(SUBSTITUTE(SUBSTITUTE(Table2[[#This Row],[Website]],"www.",""),"https://",""), FIND(".", SUBSTITUTE(SUBSTITUTE(Table2[[#This Row],[Website]],"www.",""),"https://","")) - 1),"")</f>
        <v>jules</v>
      </c>
      <c r="L284" t="s">
        <v>2767</v>
      </c>
      <c r="M284" t="s">
        <v>200</v>
      </c>
      <c r="N284" t="s">
        <v>315</v>
      </c>
      <c r="O284">
        <v>63</v>
      </c>
      <c r="P284">
        <v>317</v>
      </c>
      <c r="Q284" t="s">
        <v>2768</v>
      </c>
      <c r="R284" t="str">
        <f>LOWER(Table2[[#This Row],[Straat]]&amp;Table2[[#This Row],[Huisnummer]]&amp;Table2[[#This Row],[Postcode]])</f>
        <v>nieuwstraat561000</v>
      </c>
      <c r="S284" t="s">
        <v>33</v>
      </c>
      <c r="T284" t="s">
        <v>200</v>
      </c>
      <c r="U284" t="s">
        <v>2769</v>
      </c>
      <c r="V284" t="s">
        <v>2770</v>
      </c>
      <c r="W284" t="s">
        <v>2771</v>
      </c>
      <c r="X284" t="s">
        <v>38</v>
      </c>
      <c r="Y284" t="s">
        <v>39</v>
      </c>
      <c r="Z284" t="str">
        <f>_xlfn.XLOOKUP(Table2[[#This Row],[Bedrijfsnummer]],Contacten!$O$2:$O$921,Contacten!$H$2:$H$921,"Not Found",0)</f>
        <v>Not Found</v>
      </c>
      <c r="AA284" t="str">
        <f>_xlfn.XLOOKUP(Table2[[#This Row],[Basisnaam]],Table3[Basisnaam],Table3[Functie],"",0)</f>
        <v/>
      </c>
      <c r="AB284" t="str">
        <f>IF(OR(Table2[[#This Row],[In Contact list?]]&lt;&gt;"Not Found",Table2[[#This Row],[In Contacten Hanne]]&lt;&gt;""),"Yes","No")</f>
        <v>No</v>
      </c>
    </row>
    <row r="285" spans="1:28" ht="17.45" customHeight="1" x14ac:dyDescent="0.45">
      <c r="A285" t="s">
        <v>9422</v>
      </c>
      <c r="B285" t="s">
        <v>2772</v>
      </c>
      <c r="C285" t="str">
        <f>SUBSTITUTE(SUBSTITUTE(SUBSTITUTE(SUBSTITUTE(SUBSTITUTE(SUBSTITUTE(SUBSTITUTE(SUBSTITUTE(SUBSTITUTE(SUBSTITUTE(SUBSTITUTE(SUBSTITUTE(SUBSTITUTE(LOWER(Table2[[#This Row],[Naam]]),".",""),"-","")," bvba",""),"belgië",""),"belgium","")," nv","")," bv",""),"group",""),"groep","")," ", ""),"é","e"),"è","e"),"à","a")</f>
        <v>jumbo</v>
      </c>
      <c r="D285" t="s">
        <v>2773</v>
      </c>
      <c r="E285" t="s">
        <v>2774</v>
      </c>
      <c r="F285"/>
      <c r="G285"/>
      <c r="H285"/>
      <c r="I285"/>
      <c r="J285" t="s">
        <v>2775</v>
      </c>
      <c r="K285" t="str">
        <f>IFERROR(LEFT(SUBSTITUTE(SUBSTITUTE(Table2[[#This Row],[Website]],"www.",""),"https://",""), FIND(".", SUBSTITUTE(SUBSTITUTE(Table2[[#This Row],[Website]],"www.",""),"https://","")) - 1),"")</f>
        <v>jumbo</v>
      </c>
      <c r="L285" t="s">
        <v>2776</v>
      </c>
      <c r="M285" t="s">
        <v>2777</v>
      </c>
      <c r="N285" t="s">
        <v>2778</v>
      </c>
      <c r="O285">
        <v>44</v>
      </c>
      <c r="P285">
        <v>664</v>
      </c>
      <c r="Q285" t="s">
        <v>2779</v>
      </c>
      <c r="R285" t="str">
        <f>LOWER(Table2[[#This Row],[Straat]]&amp;Table2[[#This Row],[Huisnummer]]&amp;Table2[[#This Row],[Postcode]])</f>
        <v>ruiterijschool142930</v>
      </c>
      <c r="S285" t="s">
        <v>33</v>
      </c>
      <c r="T285" t="s">
        <v>34</v>
      </c>
      <c r="U285" t="s">
        <v>2780</v>
      </c>
      <c r="V285" t="s">
        <v>1819</v>
      </c>
      <c r="W285" t="s">
        <v>2781</v>
      </c>
      <c r="X285" t="s">
        <v>100</v>
      </c>
      <c r="Y285" t="s">
        <v>47</v>
      </c>
      <c r="Z285" t="str">
        <f>_xlfn.XLOOKUP(Table2[[#This Row],[Bedrijfsnummer]],Contacten!$O$2:$O$921,Contacten!$H$2:$H$921,"Not Found",0)</f>
        <v>Senior HR Business Partner</v>
      </c>
      <c r="AA285" t="str">
        <f>_xlfn.XLOOKUP(Table2[[#This Row],[Basisnaam]],Table3[Basisnaam],Table3[Functie],"",0)</f>
        <v>HR Manager</v>
      </c>
      <c r="AB285" t="str">
        <f>IF(OR(Table2[[#This Row],[In Contact list?]]&lt;&gt;"Not Found",Table2[[#This Row],[In Contacten Hanne]]&lt;&gt;""),"Yes","No")</f>
        <v>Yes</v>
      </c>
    </row>
    <row r="286" spans="1:28" ht="17.45" customHeight="1" x14ac:dyDescent="0.45">
      <c r="A286" t="s">
        <v>9422</v>
      </c>
      <c r="B286" t="s">
        <v>2783</v>
      </c>
      <c r="C286" t="str">
        <f>SUBSTITUTE(SUBSTITUTE(SUBSTITUTE(SUBSTITUTE(SUBSTITUTE(SUBSTITUTE(SUBSTITUTE(SUBSTITUTE(SUBSTITUTE(SUBSTITUTE(SUBSTITUTE(SUBSTITUTE(SUBSTITUTE(LOWER(Table2[[#This Row],[Naam]]),".",""),"-","")," bvba",""),"belgië",""),"belgium","")," nv","")," bv",""),"group",""),"groep","")," ", ""),"é","e"),"è","e"),"à","a")</f>
        <v>jungheinrich</v>
      </c>
      <c r="D286" t="s">
        <v>2784</v>
      </c>
      <c r="E286" t="s">
        <v>2785</v>
      </c>
      <c r="F286" t="s">
        <v>2786</v>
      </c>
      <c r="G286" t="s">
        <v>26</v>
      </c>
      <c r="H286" t="s">
        <v>2787</v>
      </c>
      <c r="I286" t="s">
        <v>26</v>
      </c>
      <c r="J286" t="s">
        <v>2788</v>
      </c>
      <c r="K286" t="str">
        <f>IFERROR(LEFT(SUBSTITUTE(SUBSTITUTE(Table2[[#This Row],[Website]],"www.",""),"https://",""), FIND(".", SUBSTITUTE(SUBSTITUTE(Table2[[#This Row],[Website]],"www.",""),"https://","")) - 1),"")</f>
        <v>jungheinrich-profishop</v>
      </c>
      <c r="L286" t="s">
        <v>2789</v>
      </c>
      <c r="M286" t="s">
        <v>151</v>
      </c>
      <c r="N286" t="s">
        <v>152</v>
      </c>
      <c r="O286">
        <v>19</v>
      </c>
      <c r="P286">
        <v>126</v>
      </c>
      <c r="Q286" t="s">
        <v>2790</v>
      </c>
      <c r="R286" t="str">
        <f>LOWER(Table2[[#This Row],[Straat]]&amp;Table2[[#This Row],[Huisnummer]]&amp;Table2[[#This Row],[Postcode]])</f>
        <v>esperantolaan13001</v>
      </c>
      <c r="S286" t="s">
        <v>33</v>
      </c>
      <c r="T286" t="s">
        <v>45</v>
      </c>
      <c r="U286" t="s">
        <v>2538</v>
      </c>
      <c r="V286" t="s">
        <v>468</v>
      </c>
      <c r="W286" t="s">
        <v>686</v>
      </c>
      <c r="X286" t="s">
        <v>38</v>
      </c>
      <c r="Y286" t="s">
        <v>47</v>
      </c>
      <c r="Z286" t="str">
        <f>_xlfn.XLOOKUP(Table2[[#This Row],[Bedrijfsnummer]],Contacten!$O$2:$O$921,Contacten!$H$2:$H$921,"Not Found",0)</f>
        <v>Human Resources Director</v>
      </c>
      <c r="AA286" t="str">
        <f>_xlfn.XLOOKUP(Table2[[#This Row],[Basisnaam]],Table3[Basisnaam],Table3[Functie],"",0)</f>
        <v/>
      </c>
      <c r="AB286" t="str">
        <f>IF(OR(Table2[[#This Row],[In Contact list?]]&lt;&gt;"Not Found",Table2[[#This Row],[In Contacten Hanne]]&lt;&gt;""),"Yes","No")</f>
        <v>Yes</v>
      </c>
    </row>
    <row r="287" spans="1:28" ht="17.45" customHeight="1" x14ac:dyDescent="0.45">
      <c r="A287" t="s">
        <v>9422</v>
      </c>
      <c r="B287" t="s">
        <v>2792</v>
      </c>
      <c r="C287" t="str">
        <f>SUBSTITUTE(SUBSTITUTE(SUBSTITUTE(SUBSTITUTE(SUBSTITUTE(SUBSTITUTE(SUBSTITUTE(SUBSTITUTE(SUBSTITUTE(SUBSTITUTE(SUBSTITUTE(SUBSTITUTE(SUBSTITUTE(LOWER(Table2[[#This Row],[Naam]]),".",""),"-","")," bvba",""),"belgië",""),"belgium","")," nv","")," bv",""),"group",""),"groep","")," ", ""),"é","e"),"è","e"),"à","a")</f>
        <v>jysk</v>
      </c>
      <c r="D287" t="s">
        <v>2793</v>
      </c>
      <c r="E287" t="s">
        <v>2794</v>
      </c>
      <c r="F287" t="s">
        <v>2795</v>
      </c>
      <c r="G287" t="s">
        <v>26</v>
      </c>
      <c r="H287" t="s">
        <v>2796</v>
      </c>
      <c r="I287" t="s">
        <v>26</v>
      </c>
      <c r="J287" t="s">
        <v>2797</v>
      </c>
      <c r="K287" t="str">
        <f>IFERROR(LEFT(SUBSTITUTE(SUBSTITUTE(Table2[[#This Row],[Website]],"www.",""),"https://",""), FIND(".", SUBSTITUTE(SUBSTITUTE(Table2[[#This Row],[Website]],"www.",""),"https://","")) - 1),"")</f>
        <v>jysk</v>
      </c>
      <c r="L287" t="s">
        <v>2798</v>
      </c>
      <c r="M287" t="s">
        <v>2799</v>
      </c>
      <c r="N287" t="s">
        <v>2800</v>
      </c>
      <c r="O287">
        <v>143</v>
      </c>
      <c r="P287">
        <v>665</v>
      </c>
      <c r="Q287" t="s">
        <v>2801</v>
      </c>
      <c r="R287" t="str">
        <f>LOWER(Table2[[#This Row],[Straat]]&amp;Table2[[#This Row],[Huisnummer]]&amp;Table2[[#This Row],[Postcode]])</f>
        <v>bredabaan12852900</v>
      </c>
      <c r="S287" t="s">
        <v>33</v>
      </c>
      <c r="T287" t="s">
        <v>34</v>
      </c>
      <c r="U287" t="s">
        <v>2802</v>
      </c>
      <c r="V287" t="s">
        <v>2803</v>
      </c>
      <c r="W287" t="s">
        <v>2571</v>
      </c>
      <c r="X287" t="s">
        <v>100</v>
      </c>
      <c r="Y287" t="s">
        <v>60</v>
      </c>
      <c r="Z287" t="str">
        <f>_xlfn.XLOOKUP(Table2[[#This Row],[Bedrijfsnummer]],Contacten!$O$2:$O$921,Contacten!$H$2:$H$921,"Not Found",0)</f>
        <v>HR Business Partner</v>
      </c>
      <c r="AA287" t="str">
        <f>_xlfn.XLOOKUP(Table2[[#This Row],[Basisnaam]],Table3[Basisnaam],Table3[Functie],"",0)</f>
        <v/>
      </c>
      <c r="AB287" t="str">
        <f>IF(OR(Table2[[#This Row],[In Contact list?]]&lt;&gt;"Not Found",Table2[[#This Row],[In Contacten Hanne]]&lt;&gt;""),"Yes","No")</f>
        <v>Yes</v>
      </c>
    </row>
    <row r="288" spans="1:28" ht="17.45" customHeight="1" x14ac:dyDescent="0.45">
      <c r="A288" t="s">
        <v>9422</v>
      </c>
      <c r="B288" t="s">
        <v>2805</v>
      </c>
      <c r="C288" t="str">
        <f>SUBSTITUTE(SUBSTITUTE(SUBSTITUTE(SUBSTITUTE(SUBSTITUTE(SUBSTITUTE(SUBSTITUTE(SUBSTITUTE(SUBSTITUTE(SUBSTITUTE(SUBSTITUTE(SUBSTITUTE(SUBSTITUTE(LOWER(Table2[[#This Row],[Naam]]),".",""),"-","")," bvba",""),"belgië",""),"belgium","")," nv","")," bv",""),"group",""),"groep","")," ", ""),"é","e"),"è","e"),"à","a")</f>
        <v>kaneka</v>
      </c>
      <c r="D288" t="s">
        <v>2806</v>
      </c>
      <c r="E288" t="s">
        <v>2807</v>
      </c>
      <c r="F288" t="s">
        <v>2808</v>
      </c>
      <c r="G288" t="s">
        <v>26</v>
      </c>
      <c r="H288" t="s">
        <v>2809</v>
      </c>
      <c r="I288" t="s">
        <v>26</v>
      </c>
      <c r="J288" t="s">
        <v>2810</v>
      </c>
      <c r="K288" t="str">
        <f>IFERROR(LEFT(SUBSTITUTE(SUBSTITUTE(Table2[[#This Row],[Website]],"www.",""),"https://",""), FIND(".", SUBSTITUTE(SUBSTITUTE(Table2[[#This Row],[Website]],"www.",""),"https://","")) - 1),"")</f>
        <v>kaneka</v>
      </c>
      <c r="L288" t="s">
        <v>2811</v>
      </c>
      <c r="M288" t="s">
        <v>2812</v>
      </c>
      <c r="N288" t="s">
        <v>845</v>
      </c>
      <c r="O288">
        <v>3</v>
      </c>
      <c r="P288">
        <v>195</v>
      </c>
      <c r="Q288" t="s">
        <v>2813</v>
      </c>
      <c r="R288" t="str">
        <f>LOWER(Table2[[#This Row],[Straat]]&amp;Table2[[#This Row],[Huisnummer]]&amp;Table2[[#This Row],[Postcode]])</f>
        <v>nijverheidsstraat162260</v>
      </c>
      <c r="S288" t="s">
        <v>33</v>
      </c>
      <c r="T288" t="s">
        <v>34</v>
      </c>
      <c r="U288" t="s">
        <v>2461</v>
      </c>
      <c r="V288" t="s">
        <v>2277</v>
      </c>
      <c r="W288" t="s">
        <v>216</v>
      </c>
      <c r="X288" t="s">
        <v>38</v>
      </c>
      <c r="Y288" t="s">
        <v>47</v>
      </c>
      <c r="Z288" t="str">
        <f>_xlfn.XLOOKUP(Table2[[#This Row],[Bedrijfsnummer]],Contacten!$O$2:$O$921,Contacten!$H$2:$H$921,"Not Found",0)</f>
        <v>Human Resources Manager</v>
      </c>
      <c r="AA288" t="str">
        <f>_xlfn.XLOOKUP(Table2[[#This Row],[Basisnaam]],Table3[Basisnaam],Table3[Functie],"",0)</f>
        <v>HR Manager</v>
      </c>
      <c r="AB288" t="str">
        <f>IF(OR(Table2[[#This Row],[In Contact list?]]&lt;&gt;"Not Found",Table2[[#This Row],[In Contacten Hanne]]&lt;&gt;""),"Yes","No")</f>
        <v>Yes</v>
      </c>
    </row>
    <row r="289" spans="1:28" ht="17.45" customHeight="1" x14ac:dyDescent="0.45">
      <c r="A289" t="s">
        <v>9422</v>
      </c>
      <c r="B289" t="s">
        <v>2815</v>
      </c>
      <c r="C289" t="str">
        <f>SUBSTITUTE(SUBSTITUTE(SUBSTITUTE(SUBSTITUTE(SUBSTITUTE(SUBSTITUTE(SUBSTITUTE(SUBSTITUTE(SUBSTITUTE(SUBSTITUTE(SUBSTITUTE(SUBSTITUTE(SUBSTITUTE(LOWER(Table2[[#This Row],[Naam]]),".",""),"-","")," bvba",""),"belgië",""),"belgium","")," nv","")," bv",""),"group",""),"groep","")," ", ""),"é","e"),"è","e"),"à","a")</f>
        <v>kbcautolease</v>
      </c>
      <c r="D289" t="s">
        <v>2816</v>
      </c>
      <c r="E289" t="s">
        <v>2817</v>
      </c>
      <c r="F289"/>
      <c r="G289"/>
      <c r="H289"/>
      <c r="I289"/>
      <c r="J289" t="s">
        <v>2818</v>
      </c>
      <c r="K289" t="str">
        <f>IFERROR(LEFT(SUBSTITUTE(SUBSTITUTE(Table2[[#This Row],[Website]],"www.",""),"https://",""), FIND(".", SUBSTITUTE(SUBSTITUTE(Table2[[#This Row],[Website]],"www.",""),"https://","")) - 1),"")</f>
        <v>carsales</v>
      </c>
      <c r="L289"/>
      <c r="M289" t="s">
        <v>2819</v>
      </c>
      <c r="N289">
        <v>3000</v>
      </c>
      <c r="O289">
        <v>0</v>
      </c>
      <c r="P289">
        <v>148.4</v>
      </c>
      <c r="Q289"/>
      <c r="R289" t="str">
        <f>LOWER(Table2[[#This Row],[Straat]]&amp;Table2[[#This Row],[Huisnummer]]&amp;Table2[[#This Row],[Postcode]])</f>
        <v>professor van overstraetenplein53000</v>
      </c>
      <c r="S289"/>
      <c r="T289" t="s">
        <v>45</v>
      </c>
      <c r="U289" t="s">
        <v>2820</v>
      </c>
      <c r="V289">
        <v>5</v>
      </c>
      <c r="W289"/>
      <c r="X289" t="s">
        <v>80</v>
      </c>
      <c r="Y289" t="s">
        <v>47</v>
      </c>
      <c r="Z289" t="str">
        <f>_xlfn.XLOOKUP(Table2[[#This Row],[Bedrijfsnummer]],Contacten!$O$2:$O$921,Contacten!$H$2:$H$921,"Not Found",0)</f>
        <v>Not Found</v>
      </c>
      <c r="AA289" t="str">
        <f>_xlfn.XLOOKUP(Table2[[#This Row],[Basisnaam]],Table3[Basisnaam],Table3[Functie],"",0)</f>
        <v>HR Manager</v>
      </c>
      <c r="AB289" t="str">
        <f>IF(OR(Table2[[#This Row],[In Contact list?]]&lt;&gt;"Not Found",Table2[[#This Row],[In Contacten Hanne]]&lt;&gt;""),"Yes","No")</f>
        <v>Yes</v>
      </c>
    </row>
    <row r="290" spans="1:28" ht="17.45" customHeight="1" x14ac:dyDescent="0.45">
      <c r="A290" t="s">
        <v>9422</v>
      </c>
      <c r="B290" t="s">
        <v>2821</v>
      </c>
      <c r="C290" t="str">
        <f>SUBSTITUTE(SUBSTITUTE(SUBSTITUTE(SUBSTITUTE(SUBSTITUTE(SUBSTITUTE(SUBSTITUTE(SUBSTITUTE(SUBSTITUTE(SUBSTITUTE(SUBSTITUTE(SUBSTITUTE(SUBSTITUTE(LOWER(Table2[[#This Row],[Naam]]),".",""),"-","")," bvba",""),"belgië",""),"belgium","")," nv","")," bv",""),"group",""),"groep","")," ", ""),"é","e"),"è","e"),"à","a")</f>
        <v>kbc</v>
      </c>
      <c r="D290" t="s">
        <v>2822</v>
      </c>
      <c r="E290" t="s">
        <v>2823</v>
      </c>
      <c r="F290" t="s">
        <v>2824</v>
      </c>
      <c r="G290" t="s">
        <v>26</v>
      </c>
      <c r="H290" t="s">
        <v>2825</v>
      </c>
      <c r="I290" t="s">
        <v>26</v>
      </c>
      <c r="J290" t="s">
        <v>2826</v>
      </c>
      <c r="K290" t="str">
        <f>IFERROR(LEFT(SUBSTITUTE(SUBSTITUTE(Table2[[#This Row],[Website]],"www.",""),"https://",""), FIND(".", SUBSTITUTE(SUBSTITUTE(Table2[[#This Row],[Website]],"www.",""),"https://","")) - 1),"")</f>
        <v>kbc</v>
      </c>
      <c r="L290" t="s">
        <v>2827</v>
      </c>
      <c r="M290" t="s">
        <v>2828</v>
      </c>
      <c r="N290" t="s">
        <v>2829</v>
      </c>
      <c r="O290">
        <v>82</v>
      </c>
      <c r="P290">
        <v>667</v>
      </c>
      <c r="Q290" t="s">
        <v>2830</v>
      </c>
      <c r="R290" t="str">
        <f>LOWER(Table2[[#This Row],[Straat]]&amp;Table2[[#This Row],[Huisnummer]]&amp;Table2[[#This Row],[Postcode]])</f>
        <v>havenlaan21080</v>
      </c>
      <c r="S290" t="s">
        <v>33</v>
      </c>
      <c r="T290" t="s">
        <v>200</v>
      </c>
      <c r="U290" t="s">
        <v>1367</v>
      </c>
      <c r="V290" t="s">
        <v>516</v>
      </c>
      <c r="W290" t="s">
        <v>319</v>
      </c>
      <c r="X290" t="s">
        <v>100</v>
      </c>
      <c r="Y290" t="s">
        <v>47</v>
      </c>
      <c r="Z290" t="str">
        <f>_xlfn.XLOOKUP(Table2[[#This Row],[Bedrijfsnummer]],Contacten!$O$2:$O$921,Contacten!$H$2:$H$921,"Not Found",0)</f>
        <v>Senior HR Business Partner</v>
      </c>
      <c r="AA290" t="str">
        <f>_xlfn.XLOOKUP(Table2[[#This Row],[Basisnaam]],Table3[Basisnaam],Table3[Functie],"",0)</f>
        <v/>
      </c>
      <c r="AB290" t="str">
        <f>IF(OR(Table2[[#This Row],[In Contact list?]]&lt;&gt;"Not Found",Table2[[#This Row],[In Contacten Hanne]]&lt;&gt;""),"Yes","No")</f>
        <v>Yes</v>
      </c>
    </row>
    <row r="291" spans="1:28" ht="17.45" customHeight="1" x14ac:dyDescent="0.45">
      <c r="A291" t="s">
        <v>9422</v>
      </c>
      <c r="B291" t="s">
        <v>2832</v>
      </c>
      <c r="C291" t="str">
        <f>SUBSTITUTE(SUBSTITUTE(SUBSTITUTE(SUBSTITUTE(SUBSTITUTE(SUBSTITUTE(SUBSTITUTE(SUBSTITUTE(SUBSTITUTE(SUBSTITUTE(SUBSTITUTE(SUBSTITUTE(SUBSTITUTE(LOWER(Table2[[#This Row],[Naam]]),".",""),"-","")," bvba",""),"belgië",""),"belgium","")," nv","")," bv",""),"group",""),"groep","")," ", ""),"é","e"),"è","e"),"à","a")</f>
        <v>keyenceinternational()</v>
      </c>
      <c r="D291" t="s">
        <v>2833</v>
      </c>
      <c r="E291" t="s">
        <v>2834</v>
      </c>
      <c r="F291" t="s">
        <v>2835</v>
      </c>
      <c r="G291" t="s">
        <v>26</v>
      </c>
      <c r="H291" t="s">
        <v>2836</v>
      </c>
      <c r="I291" t="s">
        <v>26</v>
      </c>
      <c r="J291" t="s">
        <v>2837</v>
      </c>
      <c r="K291" t="str">
        <f>IFERROR(LEFT(SUBSTITUTE(SUBSTITUTE(Table2[[#This Row],[Website]],"www.",""),"https://",""), FIND(".", SUBSTITUTE(SUBSTITUTE(Table2[[#This Row],[Website]],"www.",""),"https://","")) - 1),"")</f>
        <v>keyence</v>
      </c>
      <c r="L291" t="s">
        <v>2838</v>
      </c>
      <c r="M291" t="s">
        <v>175</v>
      </c>
      <c r="N291">
        <v>2800</v>
      </c>
      <c r="O291">
        <v>8</v>
      </c>
      <c r="P291">
        <v>189</v>
      </c>
      <c r="Q291"/>
      <c r="R291" t="str">
        <f>LOWER(Table2[[#This Row],[Straat]]&amp;Table2[[#This Row],[Huisnummer]]&amp;Table2[[#This Row],[Postcode]])</f>
        <v>bedrijvenlaan52800</v>
      </c>
      <c r="S291"/>
      <c r="T291" t="s">
        <v>34</v>
      </c>
      <c r="U291" t="s">
        <v>1068</v>
      </c>
      <c r="V291">
        <v>5</v>
      </c>
      <c r="W291" t="s">
        <v>686</v>
      </c>
      <c r="X291" t="s">
        <v>80</v>
      </c>
      <c r="Y291" t="s">
        <v>47</v>
      </c>
      <c r="Z291" t="str">
        <f>_xlfn.XLOOKUP(Table2[[#This Row],[Bedrijfsnummer]],Contacten!$O$2:$O$921,Contacten!$H$2:$H$921,"Not Found",0)</f>
        <v>HR Director</v>
      </c>
      <c r="AA291" t="str">
        <f>_xlfn.XLOOKUP(Table2[[#This Row],[Basisnaam]],Table3[Basisnaam],Table3[Functie],"",0)</f>
        <v/>
      </c>
      <c r="AB291" t="str">
        <f>IF(OR(Table2[[#This Row],[In Contact list?]]&lt;&gt;"Not Found",Table2[[#This Row],[In Contacten Hanne]]&lt;&gt;""),"Yes","No")</f>
        <v>Yes</v>
      </c>
    </row>
    <row r="292" spans="1:28" ht="17.45" customHeight="1" x14ac:dyDescent="0.45">
      <c r="A292" t="s">
        <v>9422</v>
      </c>
      <c r="B292" t="s">
        <v>2840</v>
      </c>
      <c r="C292" t="str">
        <f>SUBSTITUTE(SUBSTITUTE(SUBSTITUTE(SUBSTITUTE(SUBSTITUTE(SUBSTITUTE(SUBSTITUTE(SUBSTITUTE(SUBSTITUTE(SUBSTITUTE(SUBSTITUTE(SUBSTITUTE(SUBSTITUTE(LOWER(Table2[[#This Row],[Naam]]),".",""),"-","")," bvba",""),"belgië",""),"belgium","")," nv","")," bv",""),"group",""),"groep","")," ", ""),"é","e"),"è","e"),"à","a")</f>
        <v>kiabistockcentralbelgique</v>
      </c>
      <c r="D292" t="s">
        <v>2841</v>
      </c>
      <c r="E292" t="s">
        <v>2842</v>
      </c>
      <c r="F292" t="s">
        <v>2843</v>
      </c>
      <c r="G292" t="s">
        <v>26</v>
      </c>
      <c r="H292" t="s">
        <v>2844</v>
      </c>
      <c r="I292" t="s">
        <v>26</v>
      </c>
      <c r="J292" t="s">
        <v>2845</v>
      </c>
      <c r="K292" t="str">
        <f>IFERROR(LEFT(SUBSTITUTE(SUBSTITUTE(Table2[[#This Row],[Website]],"www.",""),"https://",""), FIND(".", SUBSTITUTE(SUBSTITUTE(Table2[[#This Row],[Website]],"www.",""),"https://","")) - 1),"")</f>
        <v>kiabi</v>
      </c>
      <c r="L292" t="s">
        <v>2846</v>
      </c>
      <c r="M292" t="s">
        <v>200</v>
      </c>
      <c r="N292" t="s">
        <v>315</v>
      </c>
      <c r="O292">
        <v>6</v>
      </c>
      <c r="P292">
        <v>296</v>
      </c>
      <c r="Q292" t="s">
        <v>2847</v>
      </c>
      <c r="R292" t="str">
        <f>LOWER(Table2[[#This Row],[Straat]]&amp;Table2[[#This Row],[Huisnummer]]&amp;Table2[[#This Row],[Postcode]])</f>
        <v>munt141000</v>
      </c>
      <c r="S292" t="s">
        <v>33</v>
      </c>
      <c r="T292" t="s">
        <v>200</v>
      </c>
      <c r="U292" t="s">
        <v>2848</v>
      </c>
      <c r="V292" t="s">
        <v>1819</v>
      </c>
      <c r="W292" t="s">
        <v>2849</v>
      </c>
      <c r="X292" t="s">
        <v>38</v>
      </c>
      <c r="Y292" t="s">
        <v>60</v>
      </c>
      <c r="Z292" t="str">
        <f>_xlfn.XLOOKUP(Table2[[#This Row],[Bedrijfsnummer]],Contacten!$O$2:$O$921,Contacten!$H$2:$H$921,"Not Found",0)</f>
        <v>Not Found</v>
      </c>
      <c r="AA292" t="str">
        <f>_xlfn.XLOOKUP(Table2[[#This Row],[Basisnaam]],Table3[Basisnaam],Table3[Functie],"",0)</f>
        <v/>
      </c>
      <c r="AB292" t="str">
        <f>IF(OR(Table2[[#This Row],[In Contact list?]]&lt;&gt;"Not Found",Table2[[#This Row],[In Contacten Hanne]]&lt;&gt;""),"Yes","No")</f>
        <v>No</v>
      </c>
    </row>
    <row r="293" spans="1:28" ht="17.45" customHeight="1" x14ac:dyDescent="0.45">
      <c r="A293" t="s">
        <v>9422</v>
      </c>
      <c r="B293" t="s">
        <v>2850</v>
      </c>
      <c r="C293" t="str">
        <f>SUBSTITUTE(SUBSTITUTE(SUBSTITUTE(SUBSTITUTE(SUBSTITUTE(SUBSTITUTE(SUBSTITUTE(SUBSTITUTE(SUBSTITUTE(SUBSTITUTE(SUBSTITUTE(SUBSTITUTE(SUBSTITUTE(LOWER(Table2[[#This Row],[Naam]]),".",""),"-","")," bvba",""),"belgië",""),"belgium","")," nv","")," bv",""),"group",""),"groep","")," ", ""),"é","e"),"è","e"),"à","a")</f>
        <v>komatsueuropeinternational</v>
      </c>
      <c r="D293" t="s">
        <v>2851</v>
      </c>
      <c r="E293" t="s">
        <v>2852</v>
      </c>
      <c r="F293" t="s">
        <v>2853</v>
      </c>
      <c r="G293" t="s">
        <v>26</v>
      </c>
      <c r="H293" t="s">
        <v>2854</v>
      </c>
      <c r="I293" t="s">
        <v>26</v>
      </c>
      <c r="J293" t="s">
        <v>2855</v>
      </c>
      <c r="K293" t="str">
        <f>IFERROR(LEFT(SUBSTITUTE(SUBSTITUTE(Table2[[#This Row],[Website]],"www.",""),"https://",""), FIND(".", SUBSTITUTE(SUBSTITUTE(Table2[[#This Row],[Website]],"www.",""),"https://","")) - 1),"")</f>
        <v>komatsu</v>
      </c>
      <c r="L293" t="s">
        <v>2856</v>
      </c>
      <c r="M293" t="s">
        <v>243</v>
      </c>
      <c r="N293">
        <v>1800</v>
      </c>
      <c r="O293">
        <v>0</v>
      </c>
      <c r="P293">
        <v>205.1</v>
      </c>
      <c r="Q293"/>
      <c r="R293" t="str">
        <f>LOWER(Table2[[#This Row],[Straat]]&amp;Table2[[#This Row],[Huisnummer]]&amp;Table2[[#This Row],[Postcode]])</f>
        <v>mechelsesteenweg5861800</v>
      </c>
      <c r="S293"/>
      <c r="T293" t="s">
        <v>45</v>
      </c>
      <c r="U293" t="s">
        <v>797</v>
      </c>
      <c r="V293">
        <v>586</v>
      </c>
      <c r="W293" t="s">
        <v>686</v>
      </c>
      <c r="X293" t="s">
        <v>38</v>
      </c>
      <c r="Y293" t="s">
        <v>113</v>
      </c>
      <c r="Z293" t="str">
        <f>_xlfn.XLOOKUP(Table2[[#This Row],[Bedrijfsnummer]],Contacten!$O$2:$O$921,Contacten!$H$2:$H$921,"Not Found",0)</f>
        <v>HR Manager with a Sustainability Focus</v>
      </c>
      <c r="AA293" t="str">
        <f>_xlfn.XLOOKUP(Table2[[#This Row],[Basisnaam]],Table3[Basisnaam],Table3[Functie],"",0)</f>
        <v>HR Talent Coordinator</v>
      </c>
      <c r="AB293" t="str">
        <f>IF(OR(Table2[[#This Row],[In Contact list?]]&lt;&gt;"Not Found",Table2[[#This Row],[In Contacten Hanne]]&lt;&gt;""),"Yes","No")</f>
        <v>Yes</v>
      </c>
    </row>
    <row r="294" spans="1:28" ht="17.45" customHeight="1" x14ac:dyDescent="0.45">
      <c r="A294" t="s">
        <v>9422</v>
      </c>
      <c r="B294" t="s">
        <v>2858</v>
      </c>
      <c r="C294" t="str">
        <f>SUBSTITUTE(SUBSTITUTE(SUBSTITUTE(SUBSTITUTE(SUBSTITUTE(SUBSTITUTE(SUBSTITUTE(SUBSTITUTE(SUBSTITUTE(SUBSTITUTE(SUBSTITUTE(SUBSTITUTE(SUBSTITUTE(LOWER(Table2[[#This Row],[Naam]]),".",""),"-","")," bvba",""),"belgië",""),"belgium","")," nv","")," bv",""),"group",""),"groep","")," ", ""),"é","e"),"è","e"),"à","a")</f>
        <v>konings</v>
      </c>
      <c r="D294" t="s">
        <v>2859</v>
      </c>
      <c r="E294" t="s">
        <v>2860</v>
      </c>
      <c r="F294" t="s">
        <v>2861</v>
      </c>
      <c r="G294" t="s">
        <v>26</v>
      </c>
      <c r="H294" t="s">
        <v>2862</v>
      </c>
      <c r="I294" t="s">
        <v>26</v>
      </c>
      <c r="J294" t="s">
        <v>2863</v>
      </c>
      <c r="K294" t="str">
        <f>IFERROR(LEFT(SUBSTITUTE(SUBSTITUTE(Table2[[#This Row],[Website]],"www.",""),"https://",""), FIND(".", SUBSTITUTE(SUBSTITUTE(Table2[[#This Row],[Website]],"www.",""),"https://","")) - 1),"")</f>
        <v>konings</v>
      </c>
      <c r="L294" t="s">
        <v>2864</v>
      </c>
      <c r="M294" t="s">
        <v>2865</v>
      </c>
      <c r="N294">
        <v>3520</v>
      </c>
      <c r="O294">
        <v>0</v>
      </c>
      <c r="P294">
        <v>163.4</v>
      </c>
      <c r="Q294"/>
      <c r="R294" t="str">
        <f>LOWER(Table2[[#This Row],[Straat]]&amp;Table2[[#This Row],[Huisnummer]]&amp;Table2[[#This Row],[Postcode]])</f>
        <v>beringersteenweg983520</v>
      </c>
      <c r="S294"/>
      <c r="T294" t="s">
        <v>98</v>
      </c>
      <c r="U294" t="s">
        <v>2866</v>
      </c>
      <c r="V294">
        <v>98</v>
      </c>
      <c r="W294" t="s">
        <v>2867</v>
      </c>
      <c r="X294" t="s">
        <v>38</v>
      </c>
      <c r="Y294" t="s">
        <v>47</v>
      </c>
      <c r="Z294" t="str">
        <f>_xlfn.XLOOKUP(Table2[[#This Row],[Bedrijfsnummer]],Contacten!$O$2:$O$921,Contacten!$H$2:$H$921,"Not Found",0)</f>
        <v>HR manager</v>
      </c>
      <c r="AA294" t="str">
        <f>_xlfn.XLOOKUP(Table2[[#This Row],[Basisnaam]],Table3[Basisnaam],Table3[Functie],"",0)</f>
        <v>CHRO</v>
      </c>
      <c r="AB294" t="str">
        <f>IF(OR(Table2[[#This Row],[In Contact list?]]&lt;&gt;"Not Found",Table2[[#This Row],[In Contacten Hanne]]&lt;&gt;""),"Yes","No")</f>
        <v>Yes</v>
      </c>
    </row>
    <row r="295" spans="1:28" ht="17.45" customHeight="1" x14ac:dyDescent="0.45">
      <c r="A295" t="s">
        <v>9422</v>
      </c>
      <c r="B295" t="s">
        <v>2869</v>
      </c>
      <c r="C295" t="str">
        <f>SUBSTITUTE(SUBSTITUTE(SUBSTITUTE(SUBSTITUTE(SUBSTITUTE(SUBSTITUTE(SUBSTITUTE(SUBSTITUTE(SUBSTITUTE(SUBSTITUTE(SUBSTITUTE(SUBSTITUTE(SUBSTITUTE(LOWER(Table2[[#This Row],[Naam]]),".",""),"-","")," bvba",""),"belgië",""),"belgium","")," nv","")," bv",""),"group",""),"groep","")," ", ""),"é","e"),"è","e"),"à","a")</f>
        <v>krinkels</v>
      </c>
      <c r="D295" t="s">
        <v>2870</v>
      </c>
      <c r="E295" t="s">
        <v>2871</v>
      </c>
      <c r="F295" t="s">
        <v>2872</v>
      </c>
      <c r="G295" t="s">
        <v>26</v>
      </c>
      <c r="H295" t="s">
        <v>2873</v>
      </c>
      <c r="I295" t="s">
        <v>26</v>
      </c>
      <c r="J295" t="s">
        <v>2874</v>
      </c>
      <c r="K295" t="str">
        <f>IFERROR(LEFT(SUBSTITUTE(SUBSTITUTE(Table2[[#This Row],[Website]],"www.",""),"https://",""), FIND(".", SUBSTITUTE(SUBSTITUTE(Table2[[#This Row],[Website]],"www.",""),"https://","")) - 1),"")</f>
        <v>krinkels</v>
      </c>
      <c r="L295" t="s">
        <v>2875</v>
      </c>
      <c r="M295" t="s">
        <v>770</v>
      </c>
      <c r="N295" t="s">
        <v>771</v>
      </c>
      <c r="O295">
        <v>12</v>
      </c>
      <c r="P295">
        <v>118</v>
      </c>
      <c r="Q295" t="s">
        <v>2876</v>
      </c>
      <c r="R295" t="str">
        <f>LOWER(Table2[[#This Row],[Straat]]&amp;Table2[[#This Row],[Huisnummer]]&amp;Table2[[#This Row],[Postcode]])</f>
        <v>boulevard auguste reyers801030</v>
      </c>
      <c r="S295" t="s">
        <v>33</v>
      </c>
      <c r="T295" t="s">
        <v>200</v>
      </c>
      <c r="U295" t="s">
        <v>2877</v>
      </c>
      <c r="V295" t="s">
        <v>2878</v>
      </c>
      <c r="W295" t="s">
        <v>2879</v>
      </c>
      <c r="X295" t="s">
        <v>100</v>
      </c>
      <c r="Y295" t="s">
        <v>47</v>
      </c>
      <c r="Z295" t="str">
        <f>_xlfn.XLOOKUP(Table2[[#This Row],[Bedrijfsnummer]],Contacten!$O$2:$O$921,Contacten!$H$2:$H$921,"Not Found",0)</f>
        <v>HR Business Partner</v>
      </c>
      <c r="AA295" t="str">
        <f>_xlfn.XLOOKUP(Table2[[#This Row],[Basisnaam]],Table3[Basisnaam],Table3[Functie],"",0)</f>
        <v/>
      </c>
      <c r="AB295" t="str">
        <f>IF(OR(Table2[[#This Row],[In Contact list?]]&lt;&gt;"Not Found",Table2[[#This Row],[In Contacten Hanne]]&lt;&gt;""),"Yes","No")</f>
        <v>Yes</v>
      </c>
    </row>
    <row r="296" spans="1:28" ht="17.45" customHeight="1" x14ac:dyDescent="0.45">
      <c r="A296" t="s">
        <v>9422</v>
      </c>
      <c r="B296" t="s">
        <v>2881</v>
      </c>
      <c r="C296" t="str">
        <f>SUBSTITUTE(SUBSTITUTE(SUBSTITUTE(SUBSTITUTE(SUBSTITUTE(SUBSTITUTE(SUBSTITUTE(SUBSTITUTE(SUBSTITUTE(SUBSTITUTE(SUBSTITUTE(SUBSTITUTE(SUBSTITUTE(LOWER(Table2[[#This Row],[Naam]]),".",""),"-","")," bvba",""),"belgië",""),"belgium","")," nv","")," bv",""),"group",""),"groep","")," ", ""),"é","e"),"è","e"),"à","a")</f>
        <v>kruidvat</v>
      </c>
      <c r="D296" t="s">
        <v>2882</v>
      </c>
      <c r="E296" t="s">
        <v>2883</v>
      </c>
      <c r="F296" t="s">
        <v>2884</v>
      </c>
      <c r="G296" t="s">
        <v>26</v>
      </c>
      <c r="H296" t="s">
        <v>2885</v>
      </c>
      <c r="I296" t="s">
        <v>26</v>
      </c>
      <c r="J296" t="s">
        <v>2886</v>
      </c>
      <c r="K296" t="str">
        <f>IFERROR(LEFT(SUBSTITUTE(SUBSTITUTE(Table2[[#This Row],[Website]],"www.",""),"https://",""), FIND(".", SUBSTITUTE(SUBSTITUTE(Table2[[#This Row],[Website]],"www.",""),"https://","")) - 1),"")</f>
        <v>werkenbijkruidvat</v>
      </c>
      <c r="L296" t="s">
        <v>2887</v>
      </c>
      <c r="M296" t="s">
        <v>1569</v>
      </c>
      <c r="N296">
        <v>2600</v>
      </c>
      <c r="O296">
        <v>0</v>
      </c>
      <c r="P296">
        <v>2337.8000000000002</v>
      </c>
      <c r="Q296"/>
      <c r="R296" t="str">
        <f>LOWER(Table2[[#This Row],[Straat]]&amp;Table2[[#This Row],[Huisnummer]]&amp;Table2[[#This Row],[Postcode]])</f>
        <v>borsbeeksebrug302600</v>
      </c>
      <c r="S296"/>
      <c r="T296" t="s">
        <v>34</v>
      </c>
      <c r="U296" t="s">
        <v>2888</v>
      </c>
      <c r="V296">
        <v>30</v>
      </c>
      <c r="W296" t="s">
        <v>2889</v>
      </c>
      <c r="X296" t="s">
        <v>112</v>
      </c>
      <c r="Y296" t="s">
        <v>113</v>
      </c>
      <c r="Z296" t="str">
        <f>_xlfn.XLOOKUP(Table2[[#This Row],[Bedrijfsnummer]],Contacten!$O$2:$O$921,Contacten!$H$2:$H$921,"Not Found",0)</f>
        <v>Not Found</v>
      </c>
      <c r="AA296" t="str">
        <f>_xlfn.XLOOKUP(Table2[[#This Row],[Basisnaam]],Table3[Basisnaam],Table3[Functie],"",0)</f>
        <v/>
      </c>
      <c r="AB296" t="str">
        <f>IF(OR(Table2[[#This Row],[In Contact list?]]&lt;&gt;"Not Found",Table2[[#This Row],[In Contacten Hanne]]&lt;&gt;""),"Yes","No")</f>
        <v>No</v>
      </c>
    </row>
    <row r="297" spans="1:28" ht="17.45" customHeight="1" x14ac:dyDescent="0.45">
      <c r="A297" t="s">
        <v>9422</v>
      </c>
      <c r="B297" t="s">
        <v>2890</v>
      </c>
      <c r="C297" t="str">
        <f>SUBSTITUTE(SUBSTITUTE(SUBSTITUTE(SUBSTITUTE(SUBSTITUTE(SUBSTITUTE(SUBSTITUTE(SUBSTITUTE(SUBSTITUTE(SUBSTITUTE(SUBSTITUTE(SUBSTITUTE(SUBSTITUTE(LOWER(Table2[[#This Row],[Naam]]),".",""),"-","")," bvba",""),"belgië",""),"belgium","")," nv","")," bv",""),"group",""),"groep","")," ", ""),"é","e"),"è","e"),"à","a")</f>
        <v>kuehne+nagel</v>
      </c>
      <c r="D297" t="s">
        <v>2891</v>
      </c>
      <c r="E297" t="s">
        <v>2892</v>
      </c>
      <c r="F297" t="s">
        <v>2893</v>
      </c>
      <c r="G297" t="s">
        <v>26</v>
      </c>
      <c r="H297" t="s">
        <v>2894</v>
      </c>
      <c r="I297" t="s">
        <v>26</v>
      </c>
      <c r="J297" t="s">
        <v>2895</v>
      </c>
      <c r="K297" t="str">
        <f>IFERROR(LEFT(SUBSTITUTE(SUBSTITUTE(Table2[[#This Row],[Website]],"www.",""),"https://",""), FIND(".", SUBSTITUTE(SUBSTITUTE(Table2[[#This Row],[Website]],"www.",""),"https://","")) - 1),"")</f>
        <v>home</v>
      </c>
      <c r="L297" t="s">
        <v>2896</v>
      </c>
      <c r="M297" t="s">
        <v>1569</v>
      </c>
      <c r="N297">
        <v>2600</v>
      </c>
      <c r="O297">
        <v>118</v>
      </c>
      <c r="P297">
        <v>709.5</v>
      </c>
      <c r="Q297"/>
      <c r="R297" t="str">
        <f>LOWER(Table2[[#This Row],[Straat]]&amp;Table2[[#This Row],[Huisnummer]]&amp;Table2[[#This Row],[Postcode]])</f>
        <v>borsbeeksebrug302600</v>
      </c>
      <c r="S297"/>
      <c r="T297" t="s">
        <v>34</v>
      </c>
      <c r="U297" t="s">
        <v>2888</v>
      </c>
      <c r="V297">
        <v>30</v>
      </c>
      <c r="W297" t="s">
        <v>909</v>
      </c>
      <c r="X297" t="s">
        <v>254</v>
      </c>
      <c r="Y297" t="s">
        <v>113</v>
      </c>
      <c r="Z297" t="str">
        <f>_xlfn.XLOOKUP(Table2[[#This Row],[Bedrijfsnummer]],Contacten!$O$2:$O$921,Contacten!$H$2:$H$921,"Not Found",0)</f>
        <v>HR Manager</v>
      </c>
      <c r="AA297" t="str">
        <f>_xlfn.XLOOKUP(Table2[[#This Row],[Basisnaam]],Table3[Basisnaam],Table3[Functie],"",0)</f>
        <v>HR Director</v>
      </c>
      <c r="AB297" t="str">
        <f>IF(OR(Table2[[#This Row],[In Contact list?]]&lt;&gt;"Not Found",Table2[[#This Row],[In Contacten Hanne]]&lt;&gt;""),"Yes","No")</f>
        <v>Yes</v>
      </c>
    </row>
    <row r="298" spans="1:28" ht="17.45" customHeight="1" x14ac:dyDescent="0.45">
      <c r="A298" t="s">
        <v>9422</v>
      </c>
      <c r="B298" t="s">
        <v>2898</v>
      </c>
      <c r="C298" t="str">
        <f>SUBSTITUTE(SUBSTITUTE(SUBSTITUTE(SUBSTITUTE(SUBSTITUTE(SUBSTITUTE(SUBSTITUTE(SUBSTITUTE(SUBSTITUTE(SUBSTITUTE(SUBSTITUTE(SUBSTITUTE(SUBSTITUTE(LOWER(Table2[[#This Row],[Naam]]),".",""),"-","")," bvba",""),"belgië",""),"belgium","")," nv","")," bv",""),"group",""),"groep","")," ", ""),"é","e"),"è","e"),"à","a")</f>
        <v>kuehne+nagellogistics</v>
      </c>
      <c r="D298" t="s">
        <v>2899</v>
      </c>
      <c r="E298" t="s">
        <v>2900</v>
      </c>
      <c r="F298" t="s">
        <v>2901</v>
      </c>
      <c r="G298" t="s">
        <v>26</v>
      </c>
      <c r="H298" t="s">
        <v>2902</v>
      </c>
      <c r="I298" t="s">
        <v>26</v>
      </c>
      <c r="J298" t="s">
        <v>2903</v>
      </c>
      <c r="K298" t="str">
        <f>IFERROR(LEFT(SUBSTITUTE(SUBSTITUTE(Table2[[#This Row],[Website]],"www.",""),"https://",""), FIND(".", SUBSTITUTE(SUBSTITUTE(Table2[[#This Row],[Website]],"www.",""),"https://","")) - 1),"")</f>
        <v>kuehne-nagel</v>
      </c>
      <c r="L298" t="s">
        <v>2904</v>
      </c>
      <c r="M298" t="s">
        <v>88</v>
      </c>
      <c r="N298" t="s">
        <v>1268</v>
      </c>
      <c r="O298">
        <v>118</v>
      </c>
      <c r="P298">
        <v>191</v>
      </c>
      <c r="Q298" t="s">
        <v>2905</v>
      </c>
      <c r="R298" t="str">
        <f>LOWER(Table2[[#This Row],[Straat]]&amp;Table2[[#This Row],[Huisnummer]]&amp;Table2[[#This Row],[Postcode]])</f>
        <v>klaus-michael kuehnelaan82440</v>
      </c>
      <c r="S298" t="s">
        <v>33</v>
      </c>
      <c r="T298" t="s">
        <v>34</v>
      </c>
      <c r="U298" t="s">
        <v>2906</v>
      </c>
      <c r="V298" t="s">
        <v>318</v>
      </c>
      <c r="W298" t="s">
        <v>1208</v>
      </c>
      <c r="X298" t="s">
        <v>100</v>
      </c>
      <c r="Y298" t="s">
        <v>47</v>
      </c>
      <c r="Z298" t="str">
        <f>_xlfn.XLOOKUP(Table2[[#This Row],[Bedrijfsnummer]],Contacten!$O$2:$O$921,Contacten!$H$2:$H$921,"Not Found",0)</f>
        <v>HR Business Partner</v>
      </c>
      <c r="AA298" t="str">
        <f>_xlfn.XLOOKUP(Table2[[#This Row],[Basisnaam]],Table3[Basisnaam],Table3[Functie],"",0)</f>
        <v/>
      </c>
      <c r="AB298" t="str">
        <f>IF(OR(Table2[[#This Row],[In Contact list?]]&lt;&gt;"Not Found",Table2[[#This Row],[In Contacten Hanne]]&lt;&gt;""),"Yes","No")</f>
        <v>Yes</v>
      </c>
    </row>
    <row r="299" spans="1:28" ht="17.45" customHeight="1" x14ac:dyDescent="0.45">
      <c r="A299" t="s">
        <v>9422</v>
      </c>
      <c r="B299" t="s">
        <v>2908</v>
      </c>
      <c r="C299" t="str">
        <f>SUBSTITUTE(SUBSTITUTE(SUBSTITUTE(SUBSTITUTE(SUBSTITUTE(SUBSTITUTE(SUBSTITUTE(SUBSTITUTE(SUBSTITUTE(SUBSTITUTE(SUBSTITUTE(SUBSTITUTE(SUBSTITUTE(LOWER(Table2[[#This Row],[Naam]]),".",""),"-","")," bvba",""),"belgië",""),"belgium","")," nv","")," bv",""),"group",""),"groep","")," ", ""),"é","e"),"è","e"),"à","a")</f>
        <v>kuwaitpetroleum()</v>
      </c>
      <c r="D299" t="s">
        <v>2909</v>
      </c>
      <c r="E299" t="s">
        <v>2910</v>
      </c>
      <c r="F299" t="s">
        <v>2911</v>
      </c>
      <c r="G299" t="s">
        <v>26</v>
      </c>
      <c r="H299" t="s">
        <v>2912</v>
      </c>
      <c r="I299" t="s">
        <v>26</v>
      </c>
      <c r="J299" t="s">
        <v>2913</v>
      </c>
      <c r="K299" t="str">
        <f>IFERROR(LEFT(SUBSTITUTE(SUBSTITUTE(Table2[[#This Row],[Website]],"www.",""),"https://",""), FIND(".", SUBSTITUTE(SUBSTITUTE(Table2[[#This Row],[Website]],"www.",""),"https://","")) - 1),"")</f>
        <v>q8</v>
      </c>
      <c r="L299" t="s">
        <v>2914</v>
      </c>
      <c r="M299" t="s">
        <v>34</v>
      </c>
      <c r="N299">
        <v>2018</v>
      </c>
      <c r="O299">
        <v>0</v>
      </c>
      <c r="P299">
        <v>277.10000000000002</v>
      </c>
      <c r="Q299"/>
      <c r="R299" t="str">
        <f>LOWER(Table2[[#This Row],[Straat]]&amp;Table2[[#This Row],[Huisnummer]]&amp;Table2[[#This Row],[Postcode]])</f>
        <v>brusselstraat592018</v>
      </c>
      <c r="S299"/>
      <c r="T299" t="s">
        <v>34</v>
      </c>
      <c r="U299" t="s">
        <v>2915</v>
      </c>
      <c r="V299">
        <v>59</v>
      </c>
      <c r="W299" t="s">
        <v>919</v>
      </c>
      <c r="X299" t="s">
        <v>38</v>
      </c>
      <c r="Y299" t="s">
        <v>113</v>
      </c>
      <c r="Z299" t="str">
        <f>_xlfn.XLOOKUP(Table2[[#This Row],[Bedrijfsnummer]],Contacten!$O$2:$O$921,Contacten!$H$2:$H$921,"Not Found",0)</f>
        <v>Not Found</v>
      </c>
      <c r="AA299" t="str">
        <f>_xlfn.XLOOKUP(Table2[[#This Row],[Basisnaam]],Table3[Basisnaam],Table3[Functie],"",0)</f>
        <v/>
      </c>
      <c r="AB299" t="str">
        <f>IF(OR(Table2[[#This Row],[In Contact list?]]&lt;&gt;"Not Found",Table2[[#This Row],[In Contacten Hanne]]&lt;&gt;""),"Yes","No")</f>
        <v>No</v>
      </c>
    </row>
    <row r="300" spans="1:28" ht="17.45" customHeight="1" x14ac:dyDescent="0.45">
      <c r="A300" t="s">
        <v>9422</v>
      </c>
      <c r="B300" t="s">
        <v>2916</v>
      </c>
      <c r="C300" t="str">
        <f>SUBSTITUTE(SUBSTITUTE(SUBSTITUTE(SUBSTITUTE(SUBSTITUTE(SUBSTITUTE(SUBSTITUTE(SUBSTITUTE(SUBSTITUTE(SUBSTITUTE(SUBSTITUTE(SUBSTITUTE(SUBSTITUTE(LOWER(Table2[[#This Row],[Naam]]),".",""),"-","")," bvba",""),"belgië",""),"belgium","")," nv","")," bv",""),"group",""),"groep","")," ", ""),"é","e"),"è","e"),"à","a")</f>
        <v>kyndryl</v>
      </c>
      <c r="D300" t="s">
        <v>2917</v>
      </c>
      <c r="E300" t="s">
        <v>2918</v>
      </c>
      <c r="F300" t="s">
        <v>2919</v>
      </c>
      <c r="G300" t="s">
        <v>26</v>
      </c>
      <c r="H300" t="s">
        <v>2920</v>
      </c>
      <c r="I300" t="s">
        <v>26</v>
      </c>
      <c r="J300" t="s">
        <v>2921</v>
      </c>
      <c r="K300" t="str">
        <f>IFERROR(LEFT(SUBSTITUTE(SUBSTITUTE(Table2[[#This Row],[Website]],"www.",""),"https://",""), FIND(".", SUBSTITUTE(SUBSTITUTE(Table2[[#This Row],[Website]],"www.",""),"https://","")) - 1),"")</f>
        <v>kyndryl</v>
      </c>
      <c r="L300" t="s">
        <v>2922</v>
      </c>
      <c r="M300" t="s">
        <v>44</v>
      </c>
      <c r="N300">
        <v>1831</v>
      </c>
      <c r="O300">
        <v>105</v>
      </c>
      <c r="P300">
        <v>195.7</v>
      </c>
      <c r="Q300"/>
      <c r="R300" t="str">
        <f>LOWER(Table2[[#This Row],[Straat]]&amp;Table2[[#This Row],[Huisnummer]]&amp;Table2[[#This Row],[Postcode]])</f>
        <v>hermeslaan91831</v>
      </c>
      <c r="S300"/>
      <c r="T300" t="s">
        <v>45</v>
      </c>
      <c r="U300" t="s">
        <v>46</v>
      </c>
      <c r="V300">
        <v>9</v>
      </c>
      <c r="W300" t="s">
        <v>2923</v>
      </c>
      <c r="X300" t="s">
        <v>80</v>
      </c>
      <c r="Y300" t="s">
        <v>47</v>
      </c>
      <c r="Z300" t="str">
        <f>_xlfn.XLOOKUP(Table2[[#This Row],[Bedrijfsnummer]],Contacten!$O$2:$O$921,Contacten!$H$2:$H$921,"Not Found",0)</f>
        <v>Not Found</v>
      </c>
      <c r="AA300" t="str">
        <f>_xlfn.XLOOKUP(Table2[[#This Row],[Basisnaam]],Table3[Basisnaam],Table3[Functie],"",0)</f>
        <v/>
      </c>
      <c r="AB300" t="str">
        <f>IF(OR(Table2[[#This Row],[In Contact list?]]&lt;&gt;"Not Found",Table2[[#This Row],[In Contacten Hanne]]&lt;&gt;""),"Yes","No")</f>
        <v>No</v>
      </c>
    </row>
    <row r="301" spans="1:28" ht="17.45" customHeight="1" x14ac:dyDescent="0.45">
      <c r="A301" t="s">
        <v>9422</v>
      </c>
      <c r="B301" t="s">
        <v>2924</v>
      </c>
      <c r="C301" t="str">
        <f>SUBSTITUTE(SUBSTITUTE(SUBSTITUTE(SUBSTITUTE(SUBSTITUTE(SUBSTITUTE(SUBSTITUTE(SUBSTITUTE(SUBSTITUTE(SUBSTITUTE(SUBSTITUTE(SUBSTITUTE(SUBSTITUTE(LOWER(Table2[[#This Row],[Naam]]),".",""),"-","")," bvba",""),"belgië",""),"belgium","")," nv","")," bv",""),"group",""),"groep","")," ", ""),"é","e"),"è","e"),"à","a")</f>
        <v>l&amp;lretail</v>
      </c>
      <c r="D301" t="s">
        <v>2925</v>
      </c>
      <c r="E301" t="s">
        <v>2926</v>
      </c>
      <c r="F301"/>
      <c r="G301"/>
      <c r="H301" t="s">
        <v>2927</v>
      </c>
      <c r="I301" t="s">
        <v>26</v>
      </c>
      <c r="J301" t="s">
        <v>2928</v>
      </c>
      <c r="K301" t="str">
        <f>IFERROR(LEFT(SUBSTITUTE(SUBSTITUTE(Table2[[#This Row],[Website]],"www.",""),"https://",""), FIND(".", SUBSTITUTE(SUBSTITUTE(Table2[[#This Row],[Website]],"www.",""),"https://","")) - 1),"")</f>
        <v>http://lolaliza</v>
      </c>
      <c r="L301" t="s">
        <v>2929</v>
      </c>
      <c r="M301" t="s">
        <v>200</v>
      </c>
      <c r="N301" t="s">
        <v>315</v>
      </c>
      <c r="O301">
        <v>6</v>
      </c>
      <c r="P301">
        <v>378</v>
      </c>
      <c r="Q301" t="s">
        <v>2930</v>
      </c>
      <c r="R301" t="str">
        <f>LOWER(Table2[[#This Row],[Straat]]&amp;Table2[[#This Row],[Huisnummer]]&amp;Table2[[#This Row],[Postcode]])</f>
        <v>zaterdagplein11000</v>
      </c>
      <c r="S301" t="s">
        <v>33</v>
      </c>
      <c r="T301" t="s">
        <v>200</v>
      </c>
      <c r="U301" t="s">
        <v>2931</v>
      </c>
      <c r="V301" t="s">
        <v>468</v>
      </c>
      <c r="W301" t="s">
        <v>2169</v>
      </c>
      <c r="X301" t="s">
        <v>38</v>
      </c>
      <c r="Y301" t="s">
        <v>60</v>
      </c>
      <c r="Z301" t="str">
        <f>_xlfn.XLOOKUP(Table2[[#This Row],[Bedrijfsnummer]],Contacten!$O$2:$O$921,Contacten!$H$2:$H$921,"Not Found",0)</f>
        <v>HR Director (BE,LUX, FR)</v>
      </c>
      <c r="AA301" t="str">
        <f>_xlfn.XLOOKUP(Table2[[#This Row],[Basisnaam]],Table3[Basisnaam],Table3[Functie],"",0)</f>
        <v/>
      </c>
      <c r="AB301" t="str">
        <f>IF(OR(Table2[[#This Row],[In Contact list?]]&lt;&gt;"Not Found",Table2[[#This Row],[In Contacten Hanne]]&lt;&gt;""),"Yes","No")</f>
        <v>Yes</v>
      </c>
    </row>
    <row r="302" spans="1:28" ht="17.45" customHeight="1" x14ac:dyDescent="0.45">
      <c r="A302" t="s">
        <v>9422</v>
      </c>
      <c r="B302" t="s">
        <v>2933</v>
      </c>
      <c r="C302" t="str">
        <f>SUBSTITUTE(SUBSTITUTE(SUBSTITUTE(SUBSTITUTE(SUBSTITUTE(SUBSTITUTE(SUBSTITUTE(SUBSTITUTE(SUBSTITUTE(SUBSTITUTE(SUBSTITUTE(SUBSTITUTE(SUBSTITUTE(LOWER(Table2[[#This Row],[Naam]]),".",""),"-","")," bvba",""),"belgië",""),"belgium","")," nv","")," bv",""),"group",""),"groep","")," ", ""),"é","e"),"è","e"),"à","a")</f>
        <v>lalorraineninove</v>
      </c>
      <c r="D302" t="s">
        <v>2934</v>
      </c>
      <c r="E302" t="s">
        <v>2935</v>
      </c>
      <c r="F302" t="s">
        <v>2936</v>
      </c>
      <c r="G302" t="s">
        <v>26</v>
      </c>
      <c r="H302" t="s">
        <v>2937</v>
      </c>
      <c r="I302" t="s">
        <v>26</v>
      </c>
      <c r="J302" t="s">
        <v>2938</v>
      </c>
      <c r="K302" t="str">
        <f>IFERROR(LEFT(SUBSTITUTE(SUBSTITUTE(Table2[[#This Row],[Website]],"www.",""),"https://",""), FIND(".", SUBSTITUTE(SUBSTITUTE(Table2[[#This Row],[Website]],"www.",""),"https://","")) - 1),"")</f>
        <v>llbg</v>
      </c>
      <c r="L302" t="s">
        <v>2939</v>
      </c>
      <c r="M302" t="s">
        <v>2940</v>
      </c>
      <c r="N302" t="s">
        <v>2941</v>
      </c>
      <c r="O302">
        <v>78</v>
      </c>
      <c r="P302">
        <v>280</v>
      </c>
      <c r="Q302" t="s">
        <v>2942</v>
      </c>
      <c r="R302" t="str">
        <f>LOWER(Table2[[#This Row],[Straat]]&amp;Table2[[#This Row],[Huisnummer]]&amp;Table2[[#This Row],[Postcode]])</f>
        <v>elisabethlaan1439400</v>
      </c>
      <c r="S302" t="s">
        <v>33</v>
      </c>
      <c r="T302" t="s">
        <v>67</v>
      </c>
      <c r="U302" t="s">
        <v>2943</v>
      </c>
      <c r="V302" t="s">
        <v>2944</v>
      </c>
      <c r="W302" t="s">
        <v>2945</v>
      </c>
      <c r="X302" t="s">
        <v>100</v>
      </c>
      <c r="Y302" t="s">
        <v>113</v>
      </c>
      <c r="Z302" t="str">
        <f>_xlfn.XLOOKUP(Table2[[#This Row],[Bedrijfsnummer]],Contacten!$O$2:$O$921,Contacten!$H$2:$H$921,"Not Found",0)</f>
        <v>Group HR Director</v>
      </c>
      <c r="AA302" t="str">
        <f>_xlfn.XLOOKUP(Table2[[#This Row],[Basisnaam]],Table3[Basisnaam],Table3[Functie],"",0)</f>
        <v>HR Manager Benelux</v>
      </c>
      <c r="AB302" t="str">
        <f>IF(OR(Table2[[#This Row],[In Contact list?]]&lt;&gt;"Not Found",Table2[[#This Row],[In Contacten Hanne]]&lt;&gt;""),"Yes","No")</f>
        <v>Yes</v>
      </c>
    </row>
    <row r="303" spans="1:28" ht="17.45" customHeight="1" x14ac:dyDescent="0.45">
      <c r="A303" t="s">
        <v>9422</v>
      </c>
      <c r="B303" t="s">
        <v>2947</v>
      </c>
      <c r="C303" t="str">
        <f>SUBSTITUTE(SUBSTITUTE(SUBSTITUTE(SUBSTITUTE(SUBSTITUTE(SUBSTITUTE(SUBSTITUTE(SUBSTITUTE(SUBSTITUTE(SUBSTITUTE(SUBSTITUTE(SUBSTITUTE(SUBSTITUTE(LOWER(Table2[[#This Row],[Naam]]),".",""),"-","")," bvba",""),"belgië",""),"belgium","")," nv","")," bv",""),"group",""),"groep","")," ", ""),"é","e"),"è","e"),"à","a")</f>
        <v>labcorp</v>
      </c>
      <c r="D303" t="s">
        <v>2948</v>
      </c>
      <c r="E303" t="s">
        <v>2949</v>
      </c>
      <c r="F303" t="s">
        <v>2950</v>
      </c>
      <c r="G303" t="s">
        <v>26</v>
      </c>
      <c r="H303" t="s">
        <v>2951</v>
      </c>
      <c r="I303" t="s">
        <v>26</v>
      </c>
      <c r="J303" t="s">
        <v>9547</v>
      </c>
      <c r="K303" t="str">
        <f>IFERROR(LEFT(SUBSTITUTE(SUBSTITUTE(Table2[[#This Row],[Website]],"www.",""),"https://",""), FIND(".", SUBSTITUTE(SUBSTITUTE(Table2[[#This Row],[Website]],"www.",""),"https://","")) - 1),"")</f>
        <v>Empty</v>
      </c>
      <c r="L303" t="s">
        <v>2952</v>
      </c>
      <c r="M303" t="s">
        <v>175</v>
      </c>
      <c r="N303">
        <v>2800</v>
      </c>
      <c r="O303">
        <v>0</v>
      </c>
      <c r="P303">
        <v>221.9</v>
      </c>
      <c r="Q303"/>
      <c r="R303" t="str">
        <f>LOWER(Table2[[#This Row],[Straat]]&amp;Table2[[#This Row],[Huisnummer]]&amp;Table2[[#This Row],[Postcode]])</f>
        <v>zandvoortstraat22800</v>
      </c>
      <c r="S303"/>
      <c r="T303" t="s">
        <v>34</v>
      </c>
      <c r="U303" t="s">
        <v>939</v>
      </c>
      <c r="V303">
        <v>2</v>
      </c>
      <c r="W303" t="s">
        <v>1171</v>
      </c>
      <c r="X303" t="s">
        <v>38</v>
      </c>
      <c r="Y303" t="s">
        <v>60</v>
      </c>
      <c r="Z303" t="str">
        <f>_xlfn.XLOOKUP(Table2[[#This Row],[Bedrijfsnummer]],Contacten!$O$2:$O$921,Contacten!$H$2:$H$921,"Not Found",0)</f>
        <v>Not Found</v>
      </c>
      <c r="AA303" t="str">
        <f>_xlfn.XLOOKUP(Table2[[#This Row],[Basisnaam]],Table3[Basisnaam],Table3[Functie],"",0)</f>
        <v/>
      </c>
      <c r="AB303" t="str">
        <f>IF(OR(Table2[[#This Row],[In Contact list?]]&lt;&gt;"Not Found",Table2[[#This Row],[In Contacten Hanne]]&lt;&gt;""),"Yes","No")</f>
        <v>No</v>
      </c>
    </row>
    <row r="304" spans="1:28" ht="17.45" customHeight="1" x14ac:dyDescent="0.45">
      <c r="A304" t="s">
        <v>9422</v>
      </c>
      <c r="B304" t="s">
        <v>2953</v>
      </c>
      <c r="C304" t="str">
        <f>SUBSTITUTE(SUBSTITUTE(SUBSTITUTE(SUBSTITUTE(SUBSTITUTE(SUBSTITUTE(SUBSTITUTE(SUBSTITUTE(SUBSTITUTE(SUBSTITUTE(SUBSTITUTE(SUBSTITUTE(SUBSTITUTE(LOWER(Table2[[#This Row],[Naam]]),".",""),"-","")," bvba",""),"belgië",""),"belgium","")," nv","")," bv",""),"group",""),"groep","")," ", ""),"é","e"),"è","e"),"à","a")</f>
        <v>lagarderetravelretail</v>
      </c>
      <c r="D304" t="s">
        <v>2954</v>
      </c>
      <c r="E304" t="s">
        <v>2955</v>
      </c>
      <c r="F304" t="s">
        <v>2956</v>
      </c>
      <c r="G304" t="s">
        <v>26</v>
      </c>
      <c r="H304" t="s">
        <v>2957</v>
      </c>
      <c r="I304" t="s">
        <v>26</v>
      </c>
      <c r="J304" t="s">
        <v>2958</v>
      </c>
      <c r="K304" t="str">
        <f>IFERROR(LEFT(SUBSTITUTE(SUBSTITUTE(Table2[[#This Row],[Website]],"www.",""),"https://",""), FIND(".", SUBSTITUTE(SUBSTITUTE(Table2[[#This Row],[Website]],"www.",""),"https://","")) - 1),"")</f>
        <v>lagardere-tr</v>
      </c>
      <c r="L304" t="s">
        <v>2959</v>
      </c>
      <c r="M304" t="s">
        <v>2960</v>
      </c>
      <c r="N304">
        <v>1820</v>
      </c>
      <c r="O304">
        <v>6</v>
      </c>
      <c r="P304">
        <v>453.8</v>
      </c>
      <c r="Q304"/>
      <c r="R304" t="str">
        <f>LOWER(Table2[[#This Row],[Straat]]&amp;Table2[[#This Row],[Huisnummer]]&amp;Table2[[#This Row],[Postcode]])</f>
        <v>vliegveld1321820</v>
      </c>
      <c r="S304"/>
      <c r="T304" t="s">
        <v>45</v>
      </c>
      <c r="U304" t="s">
        <v>2961</v>
      </c>
      <c r="V304">
        <v>132</v>
      </c>
      <c r="W304" t="s">
        <v>1855</v>
      </c>
      <c r="X304" t="s">
        <v>100</v>
      </c>
      <c r="Y304" t="s">
        <v>47</v>
      </c>
      <c r="Z304" t="str">
        <f>_xlfn.XLOOKUP(Table2[[#This Row],[Bedrijfsnummer]],Contacten!$O$2:$O$921,Contacten!$H$2:$H$921,"Not Found",0)</f>
        <v>Not Found</v>
      </c>
      <c r="AA304" t="str">
        <f>_xlfn.XLOOKUP(Table2[[#This Row],[Basisnaam]],Table3[Basisnaam],Table3[Functie],"",0)</f>
        <v/>
      </c>
      <c r="AB304" t="str">
        <f>IF(OR(Table2[[#This Row],[In Contact list?]]&lt;&gt;"Not Found",Table2[[#This Row],[In Contacten Hanne]]&lt;&gt;""),"Yes","No")</f>
        <v>No</v>
      </c>
    </row>
    <row r="305" spans="1:28" ht="17.45" customHeight="1" x14ac:dyDescent="0.45">
      <c r="A305" t="s">
        <v>9422</v>
      </c>
      <c r="B305" t="s">
        <v>2962</v>
      </c>
      <c r="C305" t="str">
        <f>SUBSTITUTE(SUBSTITUTE(SUBSTITUTE(SUBSTITUTE(SUBSTITUTE(SUBSTITUTE(SUBSTITUTE(SUBSTITUTE(SUBSTITUTE(SUBSTITUTE(SUBSTITUTE(SUBSTITUTE(SUBSTITUTE(LOWER(Table2[[#This Row],[Naam]]),".",""),"-","")," bvba",""),"belgië",""),"belgium","")," nv","")," bv",""),"group",""),"groep","")," ", ""),"é","e"),"è","e"),"à","a")</f>
        <v>lansweeper</v>
      </c>
      <c r="D305" t="s">
        <v>2963</v>
      </c>
      <c r="E305" t="s">
        <v>2964</v>
      </c>
      <c r="F305" t="s">
        <v>2965</v>
      </c>
      <c r="G305" t="s">
        <v>26</v>
      </c>
      <c r="H305" t="s">
        <v>2966</v>
      </c>
      <c r="I305" t="s">
        <v>26</v>
      </c>
      <c r="J305" t="s">
        <v>2967</v>
      </c>
      <c r="K305" t="str">
        <f>IFERROR(LEFT(SUBSTITUTE(SUBSTITUTE(Table2[[#This Row],[Website]],"www.",""),"https://",""), FIND(".", SUBSTITUTE(SUBSTITUTE(Table2[[#This Row],[Website]],"www.",""),"https://","")) - 1),"")</f>
        <v>lansweeper</v>
      </c>
      <c r="L305" t="s">
        <v>2968</v>
      </c>
      <c r="M305" t="s">
        <v>137</v>
      </c>
      <c r="N305">
        <v>9820</v>
      </c>
      <c r="O305">
        <v>9</v>
      </c>
      <c r="P305">
        <v>121.3</v>
      </c>
      <c r="Q305"/>
      <c r="R305" t="str">
        <f>LOWER(Table2[[#This Row],[Straat]]&amp;Table2[[#This Row],[Huisnummer]]&amp;Table2[[#This Row],[Postcode]])</f>
        <v>fraterstraat2129820</v>
      </c>
      <c r="S305"/>
      <c r="T305" t="s">
        <v>67</v>
      </c>
      <c r="U305" t="s">
        <v>2969</v>
      </c>
      <c r="V305">
        <v>212</v>
      </c>
      <c r="W305" t="s">
        <v>156</v>
      </c>
      <c r="X305" t="s">
        <v>80</v>
      </c>
      <c r="Y305" t="s">
        <v>39</v>
      </c>
      <c r="Z305" t="str">
        <f>_xlfn.XLOOKUP(Table2[[#This Row],[Bedrijfsnummer]],Contacten!$O$2:$O$921,Contacten!$H$2:$H$921,"Not Found",0)</f>
        <v>People Operations Manager</v>
      </c>
      <c r="AA305" t="str">
        <f>_xlfn.XLOOKUP(Table2[[#This Row],[Basisnaam]],Table3[Basisnaam],Table3[Functie],"",0)</f>
        <v/>
      </c>
      <c r="AB305" t="str">
        <f>IF(OR(Table2[[#This Row],[In Contact list?]]&lt;&gt;"Not Found",Table2[[#This Row],[In Contacten Hanne]]&lt;&gt;""),"Yes","No")</f>
        <v>Yes</v>
      </c>
    </row>
    <row r="306" spans="1:28" ht="17.45" customHeight="1" x14ac:dyDescent="0.45">
      <c r="A306" t="s">
        <v>9422</v>
      </c>
      <c r="B306" t="s">
        <v>2971</v>
      </c>
      <c r="C306" t="str">
        <f>SUBSTITUTE(SUBSTITUTE(SUBSTITUTE(SUBSTITUTE(SUBSTITUTE(SUBSTITUTE(SUBSTITUTE(SUBSTITUTE(SUBSTITUTE(SUBSTITUTE(SUBSTITUTE(SUBSTITUTE(SUBSTITUTE(LOWER(Table2[[#This Row],[Naam]]),".",""),"-","")," bvba",""),"belgië",""),"belgium","")," nv","")," bv",""),"group",""),"groep","")," ", ""),"é","e"),"è","e"),"à","a")</f>
        <v>leaseplanfleetmanagement</v>
      </c>
      <c r="D306" t="s">
        <v>2972</v>
      </c>
      <c r="E306" t="s">
        <v>2973</v>
      </c>
      <c r="F306" t="s">
        <v>2974</v>
      </c>
      <c r="G306" t="s">
        <v>26</v>
      </c>
      <c r="H306"/>
      <c r="I306"/>
      <c r="J306" t="s">
        <v>2975</v>
      </c>
      <c r="K306" t="str">
        <f>IFERROR(LEFT(SUBSTITUTE(SUBSTITUTE(Table2[[#This Row],[Website]],"www.",""),"https://",""), FIND(".", SUBSTITUTE(SUBSTITUTE(Table2[[#This Row],[Website]],"www.",""),"https://","")) - 1),"")</f>
        <v>leaseplan</v>
      </c>
      <c r="L306" t="s">
        <v>2976</v>
      </c>
      <c r="M306" t="s">
        <v>44</v>
      </c>
      <c r="N306">
        <v>1831</v>
      </c>
      <c r="O306">
        <v>0</v>
      </c>
      <c r="P306">
        <v>253.3</v>
      </c>
      <c r="Q306"/>
      <c r="R306" t="str">
        <f>LOWER(Table2[[#This Row],[Straat]]&amp;Table2[[#This Row],[Huisnummer]]&amp;Table2[[#This Row],[Postcode]])</f>
        <v>telecomlaan91831</v>
      </c>
      <c r="S306"/>
      <c r="T306" t="s">
        <v>45</v>
      </c>
      <c r="U306" t="s">
        <v>423</v>
      </c>
      <c r="V306">
        <v>9</v>
      </c>
      <c r="W306"/>
      <c r="X306" t="s">
        <v>38</v>
      </c>
      <c r="Y306" t="s">
        <v>47</v>
      </c>
      <c r="Z306" t="str">
        <f>_xlfn.XLOOKUP(Table2[[#This Row],[Bedrijfsnummer]],Contacten!$O$2:$O$921,Contacten!$H$2:$H$921,"Not Found",0)</f>
        <v>Not Found</v>
      </c>
      <c r="AA306" t="str">
        <f>_xlfn.XLOOKUP(Table2[[#This Row],[Basisnaam]],Table3[Basisnaam],Table3[Functie],"",0)</f>
        <v/>
      </c>
      <c r="AB306" t="str">
        <f>IF(OR(Table2[[#This Row],[In Contact list?]]&lt;&gt;"Not Found",Table2[[#This Row],[In Contacten Hanne]]&lt;&gt;""),"Yes","No")</f>
        <v>No</v>
      </c>
    </row>
    <row r="307" spans="1:28" ht="17.45" customHeight="1" x14ac:dyDescent="0.45">
      <c r="A307" t="s">
        <v>9422</v>
      </c>
      <c r="B307" t="s">
        <v>2977</v>
      </c>
      <c r="C307" t="str">
        <f>SUBSTITUTE(SUBSTITUTE(SUBSTITUTE(SUBSTITUTE(SUBSTITUTE(SUBSTITUTE(SUBSTITUTE(SUBSTITUTE(SUBSTITUTE(SUBSTITUTE(SUBSTITUTE(SUBSTITUTE(SUBSTITUTE(LOWER(Table2[[#This Row],[Naam]]),".",""),"-","")," bvba",""),"belgië",""),"belgium","")," nv","")," bv",""),"group",""),"groep","")," ", ""),"é","e"),"è","e"),"à","a")</f>
        <v>lecot</v>
      </c>
      <c r="D307" t="s">
        <v>2978</v>
      </c>
      <c r="E307" t="s">
        <v>2979</v>
      </c>
      <c r="F307" t="s">
        <v>2980</v>
      </c>
      <c r="G307" t="s">
        <v>26</v>
      </c>
      <c r="H307" t="s">
        <v>2981</v>
      </c>
      <c r="I307" t="s">
        <v>26</v>
      </c>
      <c r="J307" t="s">
        <v>2982</v>
      </c>
      <c r="K307" t="str">
        <f>IFERROR(LEFT(SUBSTITUTE(SUBSTITUTE(Table2[[#This Row],[Website]],"www.",""),"https://",""), FIND(".", SUBSTITUTE(SUBSTITUTE(Table2[[#This Row],[Website]],"www.",""),"https://","")) - 1),"")</f>
        <v>lecot-fleet</v>
      </c>
      <c r="L307" t="s">
        <v>2983</v>
      </c>
      <c r="M307" t="s">
        <v>2984</v>
      </c>
      <c r="N307">
        <v>8501</v>
      </c>
      <c r="O307">
        <v>0</v>
      </c>
      <c r="P307">
        <v>476.5</v>
      </c>
      <c r="Q307"/>
      <c r="R307" t="str">
        <f>LOWER(Table2[[#This Row],[Straat]]&amp;Table2[[#This Row],[Huisnummer]]&amp;Table2[[#This Row],[Postcode]])</f>
        <v>vier linden98501</v>
      </c>
      <c r="S307"/>
      <c r="T307" t="s">
        <v>77</v>
      </c>
      <c r="U307" t="s">
        <v>2985</v>
      </c>
      <c r="V307">
        <v>9</v>
      </c>
      <c r="W307" t="s">
        <v>449</v>
      </c>
      <c r="X307" t="s">
        <v>100</v>
      </c>
      <c r="Y307" t="s">
        <v>47</v>
      </c>
      <c r="Z307" t="str">
        <f>_xlfn.XLOOKUP(Table2[[#This Row],[Bedrijfsnummer]],Contacten!$O$2:$O$921,Contacten!$H$2:$H$921,"Not Found",0)</f>
        <v>HR Director</v>
      </c>
      <c r="AA307" t="str">
        <f>_xlfn.XLOOKUP(Table2[[#This Row],[Basisnaam]],Table3[Basisnaam],Table3[Functie],"",0)</f>
        <v/>
      </c>
      <c r="AB307" t="str">
        <f>IF(OR(Table2[[#This Row],[In Contact list?]]&lt;&gt;"Not Found",Table2[[#This Row],[In Contacten Hanne]]&lt;&gt;""),"Yes","No")</f>
        <v>Yes</v>
      </c>
    </row>
    <row r="308" spans="1:28" ht="17.45" customHeight="1" x14ac:dyDescent="0.45">
      <c r="A308" t="s">
        <v>9422</v>
      </c>
      <c r="B308" t="s">
        <v>2987</v>
      </c>
      <c r="C308" t="str">
        <f>SUBSTITUTE(SUBSTITUTE(SUBSTITUTE(SUBSTITUTE(SUBSTITUTE(SUBSTITUTE(SUBSTITUTE(SUBSTITUTE(SUBSTITUTE(SUBSTITUTE(SUBSTITUTE(SUBSTITUTE(SUBSTITUTE(LOWER(Table2[[#This Row],[Naam]]),".",""),"-","")," bvba",""),"belgië",""),"belgium","")," nv","")," bv",""),"group",""),"groep","")," ", ""),"é","e"),"è","e"),"à","a")</f>
        <v>leenbakkerbelgie</v>
      </c>
      <c r="D308" t="s">
        <v>2988</v>
      </c>
      <c r="E308" t="s">
        <v>2989</v>
      </c>
      <c r="F308" t="s">
        <v>2990</v>
      </c>
      <c r="G308" t="s">
        <v>26</v>
      </c>
      <c r="H308" t="s">
        <v>2991</v>
      </c>
      <c r="I308" t="s">
        <v>26</v>
      </c>
      <c r="J308" t="s">
        <v>2992</v>
      </c>
      <c r="K308" t="str">
        <f>IFERROR(LEFT(SUBSTITUTE(SUBSTITUTE(Table2[[#This Row],[Website]],"www.",""),"https://",""), FIND(".", SUBSTITUTE(SUBSTITUTE(Table2[[#This Row],[Website]],"www.",""),"https://","")) - 1),"")</f>
        <v>leenbakker</v>
      </c>
      <c r="L308" t="s">
        <v>2993</v>
      </c>
      <c r="M308" t="s">
        <v>2799</v>
      </c>
      <c r="N308" t="s">
        <v>2800</v>
      </c>
      <c r="O308">
        <v>16</v>
      </c>
      <c r="P308">
        <v>333</v>
      </c>
      <c r="Q308" t="s">
        <v>2994</v>
      </c>
      <c r="R308" t="str">
        <f>LOWER(Table2[[#This Row],[Straat]]&amp;Table2[[#This Row],[Huisnummer]]&amp;Table2[[#This Row],[Postcode]])</f>
        <v>bredabaan1209-12132900</v>
      </c>
      <c r="S308" t="s">
        <v>33</v>
      </c>
      <c r="T308" t="s">
        <v>34</v>
      </c>
      <c r="U308" t="s">
        <v>2802</v>
      </c>
      <c r="V308" t="s">
        <v>2995</v>
      </c>
      <c r="W308" t="s">
        <v>2571</v>
      </c>
      <c r="X308" t="s">
        <v>38</v>
      </c>
      <c r="Y308" t="s">
        <v>60</v>
      </c>
      <c r="Z308" t="str">
        <f>_xlfn.XLOOKUP(Table2[[#This Row],[Bedrijfsnummer]],Contacten!$O$2:$O$921,Contacten!$H$2:$H$921,"Not Found",0)</f>
        <v>HUMAN RESOURCES MANAGER</v>
      </c>
      <c r="AA308" t="str">
        <f>_xlfn.XLOOKUP(Table2[[#This Row],[Basisnaam]],Table3[Basisnaam],Table3[Functie],"",0)</f>
        <v/>
      </c>
      <c r="AB308" t="str">
        <f>IF(OR(Table2[[#This Row],[In Contact list?]]&lt;&gt;"Not Found",Table2[[#This Row],[In Contacten Hanne]]&lt;&gt;""),"Yes","No")</f>
        <v>Yes</v>
      </c>
    </row>
    <row r="309" spans="1:28" ht="17.45" customHeight="1" x14ac:dyDescent="0.45">
      <c r="A309" t="s">
        <v>9422</v>
      </c>
      <c r="B309" t="s">
        <v>2997</v>
      </c>
      <c r="C309" t="str">
        <f>SUBSTITUTE(SUBSTITUTE(SUBSTITUTE(SUBSTITUTE(SUBSTITUTE(SUBSTITUTE(SUBSTITUTE(SUBSTITUTE(SUBSTITUTE(SUBSTITUTE(SUBSTITUTE(SUBSTITUTE(SUBSTITUTE(LOWER(Table2[[#This Row],[Naam]]),".",""),"-","")," bvba",""),"belgië",""),"belgium","")," nv","")," bv",""),"group",""),"groep","")," ", ""),"é","e"),"è","e"),"à","a")</f>
        <v>legendbiotech</v>
      </c>
      <c r="D309" t="s">
        <v>2998</v>
      </c>
      <c r="E309" t="s">
        <v>2999</v>
      </c>
      <c r="F309" t="s">
        <v>3000</v>
      </c>
      <c r="G309" t="s">
        <v>26</v>
      </c>
      <c r="H309"/>
      <c r="I309"/>
      <c r="J309" t="s">
        <v>3001</v>
      </c>
      <c r="K309" t="str">
        <f>IFERROR(LEFT(SUBSTITUTE(SUBSTITUTE(Table2[[#This Row],[Website]],"www.",""),"https://",""), FIND(".", SUBSTITUTE(SUBSTITUTE(Table2[[#This Row],[Website]],"www.",""),"https://","")) - 1),"")</f>
        <v>legendbiotech</v>
      </c>
      <c r="L309" t="s">
        <v>3002</v>
      </c>
      <c r="M309" t="s">
        <v>66</v>
      </c>
      <c r="N309" t="s">
        <v>3003</v>
      </c>
      <c r="O309">
        <v>40</v>
      </c>
      <c r="P309">
        <v>252</v>
      </c>
      <c r="Q309" t="s">
        <v>3004</v>
      </c>
      <c r="R309" t="str">
        <f>LOWER(Table2[[#This Row],[Straat]]&amp;Table2[[#This Row],[Huisnummer]]&amp;Table2[[#This Row],[Postcode]])</f>
        <v>technologiepark-zwijnaarde1229052</v>
      </c>
      <c r="S309" t="s">
        <v>33</v>
      </c>
      <c r="T309" t="s">
        <v>67</v>
      </c>
      <c r="U309" t="s">
        <v>68</v>
      </c>
      <c r="V309" t="s">
        <v>3005</v>
      </c>
      <c r="W309" t="s">
        <v>848</v>
      </c>
      <c r="X309" t="s">
        <v>38</v>
      </c>
      <c r="Y309" t="s">
        <v>60</v>
      </c>
      <c r="Z309" t="str">
        <f>_xlfn.XLOOKUP(Table2[[#This Row],[Bedrijfsnummer]],Contacten!$O$2:$O$921,Contacten!$H$2:$H$921,"Not Found",0)</f>
        <v>HR Director</v>
      </c>
      <c r="AA309" t="str">
        <f>_xlfn.XLOOKUP(Table2[[#This Row],[Basisnaam]],Table3[Basisnaam],Table3[Functie],"",0)</f>
        <v/>
      </c>
      <c r="AB309" t="str">
        <f>IF(OR(Table2[[#This Row],[In Contact list?]]&lt;&gt;"Not Found",Table2[[#This Row],[In Contacten Hanne]]&lt;&gt;""),"Yes","No")</f>
        <v>Yes</v>
      </c>
    </row>
    <row r="310" spans="1:28" ht="17.45" customHeight="1" x14ac:dyDescent="0.45">
      <c r="A310" t="s">
        <v>9422</v>
      </c>
      <c r="B310" t="s">
        <v>3007</v>
      </c>
      <c r="C310" t="str">
        <f>SUBSTITUTE(SUBSTITUTE(SUBSTITUTE(SUBSTITUTE(SUBSTITUTE(SUBSTITUTE(SUBSTITUTE(SUBSTITUTE(SUBSTITUTE(SUBSTITUTE(SUBSTITUTE(SUBSTITUTE(SUBSTITUTE(LOWER(Table2[[#This Row],[Naam]]),".",""),"-","")," bvba",""),"belgië",""),"belgium","")," nv","")," bv",""),"group",""),"groep","")," ", ""),"é","e"),"è","e"),"à","a")</f>
        <v>legrand</v>
      </c>
      <c r="D310" t="s">
        <v>3008</v>
      </c>
      <c r="E310" t="s">
        <v>3009</v>
      </c>
      <c r="F310" t="s">
        <v>3010</v>
      </c>
      <c r="G310" t="s">
        <v>26</v>
      </c>
      <c r="H310" t="s">
        <v>3011</v>
      </c>
      <c r="I310" t="s">
        <v>26</v>
      </c>
      <c r="J310" t="s">
        <v>3012</v>
      </c>
      <c r="K310" t="str">
        <f>IFERROR(LEFT(SUBSTITUTE(SUBSTITUTE(Table2[[#This Row],[Website]],"www.",""),"https://",""), FIND(".", SUBSTITUTE(SUBSTITUTE(Table2[[#This Row],[Website]],"www.",""),"https://","")) - 1),"")</f>
        <v>legrand</v>
      </c>
      <c r="L310" t="s">
        <v>3013</v>
      </c>
      <c r="M310" t="s">
        <v>121</v>
      </c>
      <c r="N310">
        <v>1930</v>
      </c>
      <c r="O310">
        <v>25</v>
      </c>
      <c r="P310">
        <v>104.5</v>
      </c>
      <c r="Q310"/>
      <c r="R310" t="str">
        <f>LOWER(Table2[[#This Row],[Straat]]&amp;Table2[[#This Row],[Huisnummer]]&amp;Table2[[#This Row],[Postcode]])</f>
        <v>hector henneaulaan3661930</v>
      </c>
      <c r="S310"/>
      <c r="T310" t="s">
        <v>45</v>
      </c>
      <c r="U310" t="s">
        <v>3014</v>
      </c>
      <c r="V310">
        <v>366</v>
      </c>
      <c r="W310" t="s">
        <v>123</v>
      </c>
      <c r="X310" t="s">
        <v>80</v>
      </c>
      <c r="Y310" t="s">
        <v>60</v>
      </c>
      <c r="Z310" t="str">
        <f>_xlfn.XLOOKUP(Table2[[#This Row],[Bedrijfsnummer]],Contacten!$O$2:$O$921,Contacten!$H$2:$H$921,"Not Found",0)</f>
        <v>Not Found</v>
      </c>
      <c r="AA310" t="str">
        <f>_xlfn.XLOOKUP(Table2[[#This Row],[Basisnaam]],Table3[Basisnaam],Table3[Functie],"",0)</f>
        <v/>
      </c>
      <c r="AB310" t="str">
        <f>IF(OR(Table2[[#This Row],[In Contact list?]]&lt;&gt;"Not Found",Table2[[#This Row],[In Contacten Hanne]]&lt;&gt;""),"Yes","No")</f>
        <v>No</v>
      </c>
    </row>
    <row r="311" spans="1:28" ht="17.45" customHeight="1" x14ac:dyDescent="0.45">
      <c r="A311" t="s">
        <v>9422</v>
      </c>
      <c r="B311" t="s">
        <v>3015</v>
      </c>
      <c r="C311" t="str">
        <f>SUBSTITUTE(SUBSTITUTE(SUBSTITUTE(SUBSTITUTE(SUBSTITUTE(SUBSTITUTE(SUBSTITUTE(SUBSTITUTE(SUBSTITUTE(SUBSTITUTE(SUBSTITUTE(SUBSTITUTE(SUBSTITUTE(LOWER(Table2[[#This Row],[Naam]]),".",""),"-","")," bvba",""),"belgië",""),"belgium","")," nv","")," bv",""),"group",""),"groep","")," ", ""),"é","e"),"è","e"),"à","a")</f>
        <v>levistrauss&amp;coeurope</v>
      </c>
      <c r="D311" t="s">
        <v>3016</v>
      </c>
      <c r="E311" t="s">
        <v>3017</v>
      </c>
      <c r="F311"/>
      <c r="G311"/>
      <c r="H311"/>
      <c r="I311"/>
      <c r="J311" t="s">
        <v>3018</v>
      </c>
      <c r="K311" t="str">
        <f>IFERROR(LEFT(SUBSTITUTE(SUBSTITUTE(Table2[[#This Row],[Website]],"www.",""),"https://",""), FIND(".", SUBSTITUTE(SUBSTITUTE(Table2[[#This Row],[Website]],"www.",""),"https://","")) - 1),"")</f>
        <v>levi</v>
      </c>
      <c r="L311" t="s">
        <v>3019</v>
      </c>
      <c r="M311" t="s">
        <v>44</v>
      </c>
      <c r="N311">
        <v>1831</v>
      </c>
      <c r="O311">
        <v>0</v>
      </c>
      <c r="P311">
        <v>274.60000000000002</v>
      </c>
      <c r="Q311"/>
      <c r="R311" t="str">
        <f>LOWER(Table2[[#This Row],[Straat]]&amp;Table2[[#This Row],[Huisnummer]]&amp;Table2[[#This Row],[Postcode]])</f>
        <v>leonardo da vincilaan191831</v>
      </c>
      <c r="S311"/>
      <c r="T311" t="s">
        <v>45</v>
      </c>
      <c r="U311" t="s">
        <v>214</v>
      </c>
      <c r="V311">
        <v>19</v>
      </c>
      <c r="W311"/>
      <c r="X311" t="s">
        <v>38</v>
      </c>
      <c r="Y311" t="s">
        <v>113</v>
      </c>
      <c r="Z311" t="str">
        <f>_xlfn.XLOOKUP(Table2[[#This Row],[Bedrijfsnummer]],Contacten!$O$2:$O$921,Contacten!$H$2:$H$921,"Not Found",0)</f>
        <v>Not Found</v>
      </c>
      <c r="AA311" t="str">
        <f>_xlfn.XLOOKUP(Table2[[#This Row],[Basisnaam]],Table3[Basisnaam],Table3[Functie],"",0)</f>
        <v/>
      </c>
      <c r="AB311" t="str">
        <f>IF(OR(Table2[[#This Row],[In Contact list?]]&lt;&gt;"Not Found",Table2[[#This Row],[In Contacten Hanne]]&lt;&gt;""),"Yes","No")</f>
        <v>No</v>
      </c>
    </row>
    <row r="312" spans="1:28" ht="17.45" customHeight="1" x14ac:dyDescent="0.45">
      <c r="A312" t="s">
        <v>9422</v>
      </c>
      <c r="B312" t="s">
        <v>3020</v>
      </c>
      <c r="C312" t="str">
        <f>SUBSTITUTE(SUBSTITUTE(SUBSTITUTE(SUBSTITUTE(SUBSTITUTE(SUBSTITUTE(SUBSTITUTE(SUBSTITUTE(SUBSTITUTE(SUBSTITUTE(SUBSTITUTE(SUBSTITUTE(SUBSTITUTE(LOWER(Table2[[#This Row],[Naam]]),".",""),"-","")," bvba",""),"belgië",""),"belgium","")," nv","")," bv",""),"group",""),"groep","")," ", ""),"é","e"),"è","e"),"à","a")</f>
        <v>liantiscorporate</v>
      </c>
      <c r="D312" t="s">
        <v>3021</v>
      </c>
      <c r="E312" t="s">
        <v>3022</v>
      </c>
      <c r="F312" t="s">
        <v>3023</v>
      </c>
      <c r="G312" t="s">
        <v>26</v>
      </c>
      <c r="H312" t="s">
        <v>3024</v>
      </c>
      <c r="I312" t="s">
        <v>26</v>
      </c>
      <c r="J312" t="s">
        <v>3025</v>
      </c>
      <c r="K312" t="str">
        <f>IFERROR(LEFT(SUBSTITUTE(SUBSTITUTE(Table2[[#This Row],[Website]],"www.",""),"https://",""), FIND(".", SUBSTITUTE(SUBSTITUTE(Table2[[#This Row],[Website]],"www.",""),"https://","")) - 1),"")</f>
        <v>liantis</v>
      </c>
      <c r="L312"/>
      <c r="M312" t="s">
        <v>1863</v>
      </c>
      <c r="N312">
        <v>8000</v>
      </c>
      <c r="O312">
        <v>0</v>
      </c>
      <c r="P312">
        <v>417.8</v>
      </c>
      <c r="Q312"/>
      <c r="R312" t="str">
        <f>LOWER(Table2[[#This Row],[Straat]]&amp;Table2[[#This Row],[Huisnummer]]&amp;Table2[[#This Row],[Postcode]])</f>
        <v>sint-clarastraat488000</v>
      </c>
      <c r="S312"/>
      <c r="T312" t="s">
        <v>77</v>
      </c>
      <c r="U312" t="s">
        <v>3026</v>
      </c>
      <c r="V312">
        <v>48</v>
      </c>
      <c r="W312" t="s">
        <v>1148</v>
      </c>
      <c r="X312" t="s">
        <v>38</v>
      </c>
      <c r="Y312" t="s">
        <v>60</v>
      </c>
      <c r="Z312" t="str">
        <f>_xlfn.XLOOKUP(Table2[[#This Row],[Bedrijfsnummer]],Contacten!$O$2:$O$921,Contacten!$H$2:$H$921,"Not Found",0)</f>
        <v>HR Director</v>
      </c>
      <c r="AA312" t="str">
        <f>_xlfn.XLOOKUP(Table2[[#This Row],[Basisnaam]],Table3[Basisnaam],Table3[Functie],"",0)</f>
        <v/>
      </c>
      <c r="AB312" t="str">
        <f>IF(OR(Table2[[#This Row],[In Contact list?]]&lt;&gt;"Not Found",Table2[[#This Row],[In Contacten Hanne]]&lt;&gt;""),"Yes","No")</f>
        <v>Yes</v>
      </c>
    </row>
    <row r="313" spans="1:28" ht="17.45" customHeight="1" x14ac:dyDescent="0.45">
      <c r="A313" t="s">
        <v>9422</v>
      </c>
      <c r="B313" t="s">
        <v>3028</v>
      </c>
      <c r="C313" t="str">
        <f>SUBSTITUTE(SUBSTITUTE(SUBSTITUTE(SUBSTITUTE(SUBSTITUTE(SUBSTITUTE(SUBSTITUTE(SUBSTITUTE(SUBSTITUTE(SUBSTITUTE(SUBSTITUTE(SUBSTITUTE(SUBSTITUTE(LOWER(Table2[[#This Row],[Naam]]),".",""),"-","")," bvba",""),"belgië",""),"belgium","")," nv","")," bv",""),"group",""),"groep","")," ", ""),"é","e"),"è","e"),"à","a")</f>
        <v>lighthouseintelligence</v>
      </c>
      <c r="D313" t="s">
        <v>3029</v>
      </c>
      <c r="E313" t="s">
        <v>3030</v>
      </c>
      <c r="F313" t="s">
        <v>3031</v>
      </c>
      <c r="G313" t="s">
        <v>26</v>
      </c>
      <c r="H313"/>
      <c r="I313"/>
      <c r="J313" t="s">
        <v>3032</v>
      </c>
      <c r="K313" t="str">
        <f>IFERROR(LEFT(SUBSTITUTE(SUBSTITUTE(Table2[[#This Row],[Website]],"www.",""),"https://",""), FIND(".", SUBSTITUTE(SUBSTITUTE(Table2[[#This Row],[Website]],"www.",""),"https://","")) - 1),"")</f>
        <v>otainsight</v>
      </c>
      <c r="L313" t="s">
        <v>3033</v>
      </c>
      <c r="M313" t="s">
        <v>980</v>
      </c>
      <c r="N313">
        <v>9050</v>
      </c>
      <c r="O313">
        <v>4</v>
      </c>
      <c r="P313">
        <v>156.1</v>
      </c>
      <c r="Q313"/>
      <c r="R313" t="str">
        <f>LOWER(Table2[[#This Row],[Straat]]&amp;Table2[[#This Row],[Huisnummer]]&amp;Table2[[#This Row],[Postcode]])</f>
        <v>gaston crommenlaan69050</v>
      </c>
      <c r="S313"/>
      <c r="T313" t="s">
        <v>67</v>
      </c>
      <c r="U313" t="s">
        <v>1502</v>
      </c>
      <c r="V313">
        <v>6</v>
      </c>
      <c r="W313"/>
      <c r="X313" t="s">
        <v>80</v>
      </c>
      <c r="Y313" t="s">
        <v>39</v>
      </c>
      <c r="Z313" t="str">
        <f>_xlfn.XLOOKUP(Table2[[#This Row],[Bedrijfsnummer]],Contacten!$O$2:$O$921,Contacten!$H$2:$H$921,"Not Found",0)</f>
        <v>People Operations Manager</v>
      </c>
      <c r="AA313" t="str">
        <f>_xlfn.XLOOKUP(Table2[[#This Row],[Basisnaam]],Table3[Basisnaam],Table3[Functie],"",0)</f>
        <v/>
      </c>
      <c r="AB313" t="str">
        <f>IF(OR(Table2[[#This Row],[In Contact list?]]&lt;&gt;"Not Found",Table2[[#This Row],[In Contacten Hanne]]&lt;&gt;""),"Yes","No")</f>
        <v>Yes</v>
      </c>
    </row>
    <row r="314" spans="1:28" ht="17.45" customHeight="1" x14ac:dyDescent="0.45">
      <c r="A314" t="s">
        <v>9422</v>
      </c>
      <c r="B314" t="s">
        <v>3034</v>
      </c>
      <c r="C314" t="str">
        <f>SUBSTITUTE(SUBSTITUTE(SUBSTITUTE(SUBSTITUTE(SUBSTITUTE(SUBSTITUTE(SUBSTITUTE(SUBSTITUTE(SUBSTITUTE(SUBSTITUTE(SUBSTITUTE(SUBSTITUTE(SUBSTITUTE(LOWER(Table2[[#This Row],[Naam]]),".",""),"-","")," bvba",""),"belgië",""),"belgium","")," nv","")," bv",""),"group",""),"groep","")," ", ""),"é","e"),"è","e"),"à","a")</f>
        <v>livlina</v>
      </c>
      <c r="D314" t="s">
        <v>3035</v>
      </c>
      <c r="E314" t="s">
        <v>3036</v>
      </c>
      <c r="F314" t="s">
        <v>3037</v>
      </c>
      <c r="G314" t="s">
        <v>26</v>
      </c>
      <c r="H314" t="s">
        <v>3038</v>
      </c>
      <c r="I314" t="s">
        <v>26</v>
      </c>
      <c r="J314" t="s">
        <v>3039</v>
      </c>
      <c r="K314" t="str">
        <f>IFERROR(LEFT(SUBSTITUTE(SUBSTITUTE(Table2[[#This Row],[Website]],"www.",""),"https://",""), FIND(".", SUBSTITUTE(SUBSTITUTE(Table2[[#This Row],[Website]],"www.",""),"https://","")) - 1),"")</f>
        <v>livlina</v>
      </c>
      <c r="L314" t="s">
        <v>3040</v>
      </c>
      <c r="M314" t="s">
        <v>1939</v>
      </c>
      <c r="N314">
        <v>9100</v>
      </c>
      <c r="O314">
        <v>0</v>
      </c>
      <c r="P314">
        <v>229.8</v>
      </c>
      <c r="Q314"/>
      <c r="R314" t="str">
        <f>LOWER(Table2[[#This Row],[Straat]]&amp;Table2[[#This Row],[Huisnummer]]&amp;Table2[[#This Row],[Postcode]])</f>
        <v>eigenlostraat59100</v>
      </c>
      <c r="S314"/>
      <c r="T314" t="s">
        <v>67</v>
      </c>
      <c r="U314" t="s">
        <v>2189</v>
      </c>
      <c r="V314">
        <v>5</v>
      </c>
      <c r="W314" t="s">
        <v>383</v>
      </c>
      <c r="X314" t="s">
        <v>38</v>
      </c>
      <c r="Y314" t="s">
        <v>47</v>
      </c>
      <c r="Z314" t="str">
        <f>_xlfn.XLOOKUP(Table2[[#This Row],[Bedrijfsnummer]],Contacten!$O$2:$O$921,Contacten!$H$2:$H$921,"Not Found",0)</f>
        <v>Not Found</v>
      </c>
      <c r="AA314" t="str">
        <f>_xlfn.XLOOKUP(Table2[[#This Row],[Basisnaam]],Table3[Basisnaam],Table3[Functie],"",0)</f>
        <v/>
      </c>
      <c r="AB314" t="str">
        <f>IF(OR(Table2[[#This Row],[In Contact list?]]&lt;&gt;"Not Found",Table2[[#This Row],[In Contacten Hanne]]&lt;&gt;""),"Yes","No")</f>
        <v>No</v>
      </c>
    </row>
    <row r="315" spans="1:28" ht="17.45" customHeight="1" x14ac:dyDescent="0.45">
      <c r="A315" t="s">
        <v>9422</v>
      </c>
      <c r="B315" t="s">
        <v>3041</v>
      </c>
      <c r="C315" t="str">
        <f>SUBSTITUTE(SUBSTITUTE(SUBSTITUTE(SUBSTITUTE(SUBSTITUTE(SUBSTITUTE(SUBSTITUTE(SUBSTITUTE(SUBSTITUTE(SUBSTITUTE(SUBSTITUTE(SUBSTITUTE(SUBSTITUTE(LOWER(Table2[[#This Row],[Naam]]),".",""),"-","")," bvba",""),"belgië",""),"belgium","")," nv","")," bv",""),"group",""),"groep","")," ", ""),"é","e"),"è","e"),"à","a")</f>
        <v>lkq</v>
      </c>
      <c r="D315" t="s">
        <v>3042</v>
      </c>
      <c r="E315" t="s">
        <v>3043</v>
      </c>
      <c r="F315" t="s">
        <v>3044</v>
      </c>
      <c r="G315" t="s">
        <v>26</v>
      </c>
      <c r="H315" t="s">
        <v>3045</v>
      </c>
      <c r="I315" t="s">
        <v>26</v>
      </c>
      <c r="J315" t="s">
        <v>3046</v>
      </c>
      <c r="K315" t="str">
        <f>IFERROR(LEFT(SUBSTITUTE(SUBSTITUTE(Table2[[#This Row],[Website]],"www.",""),"https://",""), FIND(".", SUBSTITUTE(SUBSTITUTE(Table2[[#This Row],[Website]],"www.",""),"https://","")) - 1),"")</f>
        <v>lkqbelgium</v>
      </c>
      <c r="L315" t="s">
        <v>3047</v>
      </c>
      <c r="M315" t="s">
        <v>243</v>
      </c>
      <c r="N315" t="s">
        <v>244</v>
      </c>
      <c r="O315">
        <v>6</v>
      </c>
      <c r="P315">
        <v>295</v>
      </c>
      <c r="Q315" t="s">
        <v>3048</v>
      </c>
      <c r="R315" t="str">
        <f>LOWER(Table2[[#This Row],[Straat]]&amp;Table2[[#This Row],[Huisnummer]]&amp;Table2[[#This Row],[Postcode]])</f>
        <v>havendoklaan141800</v>
      </c>
      <c r="S315" t="s">
        <v>33</v>
      </c>
      <c r="T315" t="s">
        <v>45</v>
      </c>
      <c r="U315" t="s">
        <v>3049</v>
      </c>
      <c r="V315" t="s">
        <v>1819</v>
      </c>
      <c r="W315" t="s">
        <v>2480</v>
      </c>
      <c r="X315" t="s">
        <v>38</v>
      </c>
      <c r="Y315" t="s">
        <v>47</v>
      </c>
      <c r="Z315" t="str">
        <f>_xlfn.XLOOKUP(Table2[[#This Row],[Bedrijfsnummer]],Contacten!$O$2:$O$921,Contacten!$H$2:$H$921,"Not Found",0)</f>
        <v>Not Found</v>
      </c>
      <c r="AA315" t="str">
        <f>_xlfn.XLOOKUP(Table2[[#This Row],[Basisnaam]],Table3[Basisnaam],Table3[Functie],"",0)</f>
        <v>HR Manager</v>
      </c>
      <c r="AB315" t="str">
        <f>IF(OR(Table2[[#This Row],[In Contact list?]]&lt;&gt;"Not Found",Table2[[#This Row],[In Contacten Hanne]]&lt;&gt;""),"Yes","No")</f>
        <v>Yes</v>
      </c>
    </row>
    <row r="316" spans="1:28" ht="17.45" customHeight="1" x14ac:dyDescent="0.45">
      <c r="A316" t="s">
        <v>9422</v>
      </c>
      <c r="B316" t="s">
        <v>3050</v>
      </c>
      <c r="C316" t="str">
        <f>SUBSTITUTE(SUBSTITUTE(SUBSTITUTE(SUBSTITUTE(SUBSTITUTE(SUBSTITUTE(SUBSTITUTE(SUBSTITUTE(SUBSTITUTE(SUBSTITUTE(SUBSTITUTE(SUBSTITUTE(SUBSTITUTE(LOWER(Table2[[#This Row],[Naam]]),".",""),"-","")," bvba",""),"belgië",""),"belgium","")," nv","")," bv",""),"group",""),"groep","")," ", ""),"é","e"),"è","e"),"à","a")</f>
        <v>loterienationale</v>
      </c>
      <c r="D316" t="s">
        <v>3051</v>
      </c>
      <c r="E316" t="s">
        <v>3052</v>
      </c>
      <c r="F316" t="s">
        <v>3053</v>
      </c>
      <c r="G316" t="s">
        <v>26</v>
      </c>
      <c r="H316" t="s">
        <v>3054</v>
      </c>
      <c r="I316" t="s">
        <v>26</v>
      </c>
      <c r="J316" t="s">
        <v>3055</v>
      </c>
      <c r="K316" t="str">
        <f>IFERROR(LEFT(SUBSTITUTE(SUBSTITUTE(Table2[[#This Row],[Website]],"www.",""),"https://",""), FIND(".", SUBSTITUTE(SUBSTITUTE(Table2[[#This Row],[Website]],"www.",""),"https://","")) - 1),"")</f>
        <v>nationale-loterij</v>
      </c>
      <c r="L316" t="s">
        <v>3056</v>
      </c>
      <c r="M316" t="s">
        <v>3057</v>
      </c>
      <c r="N316" t="s">
        <v>3058</v>
      </c>
      <c r="O316">
        <v>17</v>
      </c>
      <c r="P316">
        <v>435</v>
      </c>
      <c r="Q316" t="s">
        <v>3059</v>
      </c>
      <c r="R316" t="str">
        <f>LOWER(Table2[[#This Row],[Straat]]&amp;Table2[[#This Row],[Huisnummer]]&amp;Table2[[#This Row],[Postcode]])</f>
        <v>belliardstraat25-331040</v>
      </c>
      <c r="S316" t="s">
        <v>33</v>
      </c>
      <c r="T316" t="s">
        <v>200</v>
      </c>
      <c r="U316" t="s">
        <v>3060</v>
      </c>
      <c r="V316" t="s">
        <v>3061</v>
      </c>
      <c r="W316" t="s">
        <v>838</v>
      </c>
      <c r="X316" t="s">
        <v>38</v>
      </c>
      <c r="Y316" t="s">
        <v>113</v>
      </c>
      <c r="Z316" t="str">
        <f>_xlfn.XLOOKUP(Table2[[#This Row],[Bedrijfsnummer]],Contacten!$O$2:$O$921,Contacten!$H$2:$H$921,"Not Found",0)</f>
        <v>HR Business Partner</v>
      </c>
      <c r="AA316" t="str">
        <f>_xlfn.XLOOKUP(Table2[[#This Row],[Basisnaam]],Table3[Basisnaam],Table3[Functie],"",0)</f>
        <v/>
      </c>
      <c r="AB316" t="str">
        <f>IF(OR(Table2[[#This Row],[In Contact list?]]&lt;&gt;"Not Found",Table2[[#This Row],[In Contacten Hanne]]&lt;&gt;""),"Yes","No")</f>
        <v>Yes</v>
      </c>
    </row>
    <row r="317" spans="1:28" ht="17.45" customHeight="1" x14ac:dyDescent="0.45">
      <c r="A317" t="s">
        <v>9422</v>
      </c>
      <c r="B317" t="s">
        <v>3063</v>
      </c>
      <c r="C317" t="str">
        <f>SUBSTITUTE(SUBSTITUTE(SUBSTITUTE(SUBSTITUTE(SUBSTITUTE(SUBSTITUTE(SUBSTITUTE(SUBSTITUTE(SUBSTITUTE(SUBSTITUTE(SUBSTITUTE(SUBSTITUTE(SUBSTITUTE(LOWER(Table2[[#This Row],[Naam]]),".",""),"-","")," bvba",""),"belgië",""),"belgium","")," nv","")," bv",""),"group",""),"groep","")," ", ""),"é","e"),"è","e"),"à","a")</f>
        <v>lotusbakeries</v>
      </c>
      <c r="D317" t="s">
        <v>3064</v>
      </c>
      <c r="E317" t="s">
        <v>3065</v>
      </c>
      <c r="F317" t="s">
        <v>3066</v>
      </c>
      <c r="G317" t="s">
        <v>26</v>
      </c>
      <c r="H317" t="s">
        <v>3067</v>
      </c>
      <c r="I317" t="s">
        <v>26</v>
      </c>
      <c r="J317" t="s">
        <v>3068</v>
      </c>
      <c r="K317" t="str">
        <f>IFERROR(LEFT(SUBSTITUTE(SUBSTITUTE(Table2[[#This Row],[Website]],"www.",""),"https://",""), FIND(".", SUBSTITUTE(SUBSTITUTE(Table2[[#This Row],[Website]],"www.",""),"https://","")) - 1),"")</f>
        <v>lotusbakeries</v>
      </c>
      <c r="L317" t="s">
        <v>3069</v>
      </c>
      <c r="M317" t="s">
        <v>3070</v>
      </c>
      <c r="N317" t="s">
        <v>3071</v>
      </c>
      <c r="O317">
        <v>74</v>
      </c>
      <c r="P317">
        <v>203</v>
      </c>
      <c r="Q317" t="s">
        <v>3072</v>
      </c>
      <c r="R317" t="str">
        <f>LOWER(Table2[[#This Row],[Straat]]&amp;Table2[[#This Row],[Huisnummer]]&amp;Table2[[#This Row],[Postcode]])</f>
        <v>gentstraat529971</v>
      </c>
      <c r="S317" t="s">
        <v>33</v>
      </c>
      <c r="T317" t="s">
        <v>67</v>
      </c>
      <c r="U317" t="s">
        <v>3073</v>
      </c>
      <c r="V317" t="s">
        <v>3074</v>
      </c>
      <c r="W317" t="s">
        <v>3075</v>
      </c>
      <c r="X317" t="s">
        <v>100</v>
      </c>
      <c r="Y317" t="s">
        <v>47</v>
      </c>
      <c r="Z317" t="str">
        <f>_xlfn.XLOOKUP(Table2[[#This Row],[Bedrijfsnummer]],Contacten!$O$2:$O$921,Contacten!$H$2:$H$921,"Not Found",0)</f>
        <v>HR Business Partner</v>
      </c>
      <c r="AA317" t="str">
        <f>_xlfn.XLOOKUP(Table2[[#This Row],[Basisnaam]],Table3[Basisnaam],Table3[Functie],"",0)</f>
        <v>HR Manager Corporate</v>
      </c>
      <c r="AB317" t="str">
        <f>IF(OR(Table2[[#This Row],[In Contact list?]]&lt;&gt;"Not Found",Table2[[#This Row],[In Contacten Hanne]]&lt;&gt;""),"Yes","No")</f>
        <v>Yes</v>
      </c>
    </row>
    <row r="318" spans="1:28" ht="17.45" customHeight="1" x14ac:dyDescent="0.45">
      <c r="A318" t="s">
        <v>9422</v>
      </c>
      <c r="B318" t="s">
        <v>3077</v>
      </c>
      <c r="C318" t="str">
        <f>SUBSTITUTE(SUBSTITUTE(SUBSTITUTE(SUBSTITUTE(SUBSTITUTE(SUBSTITUTE(SUBSTITUTE(SUBSTITUTE(SUBSTITUTE(SUBSTITUTE(SUBSTITUTE(SUBSTITUTE(SUBSTITUTE(LOWER(Table2[[#This Row],[Naam]]),".",""),"-","")," bvba",""),"belgië",""),"belgium","")," nv","")," bv",""),"group",""),"groep","")," ", ""),"é","e"),"è","e"),"à","a")</f>
        <v>lubrizoladvancedmaterialseurope</v>
      </c>
      <c r="D318" t="s">
        <v>3078</v>
      </c>
      <c r="E318" t="s">
        <v>3079</v>
      </c>
      <c r="F318" t="s">
        <v>3080</v>
      </c>
      <c r="G318" t="s">
        <v>26</v>
      </c>
      <c r="H318" t="s">
        <v>3081</v>
      </c>
      <c r="I318" t="s">
        <v>26</v>
      </c>
      <c r="J318" t="s">
        <v>3082</v>
      </c>
      <c r="K318" t="str">
        <f>IFERROR(LEFT(SUBSTITUTE(SUBSTITUTE(Table2[[#This Row],[Website]],"www.",""),"https://",""), FIND(".", SUBSTITUTE(SUBSTITUTE(Table2[[#This Row],[Website]],"www.",""),"https://","")) - 1),"")</f>
        <v>lubrizol</v>
      </c>
      <c r="L318" t="s">
        <v>3083</v>
      </c>
      <c r="M318" t="s">
        <v>2812</v>
      </c>
      <c r="N318" t="s">
        <v>845</v>
      </c>
      <c r="O318">
        <v>68</v>
      </c>
      <c r="P318">
        <v>253</v>
      </c>
      <c r="Q318" t="s">
        <v>3084</v>
      </c>
      <c r="R318" t="str">
        <f>LOWER(Table2[[#This Row],[Straat]]&amp;Table2[[#This Row],[Huisnummer]]&amp;Table2[[#This Row],[Postcode]])</f>
        <v>nijverheidsstraat302260</v>
      </c>
      <c r="S318" t="s">
        <v>33</v>
      </c>
      <c r="T318" t="s">
        <v>34</v>
      </c>
      <c r="U318" t="s">
        <v>2461</v>
      </c>
      <c r="V318" t="s">
        <v>952</v>
      </c>
      <c r="W318" t="s">
        <v>216</v>
      </c>
      <c r="X318" t="s">
        <v>38</v>
      </c>
      <c r="Y318" t="s">
        <v>47</v>
      </c>
      <c r="Z318" t="str">
        <f>_xlfn.XLOOKUP(Table2[[#This Row],[Bedrijfsnummer]],Contacten!$O$2:$O$921,Contacten!$H$2:$H$921,"Not Found",0)</f>
        <v>HR Director EMEAI</v>
      </c>
      <c r="AA318" t="str">
        <f>_xlfn.XLOOKUP(Table2[[#This Row],[Basisnaam]],Table3[Basisnaam],Table3[Functie],"",0)</f>
        <v/>
      </c>
      <c r="AB318" t="str">
        <f>IF(OR(Table2[[#This Row],[In Contact list?]]&lt;&gt;"Not Found",Table2[[#This Row],[In Contacten Hanne]]&lt;&gt;""),"Yes","No")</f>
        <v>Yes</v>
      </c>
    </row>
    <row r="319" spans="1:28" ht="17.45" customHeight="1" x14ac:dyDescent="0.45">
      <c r="A319" t="s">
        <v>9422</v>
      </c>
      <c r="B319" t="s">
        <v>3086</v>
      </c>
      <c r="C319" t="str">
        <f>SUBSTITUTE(SUBSTITUTE(SUBSTITUTE(SUBSTITUTE(SUBSTITUTE(SUBSTITUTE(SUBSTITUTE(SUBSTITUTE(SUBSTITUTE(SUBSTITUTE(SUBSTITUTE(SUBSTITUTE(SUBSTITUTE(LOWER(Table2[[#This Row],[Naam]]),".",""),"-","")," bvba",""),"belgië",""),"belgium","")," nv","")," bv",""),"group",""),"groep","")," ", ""),"é","e"),"è","e"),"à","a")</f>
        <v>lunchgarden</v>
      </c>
      <c r="D319" t="s">
        <v>3087</v>
      </c>
      <c r="E319" t="s">
        <v>3088</v>
      </c>
      <c r="F319" t="s">
        <v>3089</v>
      </c>
      <c r="G319" t="s">
        <v>26</v>
      </c>
      <c r="H319" t="s">
        <v>3090</v>
      </c>
      <c r="I319" t="s">
        <v>26</v>
      </c>
      <c r="J319" t="s">
        <v>3091</v>
      </c>
      <c r="K319" t="str">
        <f>IFERROR(LEFT(SUBSTITUTE(SUBSTITUTE(Table2[[#This Row],[Website]],"www.",""),"https://",""), FIND(".", SUBSTITUTE(SUBSTITUTE(Table2[[#This Row],[Website]],"www.",""),"https://","")) - 1),"")</f>
        <v>lunchgarden</v>
      </c>
      <c r="L319" t="s">
        <v>3092</v>
      </c>
      <c r="M319" t="s">
        <v>3093</v>
      </c>
      <c r="N319" t="s">
        <v>3094</v>
      </c>
      <c r="O319">
        <v>19</v>
      </c>
      <c r="P319">
        <v>531</v>
      </c>
      <c r="Q319" t="s">
        <v>3095</v>
      </c>
      <c r="R319" t="str">
        <f>LOWER(Table2[[#This Row],[Straat]]&amp;Table2[[#This Row],[Huisnummer]]&amp;Table2[[#This Row],[Postcode]])</f>
        <v>olympiadenlaan21140</v>
      </c>
      <c r="S319" t="s">
        <v>33</v>
      </c>
      <c r="T319" t="s">
        <v>200</v>
      </c>
      <c r="U319" t="s">
        <v>3096</v>
      </c>
      <c r="V319" t="s">
        <v>516</v>
      </c>
      <c r="W319" t="s">
        <v>1431</v>
      </c>
      <c r="X319" t="s">
        <v>100</v>
      </c>
      <c r="Y319" t="s">
        <v>60</v>
      </c>
      <c r="Z319" t="str">
        <f>_xlfn.XLOOKUP(Table2[[#This Row],[Bedrijfsnummer]],Contacten!$O$2:$O$921,Contacten!$H$2:$H$921,"Not Found",0)</f>
        <v>HR Director</v>
      </c>
      <c r="AA319" t="str">
        <f>_xlfn.XLOOKUP(Table2[[#This Row],[Basisnaam]],Table3[Basisnaam],Table3[Functie],"",0)</f>
        <v/>
      </c>
      <c r="AB319" t="str">
        <f>IF(OR(Table2[[#This Row],[In Contact list?]]&lt;&gt;"Not Found",Table2[[#This Row],[In Contacten Hanne]]&lt;&gt;""),"Yes","No")</f>
        <v>Yes</v>
      </c>
    </row>
    <row r="320" spans="1:28" ht="17.45" customHeight="1" x14ac:dyDescent="0.45">
      <c r="A320" t="s">
        <v>9422</v>
      </c>
      <c r="B320" t="s">
        <v>3098</v>
      </c>
      <c r="C320" t="str">
        <f>SUBSTITUTE(SUBSTITUTE(SUBSTITUTE(SUBSTITUTE(SUBSTITUTE(SUBSTITUTE(SUBSTITUTE(SUBSTITUTE(SUBSTITUTE(SUBSTITUTE(SUBSTITUTE(SUBSTITUTE(SUBSTITUTE(LOWER(Table2[[#This Row],[Naam]]),".",""),"-","")," bvba",""),"belgië",""),"belgium","")," nv","")," bv",""),"group",""),"groep","")," ", ""),"é","e"),"è","e"),"à","a")</f>
        <v>lvdcompany</v>
      </c>
      <c r="D320" t="s">
        <v>3099</v>
      </c>
      <c r="E320" t="s">
        <v>3100</v>
      </c>
      <c r="F320" t="s">
        <v>3101</v>
      </c>
      <c r="G320" t="s">
        <v>26</v>
      </c>
      <c r="H320" t="s">
        <v>3102</v>
      </c>
      <c r="I320" t="s">
        <v>26</v>
      </c>
      <c r="J320" t="s">
        <v>3103</v>
      </c>
      <c r="K320" t="str">
        <f>IFERROR(LEFT(SUBSTITUTE(SUBSTITUTE(Table2[[#This Row],[Website]],"www.",""),"https://",""), FIND(".", SUBSTITUTE(SUBSTITUTE(Table2[[#This Row],[Website]],"www.",""),"https://","")) - 1),"")</f>
        <v>lvdgroup</v>
      </c>
      <c r="L320" t="s">
        <v>3104</v>
      </c>
      <c r="M320" t="s">
        <v>337</v>
      </c>
      <c r="N320" t="s">
        <v>3105</v>
      </c>
      <c r="O320">
        <v>15</v>
      </c>
      <c r="P320">
        <v>209</v>
      </c>
      <c r="Q320" t="s">
        <v>3106</v>
      </c>
      <c r="R320" t="str">
        <f>LOWER(Table2[[#This Row],[Straat]]&amp;Table2[[#This Row],[Huisnummer]]&amp;Table2[[#This Row],[Postcode]])</f>
        <v>nijverheidslaan28560</v>
      </c>
      <c r="S320" t="s">
        <v>33</v>
      </c>
      <c r="T320" t="s">
        <v>77</v>
      </c>
      <c r="U320" t="s">
        <v>1922</v>
      </c>
      <c r="V320" t="s">
        <v>516</v>
      </c>
      <c r="W320" t="s">
        <v>392</v>
      </c>
      <c r="X320" t="s">
        <v>38</v>
      </c>
      <c r="Y320" t="s">
        <v>47</v>
      </c>
      <c r="Z320" t="str">
        <f>_xlfn.XLOOKUP(Table2[[#This Row],[Bedrijfsnummer]],Contacten!$O$2:$O$921,Contacten!$H$2:$H$921,"Not Found",0)</f>
        <v>Associate HR Director</v>
      </c>
      <c r="AA320" t="str">
        <f>_xlfn.XLOOKUP(Table2[[#This Row],[Basisnaam]],Table3[Basisnaam],Table3[Functie],"",0)</f>
        <v/>
      </c>
      <c r="AB320" t="str">
        <f>IF(OR(Table2[[#This Row],[In Contact list?]]&lt;&gt;"Not Found",Table2[[#This Row],[In Contacten Hanne]]&lt;&gt;""),"Yes","No")</f>
        <v>Yes</v>
      </c>
    </row>
    <row r="321" spans="1:28" ht="17.45" customHeight="1" x14ac:dyDescent="0.45">
      <c r="A321" t="s">
        <v>9422</v>
      </c>
      <c r="B321" t="s">
        <v>3108</v>
      </c>
      <c r="C321" t="str">
        <f>SUBSTITUTE(SUBSTITUTE(SUBSTITUTE(SUBSTITUTE(SUBSTITUTE(SUBSTITUTE(SUBSTITUTE(SUBSTITUTE(SUBSTITUTE(SUBSTITUTE(SUBSTITUTE(SUBSTITUTE(SUBSTITUTE(LOWER(Table2[[#This Row],[Naam]]),".",""),"-","")," bvba",""),"belgië",""),"belgium","")," nv","")," bv",""),"group",""),"groep","")," ", ""),"é","e"),"è","e"),"à","a")</f>
        <v>mantruck&amp;bus</v>
      </c>
      <c r="D321" t="s">
        <v>3109</v>
      </c>
      <c r="E321" t="s">
        <v>3110</v>
      </c>
      <c r="F321" t="s">
        <v>3111</v>
      </c>
      <c r="G321" t="s">
        <v>26</v>
      </c>
      <c r="H321" t="s">
        <v>3112</v>
      </c>
      <c r="I321" t="s">
        <v>26</v>
      </c>
      <c r="J321" t="s">
        <v>3113</v>
      </c>
      <c r="K321" t="str">
        <f>IFERROR(LEFT(SUBSTITUTE(SUBSTITUTE(Table2[[#This Row],[Website]],"www.",""),"https://",""), FIND(".", SUBSTITUTE(SUBSTITUTE(Table2[[#This Row],[Website]],"www.",""),"https://","")) - 1),"")</f>
        <v>man-brabant</v>
      </c>
      <c r="L321" t="s">
        <v>3114</v>
      </c>
      <c r="M321" t="s">
        <v>109</v>
      </c>
      <c r="N321">
        <v>1730</v>
      </c>
      <c r="O321">
        <v>0</v>
      </c>
      <c r="P321">
        <v>103.3</v>
      </c>
      <c r="Q321"/>
      <c r="R321" t="str">
        <f>LOWER(Table2[[#This Row],[Straat]]&amp;Table2[[#This Row],[Huisnummer]]&amp;Table2[[#This Row],[Postcode]])</f>
        <v>brusselsesteenweg4061730</v>
      </c>
      <c r="S321"/>
      <c r="T321" t="s">
        <v>45</v>
      </c>
      <c r="U321" t="s">
        <v>613</v>
      </c>
      <c r="V321">
        <v>406</v>
      </c>
      <c r="W321" t="s">
        <v>3115</v>
      </c>
      <c r="X321" t="s">
        <v>80</v>
      </c>
      <c r="Y321" t="s">
        <v>47</v>
      </c>
      <c r="Z321" t="str">
        <f>_xlfn.XLOOKUP(Table2[[#This Row],[Bedrijfsnummer]],Contacten!$O$2:$O$921,Contacten!$H$2:$H$921,"Not Found",0)</f>
        <v>HR Manager</v>
      </c>
      <c r="AA321" t="str">
        <f>_xlfn.XLOOKUP(Table2[[#This Row],[Basisnaam]],Table3[Basisnaam],Table3[Functie],"",0)</f>
        <v/>
      </c>
      <c r="AB321" t="str">
        <f>IF(OR(Table2[[#This Row],[In Contact list?]]&lt;&gt;"Not Found",Table2[[#This Row],[In Contacten Hanne]]&lt;&gt;""),"Yes","No")</f>
        <v>Yes</v>
      </c>
    </row>
    <row r="322" spans="1:28" ht="17.45" customHeight="1" x14ac:dyDescent="0.45">
      <c r="A322" t="s">
        <v>9422</v>
      </c>
      <c r="B322" t="s">
        <v>3117</v>
      </c>
      <c r="C322" t="str">
        <f>SUBSTITUTE(SUBSTITUTE(SUBSTITUTE(SUBSTITUTE(SUBSTITUTE(SUBSTITUTE(SUBSTITUTE(SUBSTITUTE(SUBSTITUTE(SUBSTITUTE(SUBSTITUTE(SUBSTITUTE(SUBSTITUTE(LOWER(Table2[[#This Row],[Naam]]),".",""),"-","")," bvba",""),"belgië",""),"belgium","")," nv","")," bv",""),"group",""),"groep","")," ", ""),"é","e"),"è","e"),"à","a")</f>
        <v>manuchar</v>
      </c>
      <c r="D322" t="s">
        <v>3118</v>
      </c>
      <c r="E322" t="s">
        <v>3119</v>
      </c>
      <c r="F322" t="s">
        <v>3120</v>
      </c>
      <c r="G322" t="s">
        <v>26</v>
      </c>
      <c r="H322" t="s">
        <v>3121</v>
      </c>
      <c r="I322" t="s">
        <v>26</v>
      </c>
      <c r="J322" t="s">
        <v>3122</v>
      </c>
      <c r="K322" t="str">
        <f>IFERROR(LEFT(SUBSTITUTE(SUBSTITUTE(Table2[[#This Row],[Website]],"www.",""),"https://",""), FIND(".", SUBSTITUTE(SUBSTITUTE(Table2[[#This Row],[Website]],"www.",""),"https://","")) - 1),"")</f>
        <v>manuchar</v>
      </c>
      <c r="L322" t="s">
        <v>3123</v>
      </c>
      <c r="M322" t="s">
        <v>1319</v>
      </c>
      <c r="N322" t="s">
        <v>3124</v>
      </c>
      <c r="O322">
        <v>21</v>
      </c>
      <c r="P322">
        <v>234</v>
      </c>
      <c r="Q322" t="s">
        <v>3125</v>
      </c>
      <c r="R322" t="str">
        <f>LOWER(Table2[[#This Row],[Straat]]&amp;Table2[[#This Row],[Huisnummer]]&amp;Table2[[#This Row],[Postcode]])</f>
        <v>rietschoorvelden202170</v>
      </c>
      <c r="S322" t="s">
        <v>33</v>
      </c>
      <c r="T322" t="s">
        <v>34</v>
      </c>
      <c r="U322" t="s">
        <v>3126</v>
      </c>
      <c r="V322" t="s">
        <v>592</v>
      </c>
      <c r="W322" t="s">
        <v>919</v>
      </c>
      <c r="X322" t="s">
        <v>38</v>
      </c>
      <c r="Y322" t="s">
        <v>113</v>
      </c>
      <c r="Z322" t="str">
        <f>_xlfn.XLOOKUP(Table2[[#This Row],[Bedrijfsnummer]],Contacten!$O$2:$O$921,Contacten!$H$2:$H$921,"Not Found",0)</f>
        <v>Group HR Manager</v>
      </c>
      <c r="AA322" t="str">
        <f>_xlfn.XLOOKUP(Table2[[#This Row],[Basisnaam]],Table3[Basisnaam],Table3[Functie],"",0)</f>
        <v/>
      </c>
      <c r="AB322" t="str">
        <f>IF(OR(Table2[[#This Row],[In Contact list?]]&lt;&gt;"Not Found",Table2[[#This Row],[In Contacten Hanne]]&lt;&gt;""),"Yes","No")</f>
        <v>Yes</v>
      </c>
    </row>
    <row r="323" spans="1:28" ht="17.45" customHeight="1" x14ac:dyDescent="0.45">
      <c r="A323" t="s">
        <v>9422</v>
      </c>
      <c r="B323" t="s">
        <v>3128</v>
      </c>
      <c r="C323" t="str">
        <f>SUBSTITUTE(SUBSTITUTE(SUBSTITUTE(SUBSTITUTE(SUBSTITUTE(SUBSTITUTE(SUBSTITUTE(SUBSTITUTE(SUBSTITUTE(SUBSTITUTE(SUBSTITUTE(SUBSTITUTE(SUBSTITUTE(LOWER(Table2[[#This Row],[Naam]]),".",""),"-","")," bvba",""),"belgië",""),"belgium","")," nv","")," bv",""),"group",""),"groep","")," ", ""),"é","e"),"è","e"),"à","a")</f>
        <v>mars</v>
      </c>
      <c r="D323" t="s">
        <v>3129</v>
      </c>
      <c r="E323" t="s">
        <v>3130</v>
      </c>
      <c r="F323"/>
      <c r="G323"/>
      <c r="H323"/>
      <c r="I323"/>
      <c r="J323" t="s">
        <v>3131</v>
      </c>
      <c r="K323" t="str">
        <f>IFERROR(LEFT(SUBSTITUTE(SUBSTITUTE(Table2[[#This Row],[Website]],"www.",""),"https://",""), FIND(".", SUBSTITUTE(SUBSTITUTE(Table2[[#This Row],[Website]],"www.",""),"https://","")) - 1),"")</f>
        <v>mars</v>
      </c>
      <c r="L323" t="s">
        <v>3132</v>
      </c>
      <c r="M323" t="s">
        <v>2044</v>
      </c>
      <c r="N323" t="s">
        <v>3133</v>
      </c>
      <c r="O323">
        <v>153</v>
      </c>
      <c r="P323">
        <v>277</v>
      </c>
      <c r="Q323" t="s">
        <v>3134</v>
      </c>
      <c r="R323" t="str">
        <f>LOWER(Table2[[#This Row],[Straat]]&amp;Table2[[#This Row],[Huisnummer]]&amp;Table2[[#This Row],[Postcode]])</f>
        <v>kleine kloosterstraat81932</v>
      </c>
      <c r="S323" t="s">
        <v>33</v>
      </c>
      <c r="T323" t="s">
        <v>45</v>
      </c>
      <c r="U323" t="s">
        <v>3135</v>
      </c>
      <c r="V323" t="s">
        <v>318</v>
      </c>
      <c r="W323" t="s">
        <v>3136</v>
      </c>
      <c r="X323" t="s">
        <v>38</v>
      </c>
      <c r="Y323" t="s">
        <v>47</v>
      </c>
      <c r="Z323" t="str">
        <f>_xlfn.XLOOKUP(Table2[[#This Row],[Bedrijfsnummer]],Contacten!$O$2:$O$921,Contacten!$H$2:$H$921,"Not Found",0)</f>
        <v>Not Found</v>
      </c>
      <c r="AA323" t="str">
        <f>_xlfn.XLOOKUP(Table2[[#This Row],[Basisnaam]],Table3[Basisnaam],Table3[Functie],"",0)</f>
        <v/>
      </c>
      <c r="AB323" t="str">
        <f>IF(OR(Table2[[#This Row],[In Contact list?]]&lt;&gt;"Not Found",Table2[[#This Row],[In Contacten Hanne]]&lt;&gt;""),"Yes","No")</f>
        <v>No</v>
      </c>
    </row>
    <row r="324" spans="1:28" ht="17.45" customHeight="1" x14ac:dyDescent="0.45">
      <c r="A324" t="s">
        <v>9422</v>
      </c>
      <c r="B324" t="s">
        <v>3137</v>
      </c>
      <c r="C324" t="str">
        <f>SUBSTITUTE(SUBSTITUTE(SUBSTITUTE(SUBSTITUTE(SUBSTITUTE(SUBSTITUTE(SUBSTITUTE(SUBSTITUTE(SUBSTITUTE(SUBSTITUTE(SUBSTITUTE(SUBSTITUTE(SUBSTITUTE(LOWER(Table2[[#This Row],[Naam]]),".",""),"-","")," bvba",""),"belgië",""),"belgium","")," nv","")," bv",""),"group",""),"groep","")," ", ""),"é","e"),"è","e"),"à","a")</f>
        <v>materialise</v>
      </c>
      <c r="D324" t="s">
        <v>3138</v>
      </c>
      <c r="E324" t="s">
        <v>3139</v>
      </c>
      <c r="F324" t="s">
        <v>3140</v>
      </c>
      <c r="G324" t="s">
        <v>26</v>
      </c>
      <c r="H324" t="s">
        <v>3141</v>
      </c>
      <c r="I324" t="s">
        <v>26</v>
      </c>
      <c r="J324" t="s">
        <v>3142</v>
      </c>
      <c r="K324" t="str">
        <f>IFERROR(LEFT(SUBSTITUTE(SUBSTITUTE(Table2[[#This Row],[Website]],"www.",""),"https://",""), FIND(".", SUBSTITUTE(SUBSTITUTE(Table2[[#This Row],[Website]],"www.",""),"https://","")) - 1),"")</f>
        <v>materialise</v>
      </c>
      <c r="L324" t="s">
        <v>3143</v>
      </c>
      <c r="M324" t="s">
        <v>151</v>
      </c>
      <c r="N324" t="s">
        <v>152</v>
      </c>
      <c r="O324">
        <v>22</v>
      </c>
      <c r="P324">
        <v>539</v>
      </c>
      <c r="Q324" t="s">
        <v>3144</v>
      </c>
      <c r="R324" t="str">
        <f>LOWER(Table2[[#This Row],[Straat]]&amp;Table2[[#This Row],[Huisnummer]]&amp;Table2[[#This Row],[Postcode]])</f>
        <v>technologielaan153001</v>
      </c>
      <c r="S324" t="s">
        <v>33</v>
      </c>
      <c r="T324" t="s">
        <v>45</v>
      </c>
      <c r="U324" t="s">
        <v>1199</v>
      </c>
      <c r="V324" t="s">
        <v>141</v>
      </c>
      <c r="W324" t="s">
        <v>3145</v>
      </c>
      <c r="X324" t="s">
        <v>100</v>
      </c>
      <c r="Y324" t="s">
        <v>47</v>
      </c>
      <c r="Z324" t="str">
        <f>_xlfn.XLOOKUP(Table2[[#This Row],[Bedrijfsnummer]],Contacten!$O$2:$O$921,Contacten!$H$2:$H$921,"Not Found",0)</f>
        <v>Global HR Business Partner</v>
      </c>
      <c r="AA324" t="str">
        <f>_xlfn.XLOOKUP(Table2[[#This Row],[Basisnaam]],Table3[Basisnaam],Table3[Functie],"",0)</f>
        <v/>
      </c>
      <c r="AB324" t="str">
        <f>IF(OR(Table2[[#This Row],[In Contact list?]]&lt;&gt;"Not Found",Table2[[#This Row],[In Contacten Hanne]]&lt;&gt;""),"Yes","No")</f>
        <v>Yes</v>
      </c>
    </row>
    <row r="325" spans="1:28" ht="17.45" customHeight="1" x14ac:dyDescent="0.45">
      <c r="A325" t="s">
        <v>9422</v>
      </c>
      <c r="B325" t="s">
        <v>3147</v>
      </c>
      <c r="C325" t="str">
        <f>SUBSTITUTE(SUBSTITUTE(SUBSTITUTE(SUBSTITUTE(SUBSTITUTE(SUBSTITUTE(SUBSTITUTE(SUBSTITUTE(SUBSTITUTE(SUBSTITUTE(SUBSTITUTE(SUBSTITUTE(SUBSTITUTE(LOWER(Table2[[#This Row],[Naam]]),".",""),"-","")," bvba",""),"belgië",""),"belgium","")," nv","")," bv",""),"group",""),"groep","")," ", ""),"é","e"),"è","e"),"à","a")</f>
        <v>mazdamotorlogisticseurope</v>
      </c>
      <c r="D325" t="s">
        <v>3148</v>
      </c>
      <c r="E325" t="s">
        <v>3149</v>
      </c>
      <c r="F325"/>
      <c r="G325"/>
      <c r="H325"/>
      <c r="I325"/>
      <c r="J325" t="s">
        <v>3150</v>
      </c>
      <c r="K325" t="str">
        <f>IFERROR(LEFT(SUBSTITUTE(SUBSTITUTE(Table2[[#This Row],[Website]],"www.",""),"https://",""), FIND(".", SUBSTITUTE(SUBSTITUTE(Table2[[#This Row],[Website]],"www.",""),"https://","")) - 1),"")</f>
        <v>mazda</v>
      </c>
      <c r="L325" t="s">
        <v>3151</v>
      </c>
      <c r="M325" t="s">
        <v>659</v>
      </c>
      <c r="N325">
        <v>2830</v>
      </c>
      <c r="O325">
        <v>0</v>
      </c>
      <c r="P325">
        <v>203.4</v>
      </c>
      <c r="Q325"/>
      <c r="R325" t="str">
        <f>LOWER(Table2[[#This Row],[Straat]]&amp;Table2[[#This Row],[Huisnummer]]&amp;Table2[[#This Row],[Postcode]])</f>
        <v>blaasveldstraat1622830</v>
      </c>
      <c r="S325"/>
      <c r="T325" t="s">
        <v>34</v>
      </c>
      <c r="U325" t="s">
        <v>3152</v>
      </c>
      <c r="V325">
        <v>162</v>
      </c>
      <c r="W325"/>
      <c r="X325" t="s">
        <v>38</v>
      </c>
      <c r="Y325" t="s">
        <v>113</v>
      </c>
      <c r="Z325" t="str">
        <f>_xlfn.XLOOKUP(Table2[[#This Row],[Bedrijfsnummer]],Contacten!$O$2:$O$921,Contacten!$H$2:$H$921,"Not Found",0)</f>
        <v>Not Found</v>
      </c>
      <c r="AA325" t="str">
        <f>_xlfn.XLOOKUP(Table2[[#This Row],[Basisnaam]],Table3[Basisnaam],Table3[Functie],"",0)</f>
        <v/>
      </c>
      <c r="AB325" t="str">
        <f>IF(OR(Table2[[#This Row],[In Contact list?]]&lt;&gt;"Not Found",Table2[[#This Row],[In Contacten Hanne]]&lt;&gt;""),"Yes","No")</f>
        <v>No</v>
      </c>
    </row>
    <row r="326" spans="1:28" ht="17.45" customHeight="1" x14ac:dyDescent="0.45">
      <c r="A326" t="s">
        <v>9422</v>
      </c>
      <c r="B326" t="s">
        <v>3153</v>
      </c>
      <c r="C326" t="str">
        <f>SUBSTITUTE(SUBSTITUTE(SUBSTITUTE(SUBSTITUTE(SUBSTITUTE(SUBSTITUTE(SUBSTITUTE(SUBSTITUTE(SUBSTITUTE(SUBSTITUTE(SUBSTITUTE(SUBSTITUTE(SUBSTITUTE(LOWER(Table2[[#This Row],[Naam]]),".",""),"-","")," bvba",""),"belgië",""),"belgium","")," nv","")," bv",""),"group",""),"groep","")," ", ""),"é","e"),"è","e"),"à","a")</f>
        <v>mbg</v>
      </c>
      <c r="D326" t="s">
        <v>3154</v>
      </c>
      <c r="E326" t="s">
        <v>3155</v>
      </c>
      <c r="F326" t="s">
        <v>3156</v>
      </c>
      <c r="G326" t="s">
        <v>26</v>
      </c>
      <c r="H326" t="s">
        <v>3157</v>
      </c>
      <c r="I326" t="s">
        <v>26</v>
      </c>
      <c r="J326" t="s">
        <v>3158</v>
      </c>
      <c r="K326" t="str">
        <f>IFERROR(LEFT(SUBSTITUTE(SUBSTITUTE(Table2[[#This Row],[Website]],"www.",""),"https://",""), FIND(".", SUBSTITUTE(SUBSTITUTE(Table2[[#This Row],[Website]],"www.",""),"https://","")) - 1),"")</f>
        <v>mbg</v>
      </c>
      <c r="L326" t="s">
        <v>3159</v>
      </c>
      <c r="M326" t="s">
        <v>553</v>
      </c>
      <c r="N326">
        <v>2610</v>
      </c>
      <c r="O326">
        <v>1</v>
      </c>
      <c r="P326">
        <v>108.1</v>
      </c>
      <c r="Q326"/>
      <c r="R326" t="str">
        <f>LOWER(Table2[[#This Row],[Straat]]&amp;Table2[[#This Row],[Huisnummer]]&amp;Table2[[#This Row],[Postcode]])</f>
        <v>laarstraat162610</v>
      </c>
      <c r="S326"/>
      <c r="T326" t="s">
        <v>34</v>
      </c>
      <c r="U326" t="s">
        <v>3160</v>
      </c>
      <c r="V326">
        <v>16</v>
      </c>
      <c r="W326" t="s">
        <v>3161</v>
      </c>
      <c r="X326" t="s">
        <v>38</v>
      </c>
      <c r="Y326" t="s">
        <v>47</v>
      </c>
      <c r="Z326" t="str">
        <f>_xlfn.XLOOKUP(Table2[[#This Row],[Bedrijfsnummer]],Contacten!$O$2:$O$921,Contacten!$H$2:$H$921,"Not Found",0)</f>
        <v>HR-manager</v>
      </c>
      <c r="AA326" t="str">
        <f>_xlfn.XLOOKUP(Table2[[#This Row],[Basisnaam]],Table3[Basisnaam],Table3[Functie],"",0)</f>
        <v/>
      </c>
      <c r="AB326" t="str">
        <f>IF(OR(Table2[[#This Row],[In Contact list?]]&lt;&gt;"Not Found",Table2[[#This Row],[In Contacten Hanne]]&lt;&gt;""),"Yes","No")</f>
        <v>Yes</v>
      </c>
    </row>
    <row r="327" spans="1:28" ht="17.45" customHeight="1" x14ac:dyDescent="0.45">
      <c r="A327" t="s">
        <v>9422</v>
      </c>
      <c r="B327" t="s">
        <v>3163</v>
      </c>
      <c r="C327" t="str">
        <f>SUBSTITUTE(SUBSTITUTE(SUBSTITUTE(SUBSTITUTE(SUBSTITUTE(SUBSTITUTE(SUBSTITUTE(SUBSTITUTE(SUBSTITUTE(SUBSTITUTE(SUBSTITUTE(SUBSTITUTE(SUBSTITUTE(LOWER(Table2[[#This Row],[Naam]]),".",""),"-","")," bvba",""),"belgië",""),"belgium","")," nv","")," bv",""),"group",""),"groep","")," ", ""),"é","e"),"è","e"),"à","a")</f>
        <v>mccverstraete</v>
      </c>
      <c r="D327" t="s">
        <v>3164</v>
      </c>
      <c r="E327" t="s">
        <v>3165</v>
      </c>
      <c r="F327" t="s">
        <v>3166</v>
      </c>
      <c r="G327" t="s">
        <v>26</v>
      </c>
      <c r="H327" t="s">
        <v>3167</v>
      </c>
      <c r="I327" t="s">
        <v>26</v>
      </c>
      <c r="J327" t="s">
        <v>3168</v>
      </c>
      <c r="K327" t="str">
        <f>IFERROR(LEFT(SUBSTITUTE(SUBSTITUTE(Table2[[#This Row],[Website]],"www.",""),"https://",""), FIND(".", SUBSTITUTE(SUBSTITUTE(Table2[[#This Row],[Website]],"www.",""),"https://","")) - 1),"")</f>
        <v>jobs</v>
      </c>
      <c r="L327" t="s">
        <v>3169</v>
      </c>
      <c r="M327" t="s">
        <v>3170</v>
      </c>
      <c r="N327">
        <v>9991</v>
      </c>
      <c r="O327">
        <v>0</v>
      </c>
      <c r="P327">
        <v>105.8</v>
      </c>
      <c r="Q327"/>
      <c r="R327" t="str">
        <f>LOWER(Table2[[#This Row],[Straat]]&amp;Table2[[#This Row],[Huisnummer]]&amp;Table2[[#This Row],[Postcode]])</f>
        <v>vliegplein209991</v>
      </c>
      <c r="S327"/>
      <c r="T327" t="s">
        <v>67</v>
      </c>
      <c r="U327" t="s">
        <v>3171</v>
      </c>
      <c r="V327">
        <v>20</v>
      </c>
      <c r="W327" t="s">
        <v>3172</v>
      </c>
      <c r="X327" t="s">
        <v>100</v>
      </c>
      <c r="Y327" t="s">
        <v>47</v>
      </c>
      <c r="Z327" t="str">
        <f>_xlfn.XLOOKUP(Table2[[#This Row],[Bedrijfsnummer]],Contacten!$O$2:$O$921,Contacten!$H$2:$H$921,"Not Found",0)</f>
        <v>Not Found</v>
      </c>
      <c r="AA327" t="str">
        <f>_xlfn.XLOOKUP(Table2[[#This Row],[Basisnaam]],Table3[Basisnaam],Table3[Functie],"",0)</f>
        <v/>
      </c>
      <c r="AB327" t="str">
        <f>IF(OR(Table2[[#This Row],[In Contact list?]]&lt;&gt;"Not Found",Table2[[#This Row],[In Contacten Hanne]]&lt;&gt;""),"Yes","No")</f>
        <v>No</v>
      </c>
    </row>
    <row r="328" spans="1:28" ht="17.45" customHeight="1" x14ac:dyDescent="0.45">
      <c r="A328" t="s">
        <v>9422</v>
      </c>
      <c r="B328" t="s">
        <v>3173</v>
      </c>
      <c r="C328" t="str">
        <f>SUBSTITUTE(SUBSTITUTE(SUBSTITUTE(SUBSTITUTE(SUBSTITUTE(SUBSTITUTE(SUBSTITUTE(SUBSTITUTE(SUBSTITUTE(SUBSTITUTE(SUBSTITUTE(SUBSTITUTE(SUBSTITUTE(LOWER(Table2[[#This Row],[Naam]]),".",""),"-","")," bvba",""),"belgië",""),"belgium","")," nv","")," bv",""),"group",""),"groep","")," ", ""),"é","e"),"è","e"),"à","a")</f>
        <v>mediafin</v>
      </c>
      <c r="D328" t="s">
        <v>3174</v>
      </c>
      <c r="E328" t="s">
        <v>3175</v>
      </c>
      <c r="F328" t="s">
        <v>3176</v>
      </c>
      <c r="G328" t="s">
        <v>26</v>
      </c>
      <c r="H328" t="s">
        <v>3177</v>
      </c>
      <c r="I328" t="s">
        <v>26</v>
      </c>
      <c r="J328" t="s">
        <v>3178</v>
      </c>
      <c r="K328" t="str">
        <f>IFERROR(LEFT(SUBSTITUTE(SUBSTITUTE(Table2[[#This Row],[Website]],"www.",""),"https://",""), FIND(".", SUBSTITUTE(SUBSTITUTE(Table2[[#This Row],[Website]],"www.",""),"https://","")) - 1),"")</f>
        <v>mediafin</v>
      </c>
      <c r="L328" t="s">
        <v>3179</v>
      </c>
      <c r="M328" t="s">
        <v>200</v>
      </c>
      <c r="N328" t="s">
        <v>315</v>
      </c>
      <c r="O328">
        <v>11</v>
      </c>
      <c r="P328">
        <v>294</v>
      </c>
      <c r="Q328" t="s">
        <v>3180</v>
      </c>
      <c r="R328" t="str">
        <f>LOWER(Table2[[#This Row],[Straat]]&amp;Table2[[#This Row],[Huisnummer]]&amp;Table2[[#This Row],[Postcode]])</f>
        <v>avenue du port86c1000</v>
      </c>
      <c r="S328" t="s">
        <v>33</v>
      </c>
      <c r="T328" t="s">
        <v>200</v>
      </c>
      <c r="U328" t="s">
        <v>3181</v>
      </c>
      <c r="V328" t="s">
        <v>1368</v>
      </c>
      <c r="W328" t="s">
        <v>3182</v>
      </c>
      <c r="X328" t="s">
        <v>38</v>
      </c>
      <c r="Y328" t="s">
        <v>60</v>
      </c>
      <c r="Z328" t="str">
        <f>_xlfn.XLOOKUP(Table2[[#This Row],[Bedrijfsnummer]],Contacten!$O$2:$O$921,Contacten!$H$2:$H$921,"Not Found",0)</f>
        <v>HR Manager</v>
      </c>
      <c r="AA328" t="str">
        <f>_xlfn.XLOOKUP(Table2[[#This Row],[Basisnaam]],Table3[Basisnaam],Table3[Functie],"",0)</f>
        <v/>
      </c>
      <c r="AB328" t="str">
        <f>IF(OR(Table2[[#This Row],[In Contact list?]]&lt;&gt;"Not Found",Table2[[#This Row],[In Contacten Hanne]]&lt;&gt;""),"Yes","No")</f>
        <v>Yes</v>
      </c>
    </row>
    <row r="329" spans="1:28" ht="17.45" customHeight="1" x14ac:dyDescent="0.45">
      <c r="A329" t="s">
        <v>9422</v>
      </c>
      <c r="B329" t="s">
        <v>3184</v>
      </c>
      <c r="C329" t="str">
        <f>SUBSTITUTE(SUBSTITUTE(SUBSTITUTE(SUBSTITUTE(SUBSTITUTE(SUBSTITUTE(SUBSTITUTE(SUBSTITUTE(SUBSTITUTE(SUBSTITUTE(SUBSTITUTE(SUBSTITUTE(SUBSTITUTE(LOWER(Table2[[#This Row],[Naam]]),".",""),"-","")," bvba",""),"belgië",""),"belgium","")," nv","")," bv",""),"group",""),"groep","")," ", ""),"é","e"),"è","e"),"à","a")</f>
        <v>mediagenix</v>
      </c>
      <c r="D329" t="s">
        <v>3185</v>
      </c>
      <c r="E329" t="s">
        <v>3186</v>
      </c>
      <c r="F329" t="s">
        <v>3187</v>
      </c>
      <c r="G329" t="s">
        <v>26</v>
      </c>
      <c r="H329" t="s">
        <v>3188</v>
      </c>
      <c r="I329" t="s">
        <v>26</v>
      </c>
      <c r="J329" t="s">
        <v>3189</v>
      </c>
      <c r="K329" t="str">
        <f>IFERROR(LEFT(SUBSTITUTE(SUBSTITUTE(Table2[[#This Row],[Website]],"www.",""),"https://",""), FIND(".", SUBSTITUTE(SUBSTITUTE(Table2[[#This Row],[Website]],"www.",""),"https://","")) - 1),"")</f>
        <v>mediagenix</v>
      </c>
      <c r="L329" t="s">
        <v>3190</v>
      </c>
      <c r="M329" t="s">
        <v>128</v>
      </c>
      <c r="N329">
        <v>1702</v>
      </c>
      <c r="O329">
        <v>0</v>
      </c>
      <c r="P329">
        <v>139.69999999999999</v>
      </c>
      <c r="Q329"/>
      <c r="R329" t="str">
        <f>LOWER(Table2[[#This Row],[Straat]]&amp;Table2[[#This Row],[Huisnummer]]&amp;Table2[[#This Row],[Postcode]])</f>
        <v>nieuwe gentsesteenweg211702</v>
      </c>
      <c r="S329"/>
      <c r="T329" t="s">
        <v>45</v>
      </c>
      <c r="U329" t="s">
        <v>3191</v>
      </c>
      <c r="V329">
        <v>21</v>
      </c>
      <c r="W329" t="s">
        <v>482</v>
      </c>
      <c r="X329" t="s">
        <v>80</v>
      </c>
      <c r="Y329" t="s">
        <v>39</v>
      </c>
      <c r="Z329" t="str">
        <f>_xlfn.XLOOKUP(Table2[[#This Row],[Bedrijfsnummer]],Contacten!$O$2:$O$921,Contacten!$H$2:$H$921,"Not Found",0)</f>
        <v>Not Found</v>
      </c>
      <c r="AA329" t="str">
        <f>_xlfn.XLOOKUP(Table2[[#This Row],[Basisnaam]],Table3[Basisnaam],Table3[Functie],"",0)</f>
        <v/>
      </c>
      <c r="AB329" t="str">
        <f>IF(OR(Table2[[#This Row],[In Contact list?]]&lt;&gt;"Not Found",Table2[[#This Row],[In Contacten Hanne]]&lt;&gt;""),"Yes","No")</f>
        <v>No</v>
      </c>
    </row>
    <row r="330" spans="1:28" ht="17.45" customHeight="1" x14ac:dyDescent="0.45">
      <c r="A330" t="s">
        <v>9422</v>
      </c>
      <c r="B330" t="s">
        <v>3192</v>
      </c>
      <c r="C330" t="str">
        <f>SUBSTITUTE(SUBSTITUTE(SUBSTITUTE(SUBSTITUTE(SUBSTITUTE(SUBSTITUTE(SUBSTITUTE(SUBSTITUTE(SUBSTITUTE(SUBSTITUTE(SUBSTITUTE(SUBSTITUTE(SUBSTITUTE(LOWER(Table2[[#This Row],[Naam]]),".",""),"-","")," bvba",""),"belgië",""),"belgium","")," nv","")," bv",""),"group",""),"groep","")," ", ""),"é","e"),"è","e"),"à","a")</f>
        <v>mediahuis</v>
      </c>
      <c r="D330" t="s">
        <v>3193</v>
      </c>
      <c r="E330" t="s">
        <v>3194</v>
      </c>
      <c r="F330"/>
      <c r="G330"/>
      <c r="H330" t="s">
        <v>3195</v>
      </c>
      <c r="I330" t="s">
        <v>26</v>
      </c>
      <c r="J330" t="s">
        <v>3196</v>
      </c>
      <c r="K330" t="str">
        <f>IFERROR(LEFT(SUBSTITUTE(SUBSTITUTE(Table2[[#This Row],[Website]],"www.",""),"https://",""), FIND(".", SUBSTITUTE(SUBSTITUTE(Table2[[#This Row],[Website]],"www.",""),"https://","")) - 1),"")</f>
        <v>mediahuis</v>
      </c>
      <c r="L330" t="s">
        <v>3197</v>
      </c>
      <c r="M330" t="s">
        <v>34</v>
      </c>
      <c r="N330" t="s">
        <v>1700</v>
      </c>
      <c r="O330">
        <v>4</v>
      </c>
      <c r="P330">
        <v>856</v>
      </c>
      <c r="Q330" t="s">
        <v>3198</v>
      </c>
      <c r="R330" t="str">
        <f>LOWER(Table2[[#This Row],[Straat]]&amp;Table2[[#This Row],[Huisnummer]]&amp;Table2[[#This Row],[Postcode]])</f>
        <v>katwilgweg22050</v>
      </c>
      <c r="S330" t="s">
        <v>33</v>
      </c>
      <c r="T330" t="s">
        <v>34</v>
      </c>
      <c r="U330" t="s">
        <v>685</v>
      </c>
      <c r="V330" t="s">
        <v>516</v>
      </c>
      <c r="W330" t="s">
        <v>3199</v>
      </c>
      <c r="X330" t="s">
        <v>100</v>
      </c>
      <c r="Y330" t="s">
        <v>47</v>
      </c>
      <c r="Z330" t="str">
        <f>_xlfn.XLOOKUP(Table2[[#This Row],[Bedrijfsnummer]],Contacten!$O$2:$O$921,Contacten!$H$2:$H$921,"Not Found",0)</f>
        <v>Not Found</v>
      </c>
      <c r="AA330" t="str">
        <f>_xlfn.XLOOKUP(Table2[[#This Row],[Basisnaam]],Table3[Basisnaam],Table3[Functie],"",0)</f>
        <v>HR Manager Compensation &amp; Benefits</v>
      </c>
      <c r="AB330" t="str">
        <f>IF(OR(Table2[[#This Row],[In Contact list?]]&lt;&gt;"Not Found",Table2[[#This Row],[In Contacten Hanne]]&lt;&gt;""),"Yes","No")</f>
        <v>Yes</v>
      </c>
    </row>
    <row r="331" spans="1:28" ht="17.45" customHeight="1" x14ac:dyDescent="0.45">
      <c r="A331" t="s">
        <v>9422</v>
      </c>
      <c r="B331" t="s">
        <v>3200</v>
      </c>
      <c r="C331" t="str">
        <f>SUBSTITUTE(SUBSTITUTE(SUBSTITUTE(SUBSTITUTE(SUBSTITUTE(SUBSTITUTE(SUBSTITUTE(SUBSTITUTE(SUBSTITUTE(SUBSTITUTE(SUBSTITUTE(SUBSTITUTE(SUBSTITUTE(LOWER(Table2[[#This Row],[Naam]]),".",""),"-","")," bvba",""),"belgië",""),"belgium","")," nv","")," bv",""),"group",""),"groep","")," ", ""),"é","e"),"è","e"),"à","a")</f>
        <v>medicim</v>
      </c>
      <c r="D331" t="s">
        <v>3201</v>
      </c>
      <c r="E331" t="s">
        <v>3202</v>
      </c>
      <c r="F331" t="s">
        <v>3203</v>
      </c>
      <c r="G331" t="s">
        <v>26</v>
      </c>
      <c r="H331" t="s">
        <v>3204</v>
      </c>
      <c r="I331" t="s">
        <v>26</v>
      </c>
      <c r="J331" t="s">
        <v>3205</v>
      </c>
      <c r="K331" t="str">
        <f>IFERROR(LEFT(SUBSTITUTE(SUBSTITUTE(Table2[[#This Row],[Website]],"www.",""),"https://",""), FIND(".", SUBSTITUTE(SUBSTITUTE(Table2[[#This Row],[Website]],"www.",""),"https://","")) - 1),"")</f>
        <v>www2</v>
      </c>
      <c r="L331" t="s">
        <v>3206</v>
      </c>
      <c r="M331" t="s">
        <v>175</v>
      </c>
      <c r="N331">
        <v>2800</v>
      </c>
      <c r="O331">
        <v>0</v>
      </c>
      <c r="P331">
        <v>111.4</v>
      </c>
      <c r="Q331"/>
      <c r="R331" t="str">
        <f>LOWER(Table2[[#This Row],[Straat]]&amp;Table2[[#This Row],[Huisnummer]]&amp;Table2[[#This Row],[Postcode]])</f>
        <v>stationsstraat102-1082800</v>
      </c>
      <c r="S331"/>
      <c r="T331" t="s">
        <v>34</v>
      </c>
      <c r="U331" t="s">
        <v>176</v>
      </c>
      <c r="V331" t="s">
        <v>2345</v>
      </c>
      <c r="W331" t="s">
        <v>1180</v>
      </c>
      <c r="X331" t="s">
        <v>80</v>
      </c>
      <c r="Y331" t="s">
        <v>39</v>
      </c>
      <c r="Z331" t="str">
        <f>_xlfn.XLOOKUP(Table2[[#This Row],[Bedrijfsnummer]],Contacten!$O$2:$O$921,Contacten!$H$2:$H$921,"Not Found",0)</f>
        <v>Not Found</v>
      </c>
      <c r="AA331" t="str">
        <f>_xlfn.XLOOKUP(Table2[[#This Row],[Basisnaam]],Table3[Basisnaam],Table3[Functie],"",0)</f>
        <v/>
      </c>
      <c r="AB331" t="str">
        <f>IF(OR(Table2[[#This Row],[In Contact list?]]&lt;&gt;"Not Found",Table2[[#This Row],[In Contacten Hanne]]&lt;&gt;""),"Yes","No")</f>
        <v>No</v>
      </c>
    </row>
    <row r="332" spans="1:28" ht="17.45" customHeight="1" x14ac:dyDescent="0.45">
      <c r="A332" t="s">
        <v>9422</v>
      </c>
      <c r="B332" t="s">
        <v>3207</v>
      </c>
      <c r="C332" t="str">
        <f>SUBSTITUTE(SUBSTITUTE(SUBSTITUTE(SUBSTITUTE(SUBSTITUTE(SUBSTITUTE(SUBSTITUTE(SUBSTITUTE(SUBSTITUTE(SUBSTITUTE(SUBSTITUTE(SUBSTITUTE(SUBSTITUTE(LOWER(Table2[[#This Row],[Naam]]),".",""),"-","")," bvba",""),"belgië",""),"belgium","")," nv","")," bv",""),"group",""),"groep","")," ", ""),"é","e"),"è","e"),"à","a")</f>
        <v>mediterraneanshippingcompany</v>
      </c>
      <c r="D332" t="s">
        <v>3208</v>
      </c>
      <c r="E332" t="s">
        <v>3209</v>
      </c>
      <c r="F332" t="s">
        <v>3210</v>
      </c>
      <c r="G332" t="s">
        <v>26</v>
      </c>
      <c r="H332" t="s">
        <v>3211</v>
      </c>
      <c r="I332" t="s">
        <v>26</v>
      </c>
      <c r="J332" t="s">
        <v>3212</v>
      </c>
      <c r="K332" t="str">
        <f>IFERROR(LEFT(SUBSTITUTE(SUBSTITUTE(Table2[[#This Row],[Website]],"www.",""),"https://",""), FIND(".", SUBSTITUTE(SUBSTITUTE(Table2[[#This Row],[Website]],"www.",""),"https://","")) - 1),"")</f>
        <v>msc</v>
      </c>
      <c r="L332" t="s">
        <v>3213</v>
      </c>
      <c r="M332" t="s">
        <v>34</v>
      </c>
      <c r="N332" t="s">
        <v>1626</v>
      </c>
      <c r="O332">
        <v>57</v>
      </c>
      <c r="P332">
        <v>341</v>
      </c>
      <c r="Q332" t="s">
        <v>3214</v>
      </c>
      <c r="R332" t="str">
        <f>LOWER(Table2[[#This Row],[Straat]]&amp;Table2[[#This Row],[Huisnummer]]&amp;Table2[[#This Row],[Postcode]])</f>
        <v>noorderlaan127a2030</v>
      </c>
      <c r="S332" t="s">
        <v>33</v>
      </c>
      <c r="T332" t="s">
        <v>34</v>
      </c>
      <c r="U332" t="s">
        <v>918</v>
      </c>
      <c r="V332" t="s">
        <v>3215</v>
      </c>
      <c r="W332" t="s">
        <v>2147</v>
      </c>
      <c r="X332" t="s">
        <v>38</v>
      </c>
      <c r="Y332" t="s">
        <v>39</v>
      </c>
      <c r="Z332" t="str">
        <f>_xlfn.XLOOKUP(Table2[[#This Row],[Bedrijfsnummer]],Contacten!$O$2:$O$921,Contacten!$H$2:$H$921,"Not Found",0)</f>
        <v>MBA, HR Manager</v>
      </c>
      <c r="AA332" t="str">
        <f>_xlfn.XLOOKUP(Table2[[#This Row],[Basisnaam]],Table3[Basisnaam],Table3[Functie],"",0)</f>
        <v/>
      </c>
      <c r="AB332" t="str">
        <f>IF(OR(Table2[[#This Row],[In Contact list?]]&lt;&gt;"Not Found",Table2[[#This Row],[In Contacten Hanne]]&lt;&gt;""),"Yes","No")</f>
        <v>Yes</v>
      </c>
    </row>
    <row r="333" spans="1:28" ht="17.45" customHeight="1" x14ac:dyDescent="0.45">
      <c r="A333" t="s">
        <v>9422</v>
      </c>
      <c r="B333" t="s">
        <v>3217</v>
      </c>
      <c r="C333" t="str">
        <f>SUBSTITUTE(SUBSTITUTE(SUBSTITUTE(SUBSTITUTE(SUBSTITUTE(SUBSTITUTE(SUBSTITUTE(SUBSTITUTE(SUBSTITUTE(SUBSTITUTE(SUBSTITUTE(SUBSTITUTE(SUBSTITUTE(LOWER(Table2[[#This Row],[Naam]]),".",""),"-","")," bvba",""),"belgië",""),"belgium","")," nv","")," bv",""),"group",""),"groep","")," ", ""),"é","e"),"è","e"),"à","a")</f>
        <v>medtronic</v>
      </c>
      <c r="D333" t="s">
        <v>3218</v>
      </c>
      <c r="E333" t="s">
        <v>3219</v>
      </c>
      <c r="F333" t="s">
        <v>3220</v>
      </c>
      <c r="G333" t="s">
        <v>26</v>
      </c>
      <c r="H333" t="s">
        <v>3221</v>
      </c>
      <c r="I333" t="s">
        <v>26</v>
      </c>
      <c r="J333" t="s">
        <v>3222</v>
      </c>
      <c r="K333" t="str">
        <f>IFERROR(LEFT(SUBSTITUTE(SUBSTITUTE(Table2[[#This Row],[Website]],"www.",""),"https://",""), FIND(".", SUBSTITUTE(SUBSTITUTE(Table2[[#This Row],[Website]],"www.",""),"https://","")) - 1),"")</f>
        <v>medtronic</v>
      </c>
      <c r="L333" t="s">
        <v>3223</v>
      </c>
      <c r="M333" t="s">
        <v>3224</v>
      </c>
      <c r="N333" t="s">
        <v>3225</v>
      </c>
      <c r="O333">
        <v>78</v>
      </c>
      <c r="P333">
        <v>266</v>
      </c>
      <c r="Q333" t="s">
        <v>3226</v>
      </c>
      <c r="R333" t="str">
        <f>LOWER(Table2[[#This Row],[Straat]]&amp;Table2[[#This Row],[Huisnummer]]&amp;Table2[[#This Row],[Postcode]])</f>
        <v>av. du bourg. etienne demunter51090</v>
      </c>
      <c r="S333" t="s">
        <v>33</v>
      </c>
      <c r="T333" t="s">
        <v>200</v>
      </c>
      <c r="U333" t="s">
        <v>3227</v>
      </c>
      <c r="V333" t="s">
        <v>1665</v>
      </c>
      <c r="W333" t="s">
        <v>3228</v>
      </c>
      <c r="X333" t="s">
        <v>38</v>
      </c>
      <c r="Y333" t="s">
        <v>47</v>
      </c>
      <c r="Z333" t="str">
        <f>_xlfn.XLOOKUP(Table2[[#This Row],[Bedrijfsnummer]],Contacten!$O$2:$O$921,Contacten!$H$2:$H$921,"Not Found",0)</f>
        <v>Not Found</v>
      </c>
      <c r="AA333" t="str">
        <f>_xlfn.XLOOKUP(Table2[[#This Row],[Basisnaam]],Table3[Basisnaam],Table3[Functie],"",0)</f>
        <v/>
      </c>
      <c r="AB333" t="str">
        <f>IF(OR(Table2[[#This Row],[In Contact list?]]&lt;&gt;"Not Found",Table2[[#This Row],[In Contacten Hanne]]&lt;&gt;""),"Yes","No")</f>
        <v>No</v>
      </c>
    </row>
    <row r="334" spans="1:28" ht="17.45" customHeight="1" x14ac:dyDescent="0.45">
      <c r="A334" t="s">
        <v>9422</v>
      </c>
      <c r="B334" t="s">
        <v>3229</v>
      </c>
      <c r="C334" t="str">
        <f>SUBSTITUTE(SUBSTITUTE(SUBSTITUTE(SUBSTITUTE(SUBSTITUTE(SUBSTITUTE(SUBSTITUTE(SUBSTITUTE(SUBSTITUTE(SUBSTITUTE(SUBSTITUTE(SUBSTITUTE(SUBSTITUTE(LOWER(Table2[[#This Row],[Naam]]),".",""),"-","")," bvba",""),"belgië",""),"belgium","")," nv","")," bv",""),"group",""),"groep","")," ", ""),"é","e"),"è","e"),"à","a")</f>
        <v>melexistechnologies</v>
      </c>
      <c r="D334" t="s">
        <v>3230</v>
      </c>
      <c r="E334" t="s">
        <v>3231</v>
      </c>
      <c r="F334"/>
      <c r="G334"/>
      <c r="H334" t="s">
        <v>3232</v>
      </c>
      <c r="I334" t="s">
        <v>26</v>
      </c>
      <c r="J334" t="s">
        <v>3233</v>
      </c>
      <c r="K334" t="str">
        <f>IFERROR(LEFT(SUBSTITUTE(SUBSTITUTE(Table2[[#This Row],[Website]],"www.",""),"https://",""), FIND(".", SUBSTITUTE(SUBSTITUTE(Table2[[#This Row],[Website]],"www.",""),"https://","")) - 1),"")</f>
        <v>melexis</v>
      </c>
      <c r="L334" t="s">
        <v>3234</v>
      </c>
      <c r="M334" t="s">
        <v>855</v>
      </c>
      <c r="N334" t="s">
        <v>3235</v>
      </c>
      <c r="O334">
        <v>22</v>
      </c>
      <c r="P334">
        <v>248</v>
      </c>
      <c r="Q334" t="s">
        <v>3236</v>
      </c>
      <c r="R334" t="str">
        <f>LOWER(Table2[[#This Row],[Straat]]&amp;Table2[[#This Row],[Huisnummer]]&amp;Table2[[#This Row],[Postcode]])</f>
        <v>transportstraat13980</v>
      </c>
      <c r="S334" t="s">
        <v>33</v>
      </c>
      <c r="T334" t="s">
        <v>98</v>
      </c>
      <c r="U334" t="s">
        <v>3237</v>
      </c>
      <c r="V334" t="s">
        <v>468</v>
      </c>
      <c r="W334" t="s">
        <v>787</v>
      </c>
      <c r="X334" t="s">
        <v>38</v>
      </c>
      <c r="Y334" t="s">
        <v>113</v>
      </c>
      <c r="Z334" t="str">
        <f>_xlfn.XLOOKUP(Table2[[#This Row],[Bedrijfsnummer]],Contacten!$O$2:$O$921,Contacten!$H$2:$H$921,"Not Found",0)</f>
        <v>HR Business Partner</v>
      </c>
      <c r="AA334" t="str">
        <f>_xlfn.XLOOKUP(Table2[[#This Row],[Basisnaam]],Table3[Basisnaam],Table3[Functie],"",0)</f>
        <v>HR Manager Belgium</v>
      </c>
      <c r="AB334" t="str">
        <f>IF(OR(Table2[[#This Row],[In Contact list?]]&lt;&gt;"Not Found",Table2[[#This Row],[In Contacten Hanne]]&lt;&gt;""),"Yes","No")</f>
        <v>Yes</v>
      </c>
    </row>
    <row r="335" spans="1:28" ht="17.45" customHeight="1" x14ac:dyDescent="0.45">
      <c r="A335" t="s">
        <v>9422</v>
      </c>
      <c r="B335" t="s">
        <v>3239</v>
      </c>
      <c r="C335" t="str">
        <f>SUBSTITUTE(SUBSTITUTE(SUBSTITUTE(SUBSTITUTE(SUBSTITUTE(SUBSTITUTE(SUBSTITUTE(SUBSTITUTE(SUBSTITUTE(SUBSTITUTE(SUBSTITUTE(SUBSTITUTE(SUBSTITUTE(LOWER(Table2[[#This Row],[Naam]]),".",""),"-","")," bvba",""),"belgië",""),"belgium","")," nv","")," bv",""),"group",""),"groep","")," ", ""),"é","e"),"è","e"),"à","a")</f>
        <v>menarinibenelux</v>
      </c>
      <c r="D335" t="s">
        <v>3240</v>
      </c>
      <c r="E335" t="s">
        <v>3241</v>
      </c>
      <c r="F335"/>
      <c r="G335"/>
      <c r="H335" t="s">
        <v>3242</v>
      </c>
      <c r="I335" t="s">
        <v>26</v>
      </c>
      <c r="J335" t="s">
        <v>3243</v>
      </c>
      <c r="K335" t="str">
        <f>IFERROR(LEFT(SUBSTITUTE(SUBSTITUTE(Table2[[#This Row],[Website]],"www.",""),"https://",""), FIND(".", SUBSTITUTE(SUBSTITUTE(Table2[[#This Row],[Website]],"www.",""),"https://","")) - 1),"")</f>
        <v>menarini</v>
      </c>
      <c r="L335" t="s">
        <v>3244</v>
      </c>
      <c r="M335" t="s">
        <v>44</v>
      </c>
      <c r="N335">
        <v>1831</v>
      </c>
      <c r="O335">
        <v>0</v>
      </c>
      <c r="P335">
        <v>143.1</v>
      </c>
      <c r="Q335"/>
      <c r="R335" t="str">
        <f>LOWER(Table2[[#This Row],[Straat]]&amp;Table2[[#This Row],[Huisnummer]]&amp;Table2[[#This Row],[Postcode]])</f>
        <v>de kleetlaan31831</v>
      </c>
      <c r="S335"/>
      <c r="T335" t="s">
        <v>45</v>
      </c>
      <c r="U335" t="s">
        <v>1290</v>
      </c>
      <c r="V335">
        <v>3</v>
      </c>
      <c r="W335"/>
      <c r="X335" t="s">
        <v>80</v>
      </c>
      <c r="Y335" t="s">
        <v>60</v>
      </c>
      <c r="Z335" t="str">
        <f>_xlfn.XLOOKUP(Table2[[#This Row],[Bedrijfsnummer]],Contacten!$O$2:$O$921,Contacten!$H$2:$H$921,"Not Found",0)</f>
        <v>HR Director</v>
      </c>
      <c r="AA335" t="str">
        <f>_xlfn.XLOOKUP(Table2[[#This Row],[Basisnaam]],Table3[Basisnaam],Table3[Functie],"",0)</f>
        <v/>
      </c>
      <c r="AB335" t="str">
        <f>IF(OR(Table2[[#This Row],[In Contact list?]]&lt;&gt;"Not Found",Table2[[#This Row],[In Contacten Hanne]]&lt;&gt;""),"Yes","No")</f>
        <v>Yes</v>
      </c>
    </row>
    <row r="336" spans="1:28" ht="17.45" customHeight="1" x14ac:dyDescent="0.45">
      <c r="A336" t="s">
        <v>9422</v>
      </c>
      <c r="B336" t="s">
        <v>3246</v>
      </c>
      <c r="C336" t="str">
        <f>SUBSTITUTE(SUBSTITUTE(SUBSTITUTE(SUBSTITUTE(SUBSTITUTE(SUBSTITUTE(SUBSTITUTE(SUBSTITUTE(SUBSTITUTE(SUBSTITUTE(SUBSTITUTE(SUBSTITUTE(SUBSTITUTE(LOWER(Table2[[#This Row],[Naam]]),".",""),"-","")," bvba",""),"belgië",""),"belgium","")," nv","")," bv",""),"group",""),"groep","")," ", ""),"é","e"),"è","e"),"à","a")</f>
        <v>metagenics</v>
      </c>
      <c r="D336" t="s">
        <v>3247</v>
      </c>
      <c r="E336" t="s">
        <v>3248</v>
      </c>
      <c r="F336" t="s">
        <v>3249</v>
      </c>
      <c r="G336" t="s">
        <v>26</v>
      </c>
      <c r="H336" t="s">
        <v>3250</v>
      </c>
      <c r="I336" t="s">
        <v>26</v>
      </c>
      <c r="J336" t="s">
        <v>3251</v>
      </c>
      <c r="K336" t="str">
        <f>IFERROR(LEFT(SUBSTITUTE(SUBSTITUTE(Table2[[#This Row],[Website]],"www.",""),"https://",""), FIND(".", SUBSTITUTE(SUBSTITUTE(Table2[[#This Row],[Website]],"www.",""),"https://","")) - 1),"")</f>
        <v>metagenics</v>
      </c>
      <c r="L336" t="s">
        <v>3252</v>
      </c>
      <c r="M336" t="s">
        <v>1589</v>
      </c>
      <c r="N336">
        <v>8400</v>
      </c>
      <c r="O336">
        <v>0</v>
      </c>
      <c r="P336">
        <v>155.80000000000001</v>
      </c>
      <c r="Q336"/>
      <c r="R336" t="str">
        <f>LOWER(Table2[[#This Row],[Straat]]&amp;Table2[[#This Row],[Huisnummer]]&amp;Table2[[#This Row],[Postcode]])</f>
        <v>edward vlietinckstraat208400</v>
      </c>
      <c r="S336"/>
      <c r="T336" t="s">
        <v>77</v>
      </c>
      <c r="U336" t="s">
        <v>3253</v>
      </c>
      <c r="V336">
        <v>20</v>
      </c>
      <c r="W336" t="s">
        <v>3254</v>
      </c>
      <c r="X336" t="s">
        <v>38</v>
      </c>
      <c r="Y336" t="s">
        <v>60</v>
      </c>
      <c r="Z336" t="str">
        <f>_xlfn.XLOOKUP(Table2[[#This Row],[Bedrijfsnummer]],Contacten!$O$2:$O$921,Contacten!$H$2:$H$921,"Not Found",0)</f>
        <v>Not Found</v>
      </c>
      <c r="AA336" t="str">
        <f>_xlfn.XLOOKUP(Table2[[#This Row],[Basisnaam]],Table3[Basisnaam],Table3[Functie],"",0)</f>
        <v/>
      </c>
      <c r="AB336" t="str">
        <f>IF(OR(Table2[[#This Row],[In Contact list?]]&lt;&gt;"Not Found",Table2[[#This Row],[In Contacten Hanne]]&lt;&gt;""),"Yes","No")</f>
        <v>No</v>
      </c>
    </row>
    <row r="337" spans="1:28" ht="17.45" customHeight="1" x14ac:dyDescent="0.45">
      <c r="A337" t="s">
        <v>9422</v>
      </c>
      <c r="B337" t="s">
        <v>3255</v>
      </c>
      <c r="C337" t="str">
        <f>SUBSTITUTE(SUBSTITUTE(SUBSTITUTE(SUBSTITUTE(SUBSTITUTE(SUBSTITUTE(SUBSTITUTE(SUBSTITUTE(SUBSTITUTE(SUBSTITUTE(SUBSTITUTE(SUBSTITUTE(SUBSTITUTE(LOWER(Table2[[#This Row],[Naam]]),".",""),"-","")," bvba",""),"belgië",""),"belgium","")," nv","")," bv",""),"group",""),"groep","")," ", ""),"é","e"),"è","e"),"à","a")</f>
        <v>microsoft</v>
      </c>
      <c r="D337" t="s">
        <v>3256</v>
      </c>
      <c r="E337" t="s">
        <v>3257</v>
      </c>
      <c r="F337"/>
      <c r="G337"/>
      <c r="H337" t="s">
        <v>3258</v>
      </c>
      <c r="I337" t="s">
        <v>26</v>
      </c>
      <c r="J337" t="s">
        <v>3259</v>
      </c>
      <c r="K337" t="str">
        <f>IFERROR(LEFT(SUBSTITUTE(SUBSTITUTE(Table2[[#This Row],[Website]],"www.",""),"https://",""), FIND(".", SUBSTITUTE(SUBSTITUTE(Table2[[#This Row],[Website]],"www.",""),"https://","")) - 1),"")</f>
        <v>microsoft</v>
      </c>
      <c r="L337" t="s">
        <v>3260</v>
      </c>
      <c r="M337" t="s">
        <v>121</v>
      </c>
      <c r="N337" t="s">
        <v>478</v>
      </c>
      <c r="O337">
        <v>161</v>
      </c>
      <c r="P337">
        <v>518</v>
      </c>
      <c r="Q337" t="s">
        <v>3261</v>
      </c>
      <c r="R337" t="str">
        <f>LOWER(Table2[[#This Row],[Straat]]&amp;Table2[[#This Row],[Huisnummer]]&amp;Table2[[#This Row],[Postcode]])</f>
        <v>luchthaven brussel nationaal1k1930</v>
      </c>
      <c r="S337" t="s">
        <v>33</v>
      </c>
      <c r="T337" t="s">
        <v>45</v>
      </c>
      <c r="U337" t="s">
        <v>602</v>
      </c>
      <c r="V337" t="s">
        <v>3262</v>
      </c>
      <c r="W337" t="s">
        <v>156</v>
      </c>
      <c r="X337" t="s">
        <v>100</v>
      </c>
      <c r="Y337" t="s">
        <v>113</v>
      </c>
      <c r="Z337" t="str">
        <f>_xlfn.XLOOKUP(Table2[[#This Row],[Bedrijfsnummer]],Contacten!$O$2:$O$921,Contacten!$H$2:$H$921,"Not Found",0)</f>
        <v>HR Manager | Western Europe</v>
      </c>
      <c r="AA337" t="str">
        <f>_xlfn.XLOOKUP(Table2[[#This Row],[Basisnaam]],Table3[Basisnaam],Table3[Functie],"",0)</f>
        <v/>
      </c>
      <c r="AB337" t="str">
        <f>IF(OR(Table2[[#This Row],[In Contact list?]]&lt;&gt;"Not Found",Table2[[#This Row],[In Contacten Hanne]]&lt;&gt;""),"Yes","No")</f>
        <v>Yes</v>
      </c>
    </row>
    <row r="338" spans="1:28" ht="17.45" customHeight="1" x14ac:dyDescent="0.45">
      <c r="A338" t="s">
        <v>9422</v>
      </c>
      <c r="B338" t="s">
        <v>3264</v>
      </c>
      <c r="C338" t="str">
        <f>SUBSTITUTE(SUBSTITUTE(SUBSTITUTE(SUBSTITUTE(SUBSTITUTE(SUBSTITUTE(SUBSTITUTE(SUBSTITUTE(SUBSTITUTE(SUBSTITUTE(SUBSTITUTE(SUBSTITUTE(SUBSTITUTE(LOWER(Table2[[#This Row],[Naam]]),".",""),"-","")," bvba",""),"belgië",""),"belgium","")," nv","")," bv",""),"group",""),"groep","")," ", ""),"é","e"),"è","e"),"à","a")</f>
        <v>miele</v>
      </c>
      <c r="D338" t="s">
        <v>3265</v>
      </c>
      <c r="E338" t="s">
        <v>3266</v>
      </c>
      <c r="F338" t="s">
        <v>3267</v>
      </c>
      <c r="G338" t="s">
        <v>26</v>
      </c>
      <c r="H338" t="s">
        <v>3268</v>
      </c>
      <c r="I338" t="s">
        <v>26</v>
      </c>
      <c r="J338" t="s">
        <v>3269</v>
      </c>
      <c r="K338" t="str">
        <f>IFERROR(LEFT(SUBSTITUTE(SUBSTITUTE(Table2[[#This Row],[Website]],"www.",""),"https://",""), FIND(".", SUBSTITUTE(SUBSTITUTE(Table2[[#This Row],[Website]],"www.",""),"https://","")) - 1),"")</f>
        <v>miele</v>
      </c>
      <c r="L338" t="s">
        <v>3270</v>
      </c>
      <c r="M338" t="s">
        <v>109</v>
      </c>
      <c r="N338">
        <v>1730</v>
      </c>
      <c r="O338">
        <v>0</v>
      </c>
      <c r="P338">
        <v>221</v>
      </c>
      <c r="Q338"/>
      <c r="R338" t="str">
        <f>LOWER(Table2[[#This Row],[Straat]]&amp;Table2[[#This Row],[Huisnummer]]&amp;Table2[[#This Row],[Postcode]])</f>
        <v>z. 5 mollem4801730</v>
      </c>
      <c r="S338"/>
      <c r="T338" t="s">
        <v>45</v>
      </c>
      <c r="U338" t="s">
        <v>3271</v>
      </c>
      <c r="V338">
        <v>480</v>
      </c>
      <c r="W338" t="s">
        <v>166</v>
      </c>
      <c r="X338" t="s">
        <v>38</v>
      </c>
      <c r="Y338" t="s">
        <v>47</v>
      </c>
      <c r="Z338" t="str">
        <f>_xlfn.XLOOKUP(Table2[[#This Row],[Bedrijfsnummer]],Contacten!$O$2:$O$921,Contacten!$H$2:$H$921,"Not Found",0)</f>
        <v>Not Found</v>
      </c>
      <c r="AA338" t="str">
        <f>_xlfn.XLOOKUP(Table2[[#This Row],[Basisnaam]],Table3[Basisnaam],Table3[Functie],"",0)</f>
        <v/>
      </c>
      <c r="AB338" t="str">
        <f>IF(OR(Table2[[#This Row],[In Contact list?]]&lt;&gt;"Not Found",Table2[[#This Row],[In Contacten Hanne]]&lt;&gt;""),"Yes","No")</f>
        <v>No</v>
      </c>
    </row>
    <row r="339" spans="1:28" ht="17.45" customHeight="1" x14ac:dyDescent="0.45">
      <c r="A339" t="s">
        <v>9422</v>
      </c>
      <c r="B339" t="s">
        <v>3272</v>
      </c>
      <c r="C339" t="str">
        <f>SUBSTITUTE(SUBSTITUTE(SUBSTITUTE(SUBSTITUTE(SUBSTITUTE(SUBSTITUTE(SUBSTITUTE(SUBSTITUTE(SUBSTITUTE(SUBSTITUTE(SUBSTITUTE(SUBSTITUTE(SUBSTITUTE(LOWER(Table2[[#This Row],[Naam]]),".",""),"-","")," bvba",""),"belgië",""),"belgium","")," nv","")," bv",""),"group",""),"groep","")," ", ""),"é","e"),"è","e"),"à","a")</f>
        <v>milcobel</v>
      </c>
      <c r="D339" t="s">
        <v>3273</v>
      </c>
      <c r="E339" t="s">
        <v>3274</v>
      </c>
      <c r="F339" t="s">
        <v>3275</v>
      </c>
      <c r="G339" t="s">
        <v>26</v>
      </c>
      <c r="H339" t="s">
        <v>3276</v>
      </c>
      <c r="I339" t="s">
        <v>26</v>
      </c>
      <c r="J339" t="s">
        <v>3277</v>
      </c>
      <c r="K339" t="str">
        <f>IFERROR(LEFT(SUBSTITUTE(SUBSTITUTE(Table2[[#This Row],[Website]],"www.",""),"https://",""), FIND(".", SUBSTITUTE(SUBSTITUTE(Table2[[#This Row],[Website]],"www.",""),"https://","")) - 1),"")</f>
        <v>milcobel</v>
      </c>
      <c r="L339" t="s">
        <v>3278</v>
      </c>
      <c r="M339" t="s">
        <v>3279</v>
      </c>
      <c r="N339">
        <v>9120</v>
      </c>
      <c r="O339">
        <v>29</v>
      </c>
      <c r="P339">
        <v>101.2</v>
      </c>
      <c r="Q339"/>
      <c r="R339" t="str">
        <f>LOWER(Table2[[#This Row],[Straat]]&amp;Table2[[#This Row],[Huisnummer]]&amp;Table2[[#This Row],[Postcode]])</f>
        <v>fabriekstraat1419120</v>
      </c>
      <c r="S339"/>
      <c r="T339" t="s">
        <v>67</v>
      </c>
      <c r="U339" t="s">
        <v>3280</v>
      </c>
      <c r="V339">
        <v>141</v>
      </c>
      <c r="W339" t="s">
        <v>3281</v>
      </c>
      <c r="X339" t="s">
        <v>80</v>
      </c>
      <c r="Y339" t="s">
        <v>113</v>
      </c>
      <c r="Z339" t="str">
        <f>_xlfn.XLOOKUP(Table2[[#This Row],[Bedrijfsnummer]],Contacten!$O$2:$O$921,Contacten!$H$2:$H$921,"Not Found",0)</f>
        <v>Not Found</v>
      </c>
      <c r="AA339" t="str">
        <f>_xlfn.XLOOKUP(Table2[[#This Row],[Basisnaam]],Table3[Basisnaam],Table3[Functie],"",0)</f>
        <v/>
      </c>
      <c r="AB339" t="str">
        <f>IF(OR(Table2[[#This Row],[In Contact list?]]&lt;&gt;"Not Found",Table2[[#This Row],[In Contacten Hanne]]&lt;&gt;""),"Yes","No")</f>
        <v>No</v>
      </c>
    </row>
    <row r="340" spans="1:28" ht="17.45" customHeight="1" x14ac:dyDescent="0.45">
      <c r="A340" t="s">
        <v>9422</v>
      </c>
      <c r="B340" t="s">
        <v>3282</v>
      </c>
      <c r="C340" t="str">
        <f>SUBSTITUTE(SUBSTITUTE(SUBSTITUTE(SUBSTITUTE(SUBSTITUTE(SUBSTITUTE(SUBSTITUTE(SUBSTITUTE(SUBSTITUTE(SUBSTITUTE(SUBSTITUTE(SUBSTITUTE(SUBSTITUTE(LOWER(Table2[[#This Row],[Naam]]),".",""),"-","")," bvba",""),"belgië",""),"belgium","")," nv","")," bv",""),"group",""),"groep","")," ", ""),"é","e"),"è","e"),"à","a")</f>
        <v>mohawkinternationalservices</v>
      </c>
      <c r="D340" t="s">
        <v>3283</v>
      </c>
      <c r="E340" t="s">
        <v>3284</v>
      </c>
      <c r="F340" t="s">
        <v>3285</v>
      </c>
      <c r="G340" t="s">
        <v>26</v>
      </c>
      <c r="H340" t="s">
        <v>3286</v>
      </c>
      <c r="I340" t="s">
        <v>26</v>
      </c>
      <c r="J340" t="s">
        <v>3287</v>
      </c>
      <c r="K340" t="str">
        <f>IFERROR(LEFT(SUBSTITUTE(SUBSTITUTE(Table2[[#This Row],[Website]],"www.",""),"https://",""), FIND(".", SUBSTITUTE(SUBSTITUTE(Table2[[#This Row],[Website]],"www.",""),"https://","")) - 1),"")</f>
        <v>unilin</v>
      </c>
      <c r="L340" t="s">
        <v>3288</v>
      </c>
      <c r="M340" t="s">
        <v>184</v>
      </c>
      <c r="N340" t="s">
        <v>185</v>
      </c>
      <c r="O340">
        <v>101</v>
      </c>
      <c r="P340">
        <v>433</v>
      </c>
      <c r="Q340" t="s">
        <v>3289</v>
      </c>
      <c r="R340" t="str">
        <f>LOWER(Table2[[#This Row],[Straat]]&amp;Table2[[#This Row],[Huisnummer]]&amp;Table2[[#This Row],[Postcode]])</f>
        <v>ooigemstraat38710</v>
      </c>
      <c r="S340" t="s">
        <v>33</v>
      </c>
      <c r="T340" t="s">
        <v>77</v>
      </c>
      <c r="U340" t="s">
        <v>3290</v>
      </c>
      <c r="V340" t="s">
        <v>1271</v>
      </c>
      <c r="W340" t="s">
        <v>3291</v>
      </c>
      <c r="X340" t="s">
        <v>38</v>
      </c>
      <c r="Y340" t="s">
        <v>47</v>
      </c>
      <c r="Z340" t="str">
        <f>_xlfn.XLOOKUP(Table2[[#This Row],[Bedrijfsnummer]],Contacten!$O$2:$O$921,Contacten!$H$2:$H$921,"Not Found",0)</f>
        <v>HR Business Partner</v>
      </c>
      <c r="AA340" t="str">
        <f>_xlfn.XLOOKUP(Table2[[#This Row],[Basisnaam]],Table3[Basisnaam],Table3[Functie],"",0)</f>
        <v/>
      </c>
      <c r="AB340" t="str">
        <f>IF(OR(Table2[[#This Row],[In Contact list?]]&lt;&gt;"Not Found",Table2[[#This Row],[In Contacten Hanne]]&lt;&gt;""),"Yes","No")</f>
        <v>Yes</v>
      </c>
    </row>
    <row r="341" spans="1:28" ht="17.45" customHeight="1" x14ac:dyDescent="0.45">
      <c r="A341" t="s">
        <v>9422</v>
      </c>
      <c r="B341" t="s">
        <v>3293</v>
      </c>
      <c r="C341" t="str">
        <f>SUBSTITUTE(SUBSTITUTE(SUBSTITUTE(SUBSTITUTE(SUBSTITUTE(SUBSTITUTE(SUBSTITUTE(SUBSTITUTE(SUBSTITUTE(SUBSTITUTE(SUBSTITUTE(SUBSTITUTE(SUBSTITUTE(LOWER(Table2[[#This Row],[Naam]]),".",""),"-","")," bvba",""),"belgië",""),"belgium","")," nv","")," bv",""),"group",""),"groep","")," ", ""),"é","e"),"è","e"),"à","a")</f>
        <v>mondelez</v>
      </c>
      <c r="D341" t="s">
        <v>3294</v>
      </c>
      <c r="E341" t="s">
        <v>3295</v>
      </c>
      <c r="F341"/>
      <c r="G341"/>
      <c r="H341" t="s">
        <v>3296</v>
      </c>
      <c r="I341" t="s">
        <v>26</v>
      </c>
      <c r="J341" t="s">
        <v>9547</v>
      </c>
      <c r="K341" t="str">
        <f>IFERROR(LEFT(SUBSTITUTE(SUBSTITUTE(Table2[[#This Row],[Website]],"www.",""),"https://",""), FIND(".", SUBSTITUTE(SUBSTITUTE(Table2[[#This Row],[Website]],"www.",""),"https://","")) - 1),"")</f>
        <v>Empty</v>
      </c>
      <c r="L341"/>
      <c r="M341" t="s">
        <v>175</v>
      </c>
      <c r="N341">
        <v>2800</v>
      </c>
      <c r="O341">
        <v>0</v>
      </c>
      <c r="P341">
        <v>123.9</v>
      </c>
      <c r="Q341"/>
      <c r="R341" t="str">
        <f>LOWER(Table2[[#This Row],[Straat]]&amp;Table2[[#This Row],[Huisnummer]]&amp;Table2[[#This Row],[Postcode]])</f>
        <v>stationsstraat1002800</v>
      </c>
      <c r="S341"/>
      <c r="T341" t="s">
        <v>34</v>
      </c>
      <c r="U341" t="s">
        <v>176</v>
      </c>
      <c r="V341">
        <v>100</v>
      </c>
      <c r="W341"/>
      <c r="X341" t="s">
        <v>80</v>
      </c>
      <c r="Y341" t="s">
        <v>47</v>
      </c>
      <c r="Z341" t="str">
        <f>_xlfn.XLOOKUP(Table2[[#This Row],[Bedrijfsnummer]],Contacten!$O$2:$O$921,Contacten!$H$2:$H$921,"Not Found",0)</f>
        <v>Not Found</v>
      </c>
      <c r="AA341" t="str">
        <f>_xlfn.XLOOKUP(Table2[[#This Row],[Basisnaam]],Table3[Basisnaam],Table3[Functie],"",0)</f>
        <v/>
      </c>
      <c r="AB341" t="str">
        <f>IF(OR(Table2[[#This Row],[In Contact list?]]&lt;&gt;"Not Found",Table2[[#This Row],[In Contacten Hanne]]&lt;&gt;""),"Yes","No")</f>
        <v>No</v>
      </c>
    </row>
    <row r="342" spans="1:28" ht="17.45" customHeight="1" x14ac:dyDescent="0.45">
      <c r="A342" t="s">
        <v>9422</v>
      </c>
      <c r="B342" t="s">
        <v>3297</v>
      </c>
      <c r="C342" t="str">
        <f>SUBSTITUTE(SUBSTITUTE(SUBSTITUTE(SUBSTITUTE(SUBSTITUTE(SUBSTITUTE(SUBSTITUTE(SUBSTITUTE(SUBSTITUTE(SUBSTITUTE(SUBSTITUTE(SUBSTITUTE(SUBSTITUTE(LOWER(Table2[[#This Row],[Naam]]),".",""),"-","")," bvba",""),"belgië",""),"belgium","")," nv","")," bv",""),"group",""),"groep","")," ", ""),"é","e"),"è","e"),"à","a")</f>
        <v>moorefinance&amp;tax</v>
      </c>
      <c r="D342" t="s">
        <v>3298</v>
      </c>
      <c r="E342" t="s">
        <v>3299</v>
      </c>
      <c r="F342" t="s">
        <v>3300</v>
      </c>
      <c r="G342" t="s">
        <v>26</v>
      </c>
      <c r="H342"/>
      <c r="I342"/>
      <c r="J342" t="s">
        <v>3301</v>
      </c>
      <c r="K342" t="str">
        <f>IFERROR(LEFT(SUBSTITUTE(SUBSTITUTE(Table2[[#This Row],[Website]],"www.",""),"https://",""), FIND(".", SUBSTITUTE(SUBSTITUTE(Table2[[#This Row],[Website]],"www.",""),"https://","")) - 1),"")</f>
        <v>moore</v>
      </c>
      <c r="L342" t="s">
        <v>3302</v>
      </c>
      <c r="M342" t="s">
        <v>3303</v>
      </c>
      <c r="N342" t="s">
        <v>3304</v>
      </c>
      <c r="O342">
        <v>149</v>
      </c>
      <c r="P342">
        <v>512</v>
      </c>
      <c r="Q342" t="s">
        <v>3305</v>
      </c>
      <c r="R342" t="str">
        <f>LOWER(Table2[[#This Row],[Straat]]&amp;Table2[[#This Row],[Huisnummer]]&amp;Table2[[#This Row],[Postcode]])</f>
        <v>esplanade11020</v>
      </c>
      <c r="S342" t="s">
        <v>33</v>
      </c>
      <c r="T342" t="s">
        <v>200</v>
      </c>
      <c r="U342" t="s">
        <v>3306</v>
      </c>
      <c r="V342" t="s">
        <v>468</v>
      </c>
      <c r="W342" t="s">
        <v>156</v>
      </c>
      <c r="X342" t="s">
        <v>100</v>
      </c>
      <c r="Y342" t="s">
        <v>60</v>
      </c>
      <c r="Z342" t="str">
        <f>_xlfn.XLOOKUP(Table2[[#This Row],[Bedrijfsnummer]],Contacten!$O$2:$O$921,Contacten!$H$2:$H$921,"Not Found",0)</f>
        <v>HR Business Partner</v>
      </c>
      <c r="AA342" t="str">
        <f>_xlfn.XLOOKUP(Table2[[#This Row],[Basisnaam]],Table3[Basisnaam],Table3[Functie],"",0)</f>
        <v/>
      </c>
      <c r="AB342" t="str">
        <f>IF(OR(Table2[[#This Row],[In Contact list?]]&lt;&gt;"Not Found",Table2[[#This Row],[In Contacten Hanne]]&lt;&gt;""),"Yes","No")</f>
        <v>Yes</v>
      </c>
    </row>
    <row r="343" spans="1:28" ht="17.45" customHeight="1" x14ac:dyDescent="0.45">
      <c r="A343" t="s">
        <v>9422</v>
      </c>
      <c r="B343" t="s">
        <v>3308</v>
      </c>
      <c r="C343" t="str">
        <f>SUBSTITUTE(SUBSTITUTE(SUBSTITUTE(SUBSTITUTE(SUBSTITUTE(SUBSTITUTE(SUBSTITUTE(SUBSTITUTE(SUBSTITUTE(SUBSTITUTE(SUBSTITUTE(SUBSTITUTE(SUBSTITUTE(LOWER(Table2[[#This Row],[Naam]]),".",""),"-","")," bvba",""),"belgië",""),"belgium","")," nv","")," bv",""),"group",""),"groep","")," ", ""),"é","e"),"è","e"),"à","a")</f>
        <v>mowi</v>
      </c>
      <c r="D343" t="s">
        <v>3309</v>
      </c>
      <c r="E343" t="s">
        <v>3310</v>
      </c>
      <c r="F343" t="s">
        <v>3311</v>
      </c>
      <c r="G343" t="s">
        <v>26</v>
      </c>
      <c r="H343" t="s">
        <v>3312</v>
      </c>
      <c r="I343" t="s">
        <v>26</v>
      </c>
      <c r="J343" t="s">
        <v>3313</v>
      </c>
      <c r="K343" t="str">
        <f>IFERROR(LEFT(SUBSTITUTE(SUBSTITUTE(Table2[[#This Row],[Website]],"www.",""),"https://",""), FIND(".", SUBSTITUTE(SUBSTITUTE(Table2[[#This Row],[Website]],"www.",""),"https://","")) - 1),"")</f>
        <v>werkenbijmowi</v>
      </c>
      <c r="L343" t="s">
        <v>3314</v>
      </c>
      <c r="M343" t="s">
        <v>1863</v>
      </c>
      <c r="N343">
        <v>8000</v>
      </c>
      <c r="O343">
        <v>0</v>
      </c>
      <c r="P343">
        <v>104.9</v>
      </c>
      <c r="Q343"/>
      <c r="R343" t="str">
        <f>LOWER(Table2[[#This Row],[Straat]]&amp;Table2[[#This Row],[Huisnummer]]&amp;Table2[[#This Row],[Postcode]])</f>
        <v>kolvestraat48000</v>
      </c>
      <c r="S343"/>
      <c r="T343" t="s">
        <v>77</v>
      </c>
      <c r="U343" t="s">
        <v>3315</v>
      </c>
      <c r="V343">
        <v>4</v>
      </c>
      <c r="W343" t="s">
        <v>3316</v>
      </c>
      <c r="X343" t="s">
        <v>38</v>
      </c>
      <c r="Y343" t="s">
        <v>47</v>
      </c>
      <c r="Z343" t="str">
        <f>_xlfn.XLOOKUP(Table2[[#This Row],[Bedrijfsnummer]],Contacten!$O$2:$O$921,Contacten!$H$2:$H$921,"Not Found",0)</f>
        <v>Not Found</v>
      </c>
      <c r="AA343" t="str">
        <f>_xlfn.XLOOKUP(Table2[[#This Row],[Basisnaam]],Table3[Basisnaam],Table3[Functie],"",0)</f>
        <v/>
      </c>
      <c r="AB343" t="str">
        <f>IF(OR(Table2[[#This Row],[In Contact list?]]&lt;&gt;"Not Found",Table2[[#This Row],[In Contacten Hanne]]&lt;&gt;""),"Yes","No")</f>
        <v>No</v>
      </c>
    </row>
    <row r="344" spans="1:28" ht="17.45" customHeight="1" x14ac:dyDescent="0.45">
      <c r="A344" t="s">
        <v>9422</v>
      </c>
      <c r="B344" t="s">
        <v>3317</v>
      </c>
      <c r="C344" t="str">
        <f>SUBSTITUTE(SUBSTITUTE(SUBSTITUTE(SUBSTITUTE(SUBSTITUTE(SUBSTITUTE(SUBSTITUTE(SUBSTITUTE(SUBSTITUTE(SUBSTITUTE(SUBSTITUTE(SUBSTITUTE(SUBSTITUTE(LOWER(Table2[[#This Row],[Naam]]),".",""),"-","")," bvba",""),"belgië",""),"belgium","")," nv","")," bv",""),"group",""),"groep","")," ", ""),"é","e"),"è","e"),"à","a")</f>
        <v>mscpsaeuropeanterminal</v>
      </c>
      <c r="D344" t="s">
        <v>3318</v>
      </c>
      <c r="E344" t="s">
        <v>3319</v>
      </c>
      <c r="F344" t="s">
        <v>3320</v>
      </c>
      <c r="G344" t="s">
        <v>26</v>
      </c>
      <c r="H344" t="s">
        <v>3321</v>
      </c>
      <c r="I344" t="s">
        <v>26</v>
      </c>
      <c r="J344" t="s">
        <v>3322</v>
      </c>
      <c r="K344" t="str">
        <f>IFERROR(LEFT(SUBSTITUTE(SUBSTITUTE(Table2[[#This Row],[Website]],"www.",""),"https://",""), FIND(".", SUBSTITUTE(SUBSTITUTE(Table2[[#This Row],[Website]],"www.",""),"https://","")) - 1),"")</f>
        <v>mpet</v>
      </c>
      <c r="L344" t="s">
        <v>3323</v>
      </c>
      <c r="M344" t="s">
        <v>34</v>
      </c>
      <c r="N344">
        <v>2000</v>
      </c>
      <c r="O344">
        <v>0</v>
      </c>
      <c r="P344">
        <v>141.80000000000001</v>
      </c>
      <c r="Q344"/>
      <c r="R344" t="str">
        <f>LOWER(Table2[[#This Row],[Straat]]&amp;Table2[[#This Row],[Huisnummer]]&amp;Table2[[#This Row],[Postcode]])</f>
        <v>napelsstraat792000</v>
      </c>
      <c r="S344"/>
      <c r="T344" t="s">
        <v>34</v>
      </c>
      <c r="U344" t="s">
        <v>3324</v>
      </c>
      <c r="V344">
        <v>79</v>
      </c>
      <c r="W344" t="s">
        <v>2415</v>
      </c>
      <c r="X344" t="s">
        <v>80</v>
      </c>
      <c r="Y344" t="s">
        <v>47</v>
      </c>
      <c r="Z344" t="str">
        <f>_xlfn.XLOOKUP(Table2[[#This Row],[Bedrijfsnummer]],Contacten!$O$2:$O$921,Contacten!$H$2:$H$921,"Not Found",0)</f>
        <v>Not Found</v>
      </c>
      <c r="AA344" t="str">
        <f>_xlfn.XLOOKUP(Table2[[#This Row],[Basisnaam]],Table3[Basisnaam],Table3[Functie],"",0)</f>
        <v/>
      </c>
      <c r="AB344" t="str">
        <f>IF(OR(Table2[[#This Row],[In Contact list?]]&lt;&gt;"Not Found",Table2[[#This Row],[In Contacten Hanne]]&lt;&gt;""),"Yes","No")</f>
        <v>No</v>
      </c>
    </row>
    <row r="345" spans="1:28" ht="17.45" customHeight="1" x14ac:dyDescent="0.45">
      <c r="A345" t="s">
        <v>9422</v>
      </c>
      <c r="B345" t="s">
        <v>3325</v>
      </c>
      <c r="C345" t="str">
        <f>SUBSTITUTE(SUBSTITUTE(SUBSTITUTE(SUBSTITUTE(SUBSTITUTE(SUBSTITUTE(SUBSTITUTE(SUBSTITUTE(SUBSTITUTE(SUBSTITUTE(SUBSTITUTE(SUBSTITUTE(SUBSTITUTE(LOWER(Table2[[#This Row],[Naam]]),".",""),"-","")," bvba",""),"belgië",""),"belgium","")," nv","")," bv",""),"group",""),"groep","")," ", ""),"é","e"),"è","e"),"à","a")</f>
        <v>muldernaturalfoods</v>
      </c>
      <c r="D345" t="s">
        <v>3326</v>
      </c>
      <c r="E345" t="s">
        <v>3327</v>
      </c>
      <c r="F345" t="s">
        <v>3328</v>
      </c>
      <c r="G345" t="s">
        <v>26</v>
      </c>
      <c r="H345" t="s">
        <v>3329</v>
      </c>
      <c r="I345" t="s">
        <v>26</v>
      </c>
      <c r="J345" t="s">
        <v>3330</v>
      </c>
      <c r="K345" t="str">
        <f>IFERROR(LEFT(SUBSTITUTE(SUBSTITUTE(Table2[[#This Row],[Website]],"www.",""),"https://",""), FIND(".", SUBSTITUTE(SUBSTITUTE(Table2[[#This Row],[Website]],"www.",""),"https://","")) - 1),"")</f>
        <v>muldernaturalfoods</v>
      </c>
      <c r="L345" t="s">
        <v>3331</v>
      </c>
      <c r="M345" t="s">
        <v>76</v>
      </c>
      <c r="N345" t="s">
        <v>3332</v>
      </c>
      <c r="O345">
        <v>9</v>
      </c>
      <c r="P345">
        <v>105</v>
      </c>
      <c r="Q345" t="s">
        <v>3333</v>
      </c>
      <c r="R345" t="str">
        <f>LOWER(Table2[[#This Row],[Straat]]&amp;Table2[[#This Row],[Huisnummer]]&amp;Table2[[#This Row],[Postcode]])</f>
        <v>beversesteenweg5848800</v>
      </c>
      <c r="S345" t="s">
        <v>33</v>
      </c>
      <c r="T345" t="s">
        <v>77</v>
      </c>
      <c r="U345" t="s">
        <v>78</v>
      </c>
      <c r="V345" t="s">
        <v>3334</v>
      </c>
      <c r="W345" t="s">
        <v>1830</v>
      </c>
      <c r="X345" t="s">
        <v>38</v>
      </c>
      <c r="Y345" t="s">
        <v>47</v>
      </c>
      <c r="Z345" t="str">
        <f>_xlfn.XLOOKUP(Table2[[#This Row],[Bedrijfsnummer]],Contacten!$O$2:$O$921,Contacten!$H$2:$H$921,"Not Found",0)</f>
        <v>Not Found</v>
      </c>
      <c r="AA345" t="str">
        <f>_xlfn.XLOOKUP(Table2[[#This Row],[Basisnaam]],Table3[Basisnaam],Table3[Functie],"",0)</f>
        <v/>
      </c>
      <c r="AB345" t="str">
        <f>IF(OR(Table2[[#This Row],[In Contact list?]]&lt;&gt;"Not Found",Table2[[#This Row],[In Contacten Hanne]]&lt;&gt;""),"Yes","No")</f>
        <v>No</v>
      </c>
    </row>
    <row r="346" spans="1:28" ht="17.45" customHeight="1" x14ac:dyDescent="0.45">
      <c r="A346" t="s">
        <v>9422</v>
      </c>
      <c r="B346" t="s">
        <v>3335</v>
      </c>
      <c r="C346" t="str">
        <f>SUBSTITUTE(SUBSTITUTE(SUBSTITUTE(SUBSTITUTE(SUBSTITUTE(SUBSTITUTE(SUBSTITUTE(SUBSTITUTE(SUBSTITUTE(SUBSTITUTE(SUBSTITUTE(SUBSTITUTE(SUBSTITUTE(LOWER(Table2[[#This Row],[Naam]]),".",""),"-","")," bvba",""),"belgië",""),"belgium","")," nv","")," bv",""),"group",""),"groep","")," ", ""),"é","e"),"è","e"),"à","a")</f>
        <v>multiindustrialdesignengineeringservice</v>
      </c>
      <c r="D346" t="s">
        <v>3336</v>
      </c>
      <c r="E346" t="s">
        <v>3337</v>
      </c>
      <c r="F346" t="s">
        <v>3338</v>
      </c>
      <c r="G346" t="s">
        <v>26</v>
      </c>
      <c r="H346" t="s">
        <v>3339</v>
      </c>
      <c r="I346" t="s">
        <v>26</v>
      </c>
      <c r="J346" t="s">
        <v>3340</v>
      </c>
      <c r="K346" t="str">
        <f>IFERROR(LEFT(SUBSTITUTE(SUBSTITUTE(Table2[[#This Row],[Website]],"www.",""),"https://",""), FIND(".", SUBSTITUTE(SUBSTITUTE(Table2[[#This Row],[Website]],"www.",""),"https://","")) - 1),"")</f>
        <v>houseoftalents</v>
      </c>
      <c r="L346" t="s">
        <v>3341</v>
      </c>
      <c r="M346" t="s">
        <v>718</v>
      </c>
      <c r="N346" t="s">
        <v>3342</v>
      </c>
      <c r="O346">
        <v>59</v>
      </c>
      <c r="P346">
        <v>315</v>
      </c>
      <c r="Q346" t="s">
        <v>3343</v>
      </c>
      <c r="R346" t="str">
        <f>LOWER(Table2[[#This Row],[Straat]]&amp;Table2[[#This Row],[Huisnummer]]&amp;Table2[[#This Row],[Postcode]])</f>
        <v>beneluxpark268500</v>
      </c>
      <c r="S346" t="s">
        <v>33</v>
      </c>
      <c r="T346" t="s">
        <v>77</v>
      </c>
      <c r="U346" t="s">
        <v>3344</v>
      </c>
      <c r="V346" t="s">
        <v>1312</v>
      </c>
      <c r="W346" t="s">
        <v>3345</v>
      </c>
      <c r="X346" t="s">
        <v>38</v>
      </c>
      <c r="Y346" t="s">
        <v>39</v>
      </c>
      <c r="Z346" t="str">
        <f>_xlfn.XLOOKUP(Table2[[#This Row],[Bedrijfsnummer]],Contacten!$O$2:$O$921,Contacten!$H$2:$H$921,"Not Found",0)</f>
        <v>HR Business Partner</v>
      </c>
      <c r="AA346" t="str">
        <f>_xlfn.XLOOKUP(Table2[[#This Row],[Basisnaam]],Table3[Basisnaam],Table3[Functie],"",0)</f>
        <v/>
      </c>
      <c r="AB346" t="str">
        <f>IF(OR(Table2[[#This Row],[In Contact list?]]&lt;&gt;"Not Found",Table2[[#This Row],[In Contacten Hanne]]&lt;&gt;""),"Yes","No")</f>
        <v>Yes</v>
      </c>
    </row>
    <row r="347" spans="1:28" ht="17.45" customHeight="1" x14ac:dyDescent="0.45">
      <c r="A347" t="s">
        <v>9422</v>
      </c>
      <c r="B347" t="s">
        <v>3347</v>
      </c>
      <c r="C347" t="str">
        <f>SUBSTITUTE(SUBSTITUTE(SUBSTITUTE(SUBSTITUTE(SUBSTITUTE(SUBSTITUTE(SUBSTITUTE(SUBSTITUTE(SUBSTITUTE(SUBSTITUTE(SUBSTITUTE(SUBSTITUTE(SUBSTITUTE(LOWER(Table2[[#This Row],[Naam]]),".",""),"-","")," bvba",""),"belgië",""),"belgium","")," nv","")," bv",""),"group",""),"groep","")," ", ""),"é","e"),"è","e"),"à","a")</f>
        <v>nelsonlabs</v>
      </c>
      <c r="D347" t="s">
        <v>3348</v>
      </c>
      <c r="E347" t="s">
        <v>3349</v>
      </c>
      <c r="F347" t="s">
        <v>3350</v>
      </c>
      <c r="G347" t="s">
        <v>26</v>
      </c>
      <c r="H347" t="s">
        <v>3351</v>
      </c>
      <c r="I347" t="s">
        <v>26</v>
      </c>
      <c r="J347" t="s">
        <v>3352</v>
      </c>
      <c r="K347" t="str">
        <f>IFERROR(LEFT(SUBSTITUTE(SUBSTITUTE(Table2[[#This Row],[Website]],"www.",""),"https://",""), FIND(".", SUBSTITUTE(SUBSTITUTE(Table2[[#This Row],[Website]],"www.",""),"https://","")) - 1),"")</f>
        <v>nelsonlabs</v>
      </c>
      <c r="L347" t="s">
        <v>3353</v>
      </c>
      <c r="M347" t="s">
        <v>151</v>
      </c>
      <c r="N347">
        <v>3001</v>
      </c>
      <c r="O347">
        <v>5</v>
      </c>
      <c r="P347">
        <v>170.9</v>
      </c>
      <c r="Q347"/>
      <c r="R347" t="str">
        <f>LOWER(Table2[[#This Row],[Straat]]&amp;Table2[[#This Row],[Huisnummer]]&amp;Table2[[#This Row],[Postcode]])</f>
        <v>romeinse straat123001</v>
      </c>
      <c r="S347"/>
      <c r="T347" t="s">
        <v>45</v>
      </c>
      <c r="U347" t="s">
        <v>3354</v>
      </c>
      <c r="V347">
        <v>12</v>
      </c>
      <c r="W347" t="s">
        <v>1171</v>
      </c>
      <c r="X347" t="s">
        <v>80</v>
      </c>
      <c r="Y347" t="s">
        <v>39</v>
      </c>
      <c r="Z347" t="str">
        <f>_xlfn.XLOOKUP(Table2[[#This Row],[Bedrijfsnummer]],Contacten!$O$2:$O$921,Contacten!$H$2:$H$921,"Not Found",0)</f>
        <v>Not Found</v>
      </c>
      <c r="AA347" t="str">
        <f>_xlfn.XLOOKUP(Table2[[#This Row],[Basisnaam]],Table3[Basisnaam],Table3[Functie],"",0)</f>
        <v/>
      </c>
      <c r="AB347" t="str">
        <f>IF(OR(Table2[[#This Row],[In Contact list?]]&lt;&gt;"Not Found",Table2[[#This Row],[In Contacten Hanne]]&lt;&gt;""),"Yes","No")</f>
        <v>No</v>
      </c>
    </row>
    <row r="348" spans="1:28" ht="17.45" customHeight="1" x14ac:dyDescent="0.45">
      <c r="A348" t="s">
        <v>9422</v>
      </c>
      <c r="B348" t="s">
        <v>3355</v>
      </c>
      <c r="C348" t="str">
        <f>SUBSTITUTE(SUBSTITUTE(SUBSTITUTE(SUBSTITUTE(SUBSTITUTE(SUBSTITUTE(SUBSTITUTE(SUBSTITUTE(SUBSTITUTE(SUBSTITUTE(SUBSTITUTE(SUBSTITUTE(SUBSTITUTE(LOWER(Table2[[#This Row],[Naam]]),".",""),"-","")," bvba",""),"belgië",""),"belgium","")," nv","")," bv",""),"group",""),"groep","")," ", ""),"é","e"),"è","e"),"à","a")</f>
        <v>nestlebelgilux</v>
      </c>
      <c r="D348" t="s">
        <v>3356</v>
      </c>
      <c r="E348" t="s">
        <v>3357</v>
      </c>
      <c r="F348" t="s">
        <v>3358</v>
      </c>
      <c r="G348" t="s">
        <v>26</v>
      </c>
      <c r="H348" t="s">
        <v>3359</v>
      </c>
      <c r="I348" t="s">
        <v>26</v>
      </c>
      <c r="J348" t="s">
        <v>3360</v>
      </c>
      <c r="K348" t="str">
        <f>IFERROR(LEFT(SUBSTITUTE(SUBSTITUTE(Table2[[#This Row],[Website]],"www.",""),"https://",""), FIND(".", SUBSTITUTE(SUBSTITUTE(Table2[[#This Row],[Website]],"www.",""),"https://","")) - 1),"")</f>
        <v>nestle</v>
      </c>
      <c r="L348" t="s">
        <v>3361</v>
      </c>
      <c r="M348" t="s">
        <v>401</v>
      </c>
      <c r="N348" t="s">
        <v>402</v>
      </c>
      <c r="O348">
        <v>4</v>
      </c>
      <c r="P348">
        <v>350</v>
      </c>
      <c r="Q348" t="s">
        <v>3362</v>
      </c>
      <c r="R348" t="str">
        <f>LOWER(Table2[[#This Row],[Straat]]&amp;Table2[[#This Row],[Huisnummer]]&amp;Table2[[#This Row],[Postcode]])</f>
        <v>rue de birmingham2211070</v>
      </c>
      <c r="S348" t="s">
        <v>33</v>
      </c>
      <c r="T348" t="s">
        <v>200</v>
      </c>
      <c r="U348" t="s">
        <v>3363</v>
      </c>
      <c r="V348" t="s">
        <v>3364</v>
      </c>
      <c r="W348" t="s">
        <v>2278</v>
      </c>
      <c r="X348" t="s">
        <v>38</v>
      </c>
      <c r="Y348" t="s">
        <v>47</v>
      </c>
      <c r="Z348" t="str">
        <f>_xlfn.XLOOKUP(Table2[[#This Row],[Bedrijfsnummer]],Contacten!$O$2:$O$921,Contacten!$H$2:$H$921,"Not Found",0)</f>
        <v>HR Business Partner</v>
      </c>
      <c r="AA348" t="str">
        <f>_xlfn.XLOOKUP(Table2[[#This Row],[Basisnaam]],Table3[Basisnaam],Table3[Functie],"",0)</f>
        <v/>
      </c>
      <c r="AB348" t="str">
        <f>IF(OR(Table2[[#This Row],[In Contact list?]]&lt;&gt;"Not Found",Table2[[#This Row],[In Contacten Hanne]]&lt;&gt;""),"Yes","No")</f>
        <v>Yes</v>
      </c>
    </row>
    <row r="349" spans="1:28" ht="17.45" customHeight="1" x14ac:dyDescent="0.45">
      <c r="A349" t="s">
        <v>9422</v>
      </c>
      <c r="B349" t="s">
        <v>3366</v>
      </c>
      <c r="C349" t="str">
        <f>SUBSTITUTE(SUBSTITUTE(SUBSTITUTE(SUBSTITUTE(SUBSTITUTE(SUBSTITUTE(SUBSTITUTE(SUBSTITUTE(SUBSTITUTE(SUBSTITUTE(SUBSTITUTE(SUBSTITUTE(SUBSTITUTE(LOWER(Table2[[#This Row],[Naam]]),".",""),"-","")," bvba",""),"belgië",""),"belgium","")," nv","")," bv",""),"group",""),"groep","")," ", ""),"é","e"),"è","e"),"à","a")</f>
        <v>neuhaus</v>
      </c>
      <c r="D349" t="s">
        <v>3367</v>
      </c>
      <c r="E349" t="s">
        <v>3368</v>
      </c>
      <c r="F349" t="s">
        <v>3369</v>
      </c>
      <c r="G349" t="s">
        <v>26</v>
      </c>
      <c r="H349" t="s">
        <v>3370</v>
      </c>
      <c r="I349" t="s">
        <v>26</v>
      </c>
      <c r="J349" t="s">
        <v>3371</v>
      </c>
      <c r="K349" t="str">
        <f>IFERROR(LEFT(SUBSTITUTE(SUBSTITUTE(Table2[[#This Row],[Website]],"www.",""),"https://",""), FIND(".", SUBSTITUTE(SUBSTITUTE(Table2[[#This Row],[Website]],"www.",""),"https://","")) - 1),"")</f>
        <v>neuhauschocolates</v>
      </c>
      <c r="L349" t="s">
        <v>3372</v>
      </c>
      <c r="M349" t="s">
        <v>3373</v>
      </c>
      <c r="N349">
        <v>1602</v>
      </c>
      <c r="O349">
        <v>6</v>
      </c>
      <c r="P349">
        <v>189.7</v>
      </c>
      <c r="Q349"/>
      <c r="R349" t="str">
        <f>LOWER(Table2[[#This Row],[Straat]]&amp;Table2[[#This Row],[Huisnummer]]&amp;Table2[[#This Row],[Postcode]])</f>
        <v>postweg21602</v>
      </c>
      <c r="S349"/>
      <c r="T349" t="s">
        <v>45</v>
      </c>
      <c r="U349" t="s">
        <v>3374</v>
      </c>
      <c r="V349">
        <v>2</v>
      </c>
      <c r="W349" t="s">
        <v>530</v>
      </c>
      <c r="X349" t="s">
        <v>38</v>
      </c>
      <c r="Y349" t="s">
        <v>47</v>
      </c>
      <c r="Z349" t="str">
        <f>_xlfn.XLOOKUP(Table2[[#This Row],[Bedrijfsnummer]],Contacten!$O$2:$O$921,Contacten!$H$2:$H$921,"Not Found",0)</f>
        <v>Not Found</v>
      </c>
      <c r="AA349" t="str">
        <f>_xlfn.XLOOKUP(Table2[[#This Row],[Basisnaam]],Table3[Basisnaam],Table3[Functie],"",0)</f>
        <v/>
      </c>
      <c r="AB349" t="str">
        <f>IF(OR(Table2[[#This Row],[In Contact list?]]&lt;&gt;"Not Found",Table2[[#This Row],[In Contacten Hanne]]&lt;&gt;""),"Yes","No")</f>
        <v>No</v>
      </c>
    </row>
    <row r="350" spans="1:28" ht="17.45" customHeight="1" x14ac:dyDescent="0.45">
      <c r="A350" t="s">
        <v>9422</v>
      </c>
      <c r="B350" t="s">
        <v>3375</v>
      </c>
      <c r="C350" t="str">
        <f>SUBSTITUTE(SUBSTITUTE(SUBSTITUTE(SUBSTITUTE(SUBSTITUTE(SUBSTITUTE(SUBSTITUTE(SUBSTITUTE(SUBSTITUTE(SUBSTITUTE(SUBSTITUTE(SUBSTITUTE(SUBSTITUTE(LOWER(Table2[[#This Row],[Naam]]),".",""),"-","")," bvba",""),"belgië",""),"belgium","")," nv","")," bv",""),"group",""),"groep","")," ", ""),"é","e"),"è","e"),"à","a")</f>
        <v>nexuzhealth</v>
      </c>
      <c r="D350" t="s">
        <v>3376</v>
      </c>
      <c r="E350" t="s">
        <v>3377</v>
      </c>
      <c r="F350" t="s">
        <v>3378</v>
      </c>
      <c r="G350" t="s">
        <v>26</v>
      </c>
      <c r="H350" t="s">
        <v>3379</v>
      </c>
      <c r="I350" t="s">
        <v>26</v>
      </c>
      <c r="J350" t="s">
        <v>3380</v>
      </c>
      <c r="K350" t="str">
        <f>IFERROR(LEFT(SUBSTITUTE(SUBSTITUTE(Table2[[#This Row],[Website]],"www.",""),"https://",""), FIND(".", SUBSTITUTE(SUBSTITUTE(Table2[[#This Row],[Website]],"www.",""),"https://","")) - 1),"")</f>
        <v>nexuzhealth</v>
      </c>
      <c r="L350" t="s">
        <v>3381</v>
      </c>
      <c r="M350" t="s">
        <v>836</v>
      </c>
      <c r="N350">
        <v>3500</v>
      </c>
      <c r="O350">
        <v>0</v>
      </c>
      <c r="P350">
        <v>185.2</v>
      </c>
      <c r="Q350"/>
      <c r="R350" t="str">
        <f>LOWER(Table2[[#This Row],[Straat]]&amp;Table2[[#This Row],[Huisnummer]]&amp;Table2[[#This Row],[Postcode]])</f>
        <v>kempische steenweg3073500</v>
      </c>
      <c r="S350"/>
      <c r="T350" t="s">
        <v>98</v>
      </c>
      <c r="U350" t="s">
        <v>1146</v>
      </c>
      <c r="V350">
        <v>307</v>
      </c>
      <c r="W350" t="s">
        <v>1180</v>
      </c>
      <c r="X350" t="s">
        <v>80</v>
      </c>
      <c r="Y350" t="s">
        <v>39</v>
      </c>
      <c r="Z350" t="str">
        <f>_xlfn.XLOOKUP(Table2[[#This Row],[Bedrijfsnummer]],Contacten!$O$2:$O$921,Contacten!$H$2:$H$921,"Not Found",0)</f>
        <v>Not Found</v>
      </c>
      <c r="AA350" t="str">
        <f>_xlfn.XLOOKUP(Table2[[#This Row],[Basisnaam]],Table3[Basisnaam],Table3[Functie],"",0)</f>
        <v/>
      </c>
      <c r="AB350" t="str">
        <f>IF(OR(Table2[[#This Row],[In Contact list?]]&lt;&gt;"Not Found",Table2[[#This Row],[In Contacten Hanne]]&lt;&gt;""),"Yes","No")</f>
        <v>No</v>
      </c>
    </row>
    <row r="351" spans="1:28" ht="17.45" customHeight="1" x14ac:dyDescent="0.45">
      <c r="A351" t="s">
        <v>9422</v>
      </c>
      <c r="B351" t="s">
        <v>3382</v>
      </c>
      <c r="C351" t="str">
        <f>SUBSTITUTE(SUBSTITUTE(SUBSTITUTE(SUBSTITUTE(SUBSTITUTE(SUBSTITUTE(SUBSTITUTE(SUBSTITUTE(SUBSTITUTE(SUBSTITUTE(SUBSTITUTE(SUBSTITUTE(SUBSTITUTE(LOWER(Table2[[#This Row],[Naam]]),".",""),"-","")," bvba",""),"belgië",""),"belgium","")," nv","")," bv",""),"group",""),"groep","")," ", ""),"é","e"),"è","e"),"à","a")</f>
        <v>niko</v>
      </c>
      <c r="D351" t="s">
        <v>3383</v>
      </c>
      <c r="E351" t="s">
        <v>3384</v>
      </c>
      <c r="F351"/>
      <c r="G351"/>
      <c r="H351" t="s">
        <v>3385</v>
      </c>
      <c r="I351" t="s">
        <v>26</v>
      </c>
      <c r="J351" t="s">
        <v>3386</v>
      </c>
      <c r="K351" t="str">
        <f>IFERROR(LEFT(SUBSTITUTE(SUBSTITUTE(Table2[[#This Row],[Website]],"www.",""),"https://",""), FIND(".", SUBSTITUTE(SUBSTITUTE(Table2[[#This Row],[Website]],"www.",""),"https://","")) - 1),"")</f>
        <v>niko</v>
      </c>
      <c r="L351" t="s">
        <v>3387</v>
      </c>
      <c r="M351" t="s">
        <v>1939</v>
      </c>
      <c r="N351" t="s">
        <v>1940</v>
      </c>
      <c r="O351">
        <v>45</v>
      </c>
      <c r="P351">
        <v>283</v>
      </c>
      <c r="Q351" t="s">
        <v>3388</v>
      </c>
      <c r="R351" t="str">
        <f>LOWER(Table2[[#This Row],[Straat]]&amp;Table2[[#This Row],[Huisnummer]]&amp;Table2[[#This Row],[Postcode]])</f>
        <v>industriepark-west409100</v>
      </c>
      <c r="S351" t="s">
        <v>33</v>
      </c>
      <c r="T351" t="s">
        <v>67</v>
      </c>
      <c r="U351" t="s">
        <v>3389</v>
      </c>
      <c r="V351" t="s">
        <v>1888</v>
      </c>
      <c r="W351" t="s">
        <v>123</v>
      </c>
      <c r="X351" t="s">
        <v>38</v>
      </c>
      <c r="Y351" t="s">
        <v>47</v>
      </c>
      <c r="Z351" t="str">
        <f>_xlfn.XLOOKUP(Table2[[#This Row],[Bedrijfsnummer]],Contacten!$O$2:$O$921,Contacten!$H$2:$H$921,"Not Found",0)</f>
        <v>Not Found</v>
      </c>
      <c r="AA351" t="str">
        <f>_xlfn.XLOOKUP(Table2[[#This Row],[Basisnaam]],Table3[Basisnaam],Table3[Functie],"",0)</f>
        <v/>
      </c>
      <c r="AB351" t="str">
        <f>IF(OR(Table2[[#This Row],[In Contact list?]]&lt;&gt;"Not Found",Table2[[#This Row],[In Contacten Hanne]]&lt;&gt;""),"Yes","No")</f>
        <v>No</v>
      </c>
    </row>
    <row r="352" spans="1:28" ht="17.45" customHeight="1" x14ac:dyDescent="0.45">
      <c r="A352" t="s">
        <v>9422</v>
      </c>
      <c r="B352" t="s">
        <v>3390</v>
      </c>
      <c r="C352" t="str">
        <f>SUBSTITUTE(SUBSTITUTE(SUBSTITUTE(SUBSTITUTE(SUBSTITUTE(SUBSTITUTE(SUBSTITUTE(SUBSTITUTE(SUBSTITUTE(SUBSTITUTE(SUBSTITUTE(SUBSTITUTE(SUBSTITUTE(LOWER(Table2[[#This Row],[Naam]]),".",""),"-","")," bvba",""),"belgië",""),"belgium","")," nv","")," bv",""),"group",""),"groep","")," ", ""),"é","e"),"è","e"),"à","a")</f>
        <v>nipponshokubaieurope</v>
      </c>
      <c r="D352" t="s">
        <v>3391</v>
      </c>
      <c r="E352" t="s">
        <v>3392</v>
      </c>
      <c r="F352"/>
      <c r="G352"/>
      <c r="H352" t="s">
        <v>3393</v>
      </c>
      <c r="I352" t="s">
        <v>26</v>
      </c>
      <c r="J352" t="s">
        <v>3394</v>
      </c>
      <c r="K352" t="str">
        <f>IFERROR(LEFT(SUBSTITUTE(SUBSTITUTE(Table2[[#This Row],[Website]],"www.",""),"https://",""), FIND(".", SUBSTITUTE(SUBSTITUTE(Table2[[#This Row],[Website]],"www.",""),"https://","")) - 1),"")</f>
        <v>nippon-shokubai-europe-nv</v>
      </c>
      <c r="L352" t="s">
        <v>3395</v>
      </c>
      <c r="M352" t="s">
        <v>30</v>
      </c>
      <c r="N352">
        <v>2070</v>
      </c>
      <c r="O352">
        <v>0</v>
      </c>
      <c r="P352">
        <v>185.8</v>
      </c>
      <c r="Q352"/>
      <c r="R352" t="str">
        <f>LOWER(Table2[[#This Row],[Straat]]&amp;Table2[[#This Row],[Huisnummer]]&amp;Table2[[#This Row],[Postcode]])</f>
        <v>nieuwe weg12070</v>
      </c>
      <c r="S352"/>
      <c r="T352" t="s">
        <v>34</v>
      </c>
      <c r="U352" t="s">
        <v>2120</v>
      </c>
      <c r="V352">
        <v>1</v>
      </c>
      <c r="W352"/>
      <c r="X352" t="s">
        <v>80</v>
      </c>
      <c r="Y352" t="s">
        <v>47</v>
      </c>
      <c r="Z352" t="str">
        <f>_xlfn.XLOOKUP(Table2[[#This Row],[Bedrijfsnummer]],Contacten!$O$2:$O$921,Contacten!$H$2:$H$921,"Not Found",0)</f>
        <v>HR Manager</v>
      </c>
      <c r="AA352" t="str">
        <f>_xlfn.XLOOKUP(Table2[[#This Row],[Basisnaam]],Table3[Basisnaam],Table3[Functie],"",0)</f>
        <v/>
      </c>
      <c r="AB352" t="str">
        <f>IF(OR(Table2[[#This Row],[In Contact list?]]&lt;&gt;"Not Found",Table2[[#This Row],[In Contacten Hanne]]&lt;&gt;""),"Yes","No")</f>
        <v>Yes</v>
      </c>
    </row>
    <row r="353" spans="1:28" ht="17.45" customHeight="1" x14ac:dyDescent="0.45">
      <c r="A353" t="s">
        <v>9422</v>
      </c>
      <c r="B353" t="s">
        <v>3397</v>
      </c>
      <c r="C353" t="str">
        <f>SUBSTITUTE(SUBSTITUTE(SUBSTITUTE(SUBSTITUTE(SUBSTITUTE(SUBSTITUTE(SUBSTITUTE(SUBSTITUTE(SUBSTITUTE(SUBSTITUTE(SUBSTITUTE(SUBSTITUTE(SUBSTITUTE(LOWER(Table2[[#This Row],[Naam]]),".",""),"-","")," bvba",""),"belgië",""),"belgium","")," nv","")," bv",""),"group",""),"groep","")," ", ""),"é","e"),"è","e"),"à","a")</f>
        <v>nitto</v>
      </c>
      <c r="D353" t="s">
        <v>3398</v>
      </c>
      <c r="E353" t="s">
        <v>3399</v>
      </c>
      <c r="F353"/>
      <c r="G353"/>
      <c r="H353"/>
      <c r="I353"/>
      <c r="J353" t="s">
        <v>3400</v>
      </c>
      <c r="K353" t="str">
        <f>IFERROR(LEFT(SUBSTITUTE(SUBSTITUTE(Table2[[#This Row],[Website]],"www.",""),"https://",""), FIND(".", SUBSTITUTE(SUBSTITUTE(Table2[[#This Row],[Website]],"www.",""),"https://","")) - 1),"")</f>
        <v>nitto</v>
      </c>
      <c r="L353" t="s">
        <v>3401</v>
      </c>
      <c r="M353" t="s">
        <v>434</v>
      </c>
      <c r="N353">
        <v>3600</v>
      </c>
      <c r="O353">
        <v>0</v>
      </c>
      <c r="P353">
        <v>237.4</v>
      </c>
      <c r="Q353"/>
      <c r="R353" t="str">
        <f>LOWER(Table2[[#This Row],[Straat]]&amp;Table2[[#This Row],[Huisnummer]]&amp;Table2[[#This Row],[Postcode]])</f>
        <v>eikelaarstraat223600</v>
      </c>
      <c r="S353"/>
      <c r="T353" t="s">
        <v>98</v>
      </c>
      <c r="U353" t="s">
        <v>3402</v>
      </c>
      <c r="V353">
        <v>22</v>
      </c>
      <c r="W353"/>
      <c r="X353" t="s">
        <v>100</v>
      </c>
      <c r="Y353" t="s">
        <v>47</v>
      </c>
      <c r="Z353" t="str">
        <f>_xlfn.XLOOKUP(Table2[[#This Row],[Bedrijfsnummer]],Contacten!$O$2:$O$921,Contacten!$H$2:$H$921,"Not Found",0)</f>
        <v>Human Resources Manager</v>
      </c>
      <c r="AA353" t="str">
        <f>_xlfn.XLOOKUP(Table2[[#This Row],[Basisnaam]],Table3[Basisnaam],Table3[Functie],"",0)</f>
        <v>Hr Manager business partner</v>
      </c>
      <c r="AB353" t="str">
        <f>IF(OR(Table2[[#This Row],[In Contact list?]]&lt;&gt;"Not Found",Table2[[#This Row],[In Contacten Hanne]]&lt;&gt;""),"Yes","No")</f>
        <v>Yes</v>
      </c>
    </row>
    <row r="354" spans="1:28" ht="17.45" customHeight="1" x14ac:dyDescent="0.45">
      <c r="A354" t="s">
        <v>9422</v>
      </c>
      <c r="B354" t="s">
        <v>3403</v>
      </c>
      <c r="C354" t="str">
        <f>SUBSTITUTE(SUBSTITUTE(SUBSTITUTE(SUBSTITUTE(SUBSTITUTE(SUBSTITUTE(SUBSTITUTE(SUBSTITUTE(SUBSTITUTE(SUBSTITUTE(SUBSTITUTE(SUBSTITUTE(SUBSTITUTE(LOWER(Table2[[#This Row],[Naam]]),".",""),"-","")," bvba",""),"belgië",""),"belgium","")," nv","")," bv",""),"group",""),"groep","")," ", ""),"é","e"),"è","e"),"à","a")</f>
        <v>nokiabell</v>
      </c>
      <c r="D354" t="s">
        <v>3404</v>
      </c>
      <c r="E354" t="s">
        <v>3405</v>
      </c>
      <c r="F354" t="s">
        <v>3406</v>
      </c>
      <c r="G354" t="s">
        <v>26</v>
      </c>
      <c r="H354"/>
      <c r="I354"/>
      <c r="J354" t="s">
        <v>3407</v>
      </c>
      <c r="K354" t="str">
        <f>IFERROR(LEFT(SUBSTITUTE(SUBSTITUTE(Table2[[#This Row],[Website]],"www.",""),"https://",""), FIND(".", SUBSTITUTE(SUBSTITUTE(Table2[[#This Row],[Website]],"www.",""),"https://","")) - 1),"")</f>
        <v>bell-labs</v>
      </c>
      <c r="L354" t="s">
        <v>3408</v>
      </c>
      <c r="M354" t="s">
        <v>34</v>
      </c>
      <c r="N354">
        <v>2018</v>
      </c>
      <c r="O354">
        <v>11</v>
      </c>
      <c r="P354">
        <v>1286.5</v>
      </c>
      <c r="Q354"/>
      <c r="R354" t="str">
        <f>LOWER(Table2[[#This Row],[Straat]]&amp;Table2[[#This Row],[Huisnummer]]&amp;Table2[[#This Row],[Postcode]])</f>
        <v>copernicuslaan502018</v>
      </c>
      <c r="S354"/>
      <c r="T354" t="s">
        <v>34</v>
      </c>
      <c r="U354" t="s">
        <v>3409</v>
      </c>
      <c r="V354">
        <v>50</v>
      </c>
      <c r="W354"/>
      <c r="X354" t="s">
        <v>254</v>
      </c>
      <c r="Y354" t="s">
        <v>47</v>
      </c>
      <c r="Z354" t="str">
        <f>_xlfn.XLOOKUP(Table2[[#This Row],[Bedrijfsnummer]],Contacten!$O$2:$O$921,Contacten!$H$2:$H$921,"Not Found",0)</f>
        <v>Not Found</v>
      </c>
      <c r="AA354" t="str">
        <f>_xlfn.XLOOKUP(Table2[[#This Row],[Basisnaam]],Table3[Basisnaam],Table3[Functie],"",0)</f>
        <v/>
      </c>
      <c r="AB354" t="str">
        <f>IF(OR(Table2[[#This Row],[In Contact list?]]&lt;&gt;"Not Found",Table2[[#This Row],[In Contacten Hanne]]&lt;&gt;""),"Yes","No")</f>
        <v>No</v>
      </c>
    </row>
    <row r="355" spans="1:28" ht="17.45" customHeight="1" x14ac:dyDescent="0.45">
      <c r="A355" t="s">
        <v>9422</v>
      </c>
      <c r="B355" t="s">
        <v>3410</v>
      </c>
      <c r="C355" t="str">
        <f>SUBSTITUTE(SUBSTITUTE(SUBSTITUTE(SUBSTITUTE(SUBSTITUTE(SUBSTITUTE(SUBSTITUTE(SUBSTITUTE(SUBSTITUTE(SUBSTITUTE(SUBSTITUTE(SUBSTITUTE(SUBSTITUTE(LOWER(Table2[[#This Row],[Naam]]),".",""),"-","")," bvba",""),"belgië",""),"belgium","")," nv","")," bv",""),"group",""),"groep","")," ", ""),"é","e"),"è","e"),"à","a")</f>
        <v>northseaportflanders</v>
      </c>
      <c r="D355" t="s">
        <v>3411</v>
      </c>
      <c r="E355" t="s">
        <v>3412</v>
      </c>
      <c r="F355" t="s">
        <v>3413</v>
      </c>
      <c r="G355" t="s">
        <v>26</v>
      </c>
      <c r="H355" t="s">
        <v>3414</v>
      </c>
      <c r="I355" t="s">
        <v>26</v>
      </c>
      <c r="J355" t="s">
        <v>3415</v>
      </c>
      <c r="K355" t="str">
        <f>IFERROR(LEFT(SUBSTITUTE(SUBSTITUTE(Table2[[#This Row],[Website]],"www.",""),"https://",""), FIND(".", SUBSTITUTE(SUBSTITUTE(Table2[[#This Row],[Website]],"www.",""),"https://","")) - 1),"")</f>
        <v>northseaport</v>
      </c>
      <c r="L355" t="s">
        <v>3416</v>
      </c>
      <c r="M355" t="s">
        <v>1410</v>
      </c>
      <c r="N355">
        <v>9042</v>
      </c>
      <c r="O355">
        <v>0</v>
      </c>
      <c r="P355">
        <v>124.4</v>
      </c>
      <c r="Q355"/>
      <c r="R355" t="str">
        <f>LOWER(Table2[[#This Row],[Straat]]&amp;Table2[[#This Row],[Huisnummer]]&amp;Table2[[#This Row],[Postcode]])</f>
        <v>john kennedylaan329042</v>
      </c>
      <c r="S355"/>
      <c r="T355" t="s">
        <v>67</v>
      </c>
      <c r="U355" t="s">
        <v>3417</v>
      </c>
      <c r="V355">
        <v>32</v>
      </c>
      <c r="W355" t="s">
        <v>2415</v>
      </c>
      <c r="X355" t="s">
        <v>80</v>
      </c>
      <c r="Y355" t="s">
        <v>60</v>
      </c>
      <c r="Z355" t="str">
        <f>_xlfn.XLOOKUP(Table2[[#This Row],[Bedrijfsnummer]],Contacten!$O$2:$O$921,Contacten!$H$2:$H$921,"Not Found",0)</f>
        <v>Not Found</v>
      </c>
      <c r="AA355" t="str">
        <f>_xlfn.XLOOKUP(Table2[[#This Row],[Basisnaam]],Table3[Basisnaam],Table3[Functie],"",0)</f>
        <v/>
      </c>
      <c r="AB355" t="str">
        <f>IF(OR(Table2[[#This Row],[In Contact list?]]&lt;&gt;"Not Found",Table2[[#This Row],[In Contacten Hanne]]&lt;&gt;""),"Yes","No")</f>
        <v>No</v>
      </c>
    </row>
    <row r="356" spans="1:28" ht="17.45" customHeight="1" x14ac:dyDescent="0.45">
      <c r="A356" t="s">
        <v>9422</v>
      </c>
      <c r="B356" t="s">
        <v>3418</v>
      </c>
      <c r="C356" t="str">
        <f>SUBSTITUTE(SUBSTITUTE(SUBSTITUTE(SUBSTITUTE(SUBSTITUTE(SUBSTITUTE(SUBSTITUTE(SUBSTITUTE(SUBSTITUTE(SUBSTITUTE(SUBSTITUTE(SUBSTITUTE(SUBSTITUTE(LOWER(Table2[[#This Row],[Naam]]),".",""),"-","")," bvba",""),"belgië",""),"belgium","")," nv","")," bv",""),"group",""),"groep","")," ", ""),"é","e"),"è","e"),"à","a")</f>
        <v>novartispharma</v>
      </c>
      <c r="D356" t="s">
        <v>3419</v>
      </c>
      <c r="E356" t="s">
        <v>3420</v>
      </c>
      <c r="F356" t="s">
        <v>3421</v>
      </c>
      <c r="G356" t="s">
        <v>26</v>
      </c>
      <c r="H356" t="s">
        <v>3422</v>
      </c>
      <c r="I356" t="s">
        <v>26</v>
      </c>
      <c r="J356" t="s">
        <v>3423</v>
      </c>
      <c r="K356" t="str">
        <f>IFERROR(LEFT(SUBSTITUTE(SUBSTITUTE(Table2[[#This Row],[Website]],"www.",""),"https://",""), FIND(".", SUBSTITUTE(SUBSTITUTE(Table2[[#This Row],[Website]],"www.",""),"https://","")) - 1),"")</f>
        <v>novartis</v>
      </c>
      <c r="L356" t="s">
        <v>3424</v>
      </c>
      <c r="M356" t="s">
        <v>243</v>
      </c>
      <c r="N356" t="s">
        <v>244</v>
      </c>
      <c r="O356">
        <v>8</v>
      </c>
      <c r="P356">
        <v>215</v>
      </c>
      <c r="Q356" t="s">
        <v>3425</v>
      </c>
      <c r="R356" t="str">
        <f>LOWER(Table2[[#This Row],[Straat]]&amp;Table2[[#This Row],[Huisnummer]]&amp;Table2[[#This Row],[Postcode]])</f>
        <v>medialaan401800</v>
      </c>
      <c r="S356" t="s">
        <v>33</v>
      </c>
      <c r="T356" t="s">
        <v>45</v>
      </c>
      <c r="U356" t="s">
        <v>3426</v>
      </c>
      <c r="V356" t="s">
        <v>1888</v>
      </c>
      <c r="W356" t="s">
        <v>3427</v>
      </c>
      <c r="X356" t="s">
        <v>38</v>
      </c>
      <c r="Y356" t="s">
        <v>47</v>
      </c>
      <c r="Z356" t="str">
        <f>_xlfn.XLOOKUP(Table2[[#This Row],[Bedrijfsnummer]],Contacten!$O$2:$O$921,Contacten!$H$2:$H$921,"Not Found",0)</f>
        <v>HR Business Partner</v>
      </c>
      <c r="AA356" t="str">
        <f>_xlfn.XLOOKUP(Table2[[#This Row],[Basisnaam]],Table3[Basisnaam],Table3[Functie],"",0)</f>
        <v/>
      </c>
      <c r="AB356" t="str">
        <f>IF(OR(Table2[[#This Row],[In Contact list?]]&lt;&gt;"Not Found",Table2[[#This Row],[In Contacten Hanne]]&lt;&gt;""),"Yes","No")</f>
        <v>Yes</v>
      </c>
    </row>
    <row r="357" spans="1:28" ht="17.45" customHeight="1" x14ac:dyDescent="0.45">
      <c r="A357" t="s">
        <v>9422</v>
      </c>
      <c r="B357" t="s">
        <v>3429</v>
      </c>
      <c r="C357" t="str">
        <f>SUBSTITUTE(SUBSTITUTE(SUBSTITUTE(SUBSTITUTE(SUBSTITUTE(SUBSTITUTE(SUBSTITUTE(SUBSTITUTE(SUBSTITUTE(SUBSTITUTE(SUBSTITUTE(SUBSTITUTE(SUBSTITUTE(LOWER(Table2[[#This Row],[Naam]]),".",""),"-","")," bvba",""),"belgië",""),"belgium","")," nv","")," bv",""),"group",""),"groep","")," ", ""),"é","e"),"è","e"),"à","a")</f>
        <v>nvbekaertsa</v>
      </c>
      <c r="D357" t="s">
        <v>3430</v>
      </c>
      <c r="E357" t="s">
        <v>3431</v>
      </c>
      <c r="F357" t="s">
        <v>3432</v>
      </c>
      <c r="G357" t="s">
        <v>26</v>
      </c>
      <c r="H357" t="s">
        <v>3433</v>
      </c>
      <c r="I357" t="s">
        <v>26</v>
      </c>
      <c r="J357" t="s">
        <v>3434</v>
      </c>
      <c r="K357" t="str">
        <f>IFERROR(LEFT(SUBSTITUTE(SUBSTITUTE(Table2[[#This Row],[Website]],"www.",""),"https://",""), FIND(".", SUBSTITUTE(SUBSTITUTE(Table2[[#This Row],[Website]],"www.",""),"https://","")) - 1),"")</f>
        <v>bekaert</v>
      </c>
      <c r="L357" t="s">
        <v>3435</v>
      </c>
      <c r="M357" t="s">
        <v>3436</v>
      </c>
      <c r="N357">
        <v>8550</v>
      </c>
      <c r="O357">
        <v>29</v>
      </c>
      <c r="P357">
        <v>659.4</v>
      </c>
      <c r="Q357"/>
      <c r="R357" t="str">
        <f>LOWER(Table2[[#This Row],[Straat]]&amp;Table2[[#This Row],[Huisnummer]]&amp;Table2[[#This Row],[Postcode]])</f>
        <v>bekaertstraat28550</v>
      </c>
      <c r="S357"/>
      <c r="T357" t="s">
        <v>77</v>
      </c>
      <c r="U357" t="s">
        <v>3437</v>
      </c>
      <c r="V357">
        <v>2</v>
      </c>
      <c r="W357" t="s">
        <v>392</v>
      </c>
      <c r="X357" t="s">
        <v>254</v>
      </c>
      <c r="Y357" t="s">
        <v>47</v>
      </c>
      <c r="Z357" t="str">
        <f>_xlfn.XLOOKUP(Table2[[#This Row],[Bedrijfsnummer]],Contacten!$O$2:$O$921,Contacten!$H$2:$H$921,"Not Found",0)</f>
        <v>HR manager</v>
      </c>
      <c r="AA357" t="str">
        <f>_xlfn.XLOOKUP(Table2[[#This Row],[Basisnaam]],Table3[Basisnaam],Table3[Functie],"",0)</f>
        <v/>
      </c>
      <c r="AB357" t="str">
        <f>IF(OR(Table2[[#This Row],[In Contact list?]]&lt;&gt;"Not Found",Table2[[#This Row],[In Contacten Hanne]]&lt;&gt;""),"Yes","No")</f>
        <v>Yes</v>
      </c>
    </row>
    <row r="358" spans="1:28" ht="17.45" customHeight="1" x14ac:dyDescent="0.45">
      <c r="A358" t="s">
        <v>9422</v>
      </c>
      <c r="B358" t="s">
        <v>3439</v>
      </c>
      <c r="C358" t="str">
        <f>SUBSTITUTE(SUBSTITUTE(SUBSTITUTE(SUBSTITUTE(SUBSTITUTE(SUBSTITUTE(SUBSTITUTE(SUBSTITUTE(SUBSTITUTE(SUBSTITUTE(SUBSTITUTE(SUBSTITUTE(SUBSTITUTE(LOWER(Table2[[#This Row],[Naam]]),".",""),"-","")," bvba",""),"belgië",""),"belgium","")," nv","")," bv",""),"group",""),"groep","")," ", ""),"é","e"),"è","e"),"à","a")</f>
        <v>nvverizonluxembourg</v>
      </c>
      <c r="D358" t="s">
        <v>3440</v>
      </c>
      <c r="E358" t="s">
        <v>3441</v>
      </c>
      <c r="F358"/>
      <c r="G358"/>
      <c r="H358" t="s">
        <v>3442</v>
      </c>
      <c r="I358" t="s">
        <v>26</v>
      </c>
      <c r="J358" t="s">
        <v>3443</v>
      </c>
      <c r="K358" t="str">
        <f>IFERROR(LEFT(SUBSTITUTE(SUBSTITUTE(Table2[[#This Row],[Website]],"www.",""),"https://",""), FIND(".", SUBSTITUTE(SUBSTITUTE(Table2[[#This Row],[Website]],"www.",""),"https://","")) - 1),"")</f>
        <v>verizon</v>
      </c>
      <c r="L358" t="s">
        <v>3444</v>
      </c>
      <c r="M358" t="s">
        <v>44</v>
      </c>
      <c r="N358">
        <v>1831</v>
      </c>
      <c r="O358">
        <v>18</v>
      </c>
      <c r="P358">
        <v>127.6</v>
      </c>
      <c r="Q358"/>
      <c r="R358" t="str">
        <f>LOWER(Table2[[#This Row],[Straat]]&amp;Table2[[#This Row],[Huisnummer]]&amp;Table2[[#This Row],[Postcode]])</f>
        <v>culliganlaan2e1831</v>
      </c>
      <c r="S358"/>
      <c r="T358" t="s">
        <v>45</v>
      </c>
      <c r="U358" t="s">
        <v>1096</v>
      </c>
      <c r="V358" t="s">
        <v>3445</v>
      </c>
      <c r="W358"/>
      <c r="X358" t="s">
        <v>80</v>
      </c>
      <c r="Y358" t="s">
        <v>60</v>
      </c>
      <c r="Z358" t="str">
        <f>_xlfn.XLOOKUP(Table2[[#This Row],[Bedrijfsnummer]],Contacten!$O$2:$O$921,Contacten!$H$2:$H$921,"Not Found",0)</f>
        <v>Not Found</v>
      </c>
      <c r="AA358" t="str">
        <f>_xlfn.XLOOKUP(Table2[[#This Row],[Basisnaam]],Table3[Basisnaam],Table3[Functie],"",0)</f>
        <v/>
      </c>
      <c r="AB358" t="str">
        <f>IF(OR(Table2[[#This Row],[In Contact list?]]&lt;&gt;"Not Found",Table2[[#This Row],[In Contacten Hanne]]&lt;&gt;""),"Yes","No")</f>
        <v>No</v>
      </c>
    </row>
    <row r="359" spans="1:28" ht="17.45" customHeight="1" x14ac:dyDescent="0.45">
      <c r="A359" t="s">
        <v>9422</v>
      </c>
      <c r="B359" t="s">
        <v>3446</v>
      </c>
      <c r="C359" t="str">
        <f>SUBSTITUTE(SUBSTITUTE(SUBSTITUTE(SUBSTITUTE(SUBSTITUTE(SUBSTITUTE(SUBSTITUTE(SUBSTITUTE(SUBSTITUTE(SUBSTITUTE(SUBSTITUTE(SUBSTITUTE(SUBSTITUTE(LOWER(Table2[[#This Row],[Naam]]),".",""),"-","")," bvba",""),"belgië",""),"belgium","")," nv","")," bv",""),"group",""),"groep","")," ", ""),"é","e"),"è","e"),"à","a")</f>
        <v>nyrstar</v>
      </c>
      <c r="D359" t="s">
        <v>3447</v>
      </c>
      <c r="E359" t="s">
        <v>3448</v>
      </c>
      <c r="F359" t="s">
        <v>3449</v>
      </c>
      <c r="G359" t="s">
        <v>26</v>
      </c>
      <c r="H359" t="s">
        <v>3450</v>
      </c>
      <c r="I359" t="s">
        <v>26</v>
      </c>
      <c r="J359" t="s">
        <v>3451</v>
      </c>
      <c r="K359" t="str">
        <f>IFERROR(LEFT(SUBSTITUTE(SUBSTITUTE(Table2[[#This Row],[Website]],"www.",""),"https://",""), FIND(".", SUBSTITUTE(SUBSTITUTE(Table2[[#This Row],[Website]],"www.",""),"https://","")) - 1),"")</f>
        <v>nyrstar</v>
      </c>
      <c r="L359" t="s">
        <v>3452</v>
      </c>
      <c r="M359" t="s">
        <v>3453</v>
      </c>
      <c r="N359" t="s">
        <v>3454</v>
      </c>
      <c r="O359">
        <v>22</v>
      </c>
      <c r="P359">
        <v>186</v>
      </c>
      <c r="Q359" t="s">
        <v>3455</v>
      </c>
      <c r="R359" t="str">
        <f>LOWER(Table2[[#This Row],[Straat]]&amp;Table2[[#This Row],[Huisnummer]]&amp;Table2[[#This Row],[Postcode]])</f>
        <v>zinkstraat12490</v>
      </c>
      <c r="S359" t="s">
        <v>33</v>
      </c>
      <c r="T359" t="s">
        <v>34</v>
      </c>
      <c r="U359" t="s">
        <v>3456</v>
      </c>
      <c r="V359" t="s">
        <v>468</v>
      </c>
      <c r="W359" t="s">
        <v>362</v>
      </c>
      <c r="X359" t="s">
        <v>100</v>
      </c>
      <c r="Y359" t="s">
        <v>47</v>
      </c>
      <c r="Z359" t="str">
        <f>_xlfn.XLOOKUP(Table2[[#This Row],[Bedrijfsnummer]],Contacten!$O$2:$O$921,Contacten!$H$2:$H$921,"Not Found",0)</f>
        <v>HR- Business Partner</v>
      </c>
      <c r="AA359" t="str">
        <f>_xlfn.XLOOKUP(Table2[[#This Row],[Basisnaam]],Table3[Basisnaam],Table3[Functie],"",0)</f>
        <v>HR Manager</v>
      </c>
      <c r="AB359" t="str">
        <f>IF(OR(Table2[[#This Row],[In Contact list?]]&lt;&gt;"Not Found",Table2[[#This Row],[In Contacten Hanne]]&lt;&gt;""),"Yes","No")</f>
        <v>Yes</v>
      </c>
    </row>
    <row r="360" spans="1:28" ht="17.45" customHeight="1" x14ac:dyDescent="0.45">
      <c r="A360" t="s">
        <v>9422</v>
      </c>
      <c r="B360" t="s">
        <v>3458</v>
      </c>
      <c r="C360" t="str">
        <f>SUBSTITUTE(SUBSTITUTE(SUBSTITUTE(SUBSTITUTE(SUBSTITUTE(SUBSTITUTE(SUBSTITUTE(SUBSTITUTE(SUBSTITUTE(SUBSTITUTE(SUBSTITUTE(SUBSTITUTE(SUBSTITUTE(LOWER(Table2[[#This Row],[Naam]]),".",""),"-","")," bvba",""),"belgië",""),"belgium","")," nv","")," bv",""),"group",""),"groep","")," ", ""),"é","e"),"è","e"),"à","a")</f>
        <v>onderzoekscentrumvooraanwendingvanstaal</v>
      </c>
      <c r="D360" t="s">
        <v>3459</v>
      </c>
      <c r="E360" t="s">
        <v>3460</v>
      </c>
      <c r="F360" t="s">
        <v>3461</v>
      </c>
      <c r="G360" t="s">
        <v>26</v>
      </c>
      <c r="H360" t="s">
        <v>3462</v>
      </c>
      <c r="I360" t="s">
        <v>26</v>
      </c>
      <c r="J360" t="s">
        <v>3463</v>
      </c>
      <c r="K360" t="str">
        <f>IFERROR(LEFT(SUBSTITUTE(SUBSTITUTE(Table2[[#This Row],[Website]],"www.",""),"https://",""), FIND(".", SUBSTITUTE(SUBSTITUTE(Table2[[#This Row],[Website]],"www.",""),"https://","")) - 1),"")</f>
        <v>ocas</v>
      </c>
      <c r="L360" t="s">
        <v>3464</v>
      </c>
      <c r="M360" t="s">
        <v>3465</v>
      </c>
      <c r="N360">
        <v>9060</v>
      </c>
      <c r="O360">
        <v>23</v>
      </c>
      <c r="P360">
        <v>138.19999999999999</v>
      </c>
      <c r="Q360"/>
      <c r="R360" t="str">
        <f>LOWER(Table2[[#This Row],[Straat]]&amp;Table2[[#This Row],[Huisnummer]]&amp;Table2[[#This Row],[Postcode]])</f>
        <v>pres. j.f. kennedylaan39060</v>
      </c>
      <c r="S360"/>
      <c r="T360" t="s">
        <v>67</v>
      </c>
      <c r="U360" t="s">
        <v>3466</v>
      </c>
      <c r="V360">
        <v>3</v>
      </c>
      <c r="W360" t="s">
        <v>469</v>
      </c>
      <c r="X360" t="s">
        <v>80</v>
      </c>
      <c r="Y360" t="s">
        <v>39</v>
      </c>
      <c r="Z360" t="str">
        <f>_xlfn.XLOOKUP(Table2[[#This Row],[Bedrijfsnummer]],Contacten!$O$2:$O$921,Contacten!$H$2:$H$921,"Not Found",0)</f>
        <v>Not Found</v>
      </c>
      <c r="AA360" t="str">
        <f>_xlfn.XLOOKUP(Table2[[#This Row],[Basisnaam]],Table3[Basisnaam],Table3[Functie],"",0)</f>
        <v/>
      </c>
      <c r="AB360" t="str">
        <f>IF(OR(Table2[[#This Row],[In Contact list?]]&lt;&gt;"Not Found",Table2[[#This Row],[In Contacten Hanne]]&lt;&gt;""),"Yes","No")</f>
        <v>No</v>
      </c>
    </row>
    <row r="361" spans="1:28" ht="17.45" customHeight="1" x14ac:dyDescent="0.45">
      <c r="A361" t="s">
        <v>9422</v>
      </c>
      <c r="B361" t="s">
        <v>3467</v>
      </c>
      <c r="C361" t="str">
        <f>SUBSTITUTE(SUBSTITUTE(SUBSTITUTE(SUBSTITUTE(SUBSTITUTE(SUBSTITUTE(SUBSTITUTE(SUBSTITUTE(SUBSTITUTE(SUBSTITUTE(SUBSTITUTE(SUBSTITUTE(SUBSTITUTE(LOWER(Table2[[#This Row],[Naam]]),".",""),"-","")," bvba",""),"belgië",""),"belgium","")," nv","")," bv",""),"group",""),"groep","")," ", ""),"é","e"),"è","e"),"à","a")</f>
        <v>ontex</v>
      </c>
      <c r="D361" t="s">
        <v>3468</v>
      </c>
      <c r="E361" t="s">
        <v>3469</v>
      </c>
      <c r="F361"/>
      <c r="G361"/>
      <c r="H361" t="s">
        <v>3470</v>
      </c>
      <c r="I361" t="s">
        <v>26</v>
      </c>
      <c r="J361" t="s">
        <v>3471</v>
      </c>
      <c r="K361" t="str">
        <f>IFERROR(LEFT(SUBSTITUTE(SUBSTITUTE(Table2[[#This Row],[Website]],"www.",""),"https://",""), FIND(".", SUBSTITUTE(SUBSTITUTE(Table2[[#This Row],[Website]],"www.",""),"https://","")) - 1),"")</f>
        <v>ontex</v>
      </c>
      <c r="L361" t="s">
        <v>3472</v>
      </c>
      <c r="M361" t="s">
        <v>3473</v>
      </c>
      <c r="N361" t="s">
        <v>3474</v>
      </c>
      <c r="O361">
        <v>14</v>
      </c>
      <c r="P361">
        <v>367</v>
      </c>
      <c r="Q361" t="s">
        <v>3475</v>
      </c>
      <c r="R361" t="str">
        <f>LOWER(Table2[[#This Row],[Straat]]&amp;Table2[[#This Row],[Huisnummer]]&amp;Table2[[#This Row],[Postcode]])</f>
        <v>genthof59255</v>
      </c>
      <c r="S361" t="s">
        <v>33</v>
      </c>
      <c r="T361" t="s">
        <v>67</v>
      </c>
      <c r="U361" t="s">
        <v>3476</v>
      </c>
      <c r="V361" t="s">
        <v>1665</v>
      </c>
      <c r="W361" t="s">
        <v>3477</v>
      </c>
      <c r="X361" t="s">
        <v>100</v>
      </c>
      <c r="Y361" t="s">
        <v>113</v>
      </c>
      <c r="Z361" t="str">
        <f>_xlfn.XLOOKUP(Table2[[#This Row],[Bedrijfsnummer]],Contacten!$O$2:$O$921,Contacten!$H$2:$H$921,"Not Found",0)</f>
        <v>Group HR Director</v>
      </c>
      <c r="AA361" t="str">
        <f>_xlfn.XLOOKUP(Table2[[#This Row],[Basisnaam]],Table3[Basisnaam],Table3[Functie],"",0)</f>
        <v/>
      </c>
      <c r="AB361" t="str">
        <f>IF(OR(Table2[[#This Row],[In Contact list?]]&lt;&gt;"Not Found",Table2[[#This Row],[In Contacten Hanne]]&lt;&gt;""),"Yes","No")</f>
        <v>Yes</v>
      </c>
    </row>
    <row r="362" spans="1:28" ht="17.45" customHeight="1" x14ac:dyDescent="0.45">
      <c r="A362" t="s">
        <v>9422</v>
      </c>
      <c r="B362" t="s">
        <v>3479</v>
      </c>
      <c r="C362" t="str">
        <f>SUBSTITUTE(SUBSTITUTE(SUBSTITUTE(SUBSTITUTE(SUBSTITUTE(SUBSTITUTE(SUBSTITUTE(SUBSTITUTE(SUBSTITUTE(SUBSTITUTE(SUBSTITUTE(SUBSTITUTE(SUBSTITUTE(LOWER(Table2[[#This Row],[Naam]]),".",""),"-","")," bvba",""),"belgië",""),"belgium","")," nv","")," bv",""),"group",""),"groep","")," ", ""),"é","e"),"è","e"),"à","a")</f>
        <v>optima</v>
      </c>
      <c r="D362" t="s">
        <v>3480</v>
      </c>
      <c r="E362" t="s">
        <v>3481</v>
      </c>
      <c r="F362" t="s">
        <v>3482</v>
      </c>
      <c r="G362" t="s">
        <v>26</v>
      </c>
      <c r="H362" t="s">
        <v>3483</v>
      </c>
      <c r="I362" t="s">
        <v>26</v>
      </c>
      <c r="J362" t="s">
        <v>3484</v>
      </c>
      <c r="K362" t="str">
        <f>IFERROR(LEFT(SUBSTITUTE(SUBSTITUTE(Table2[[#This Row],[Website]],"www.",""),"https://",""), FIND(".", SUBSTITUTE(SUBSTITUTE(Table2[[#This Row],[Website]],"www.",""),"https://","")) - 1),"")</f>
        <v>faillissementoptimabank</v>
      </c>
      <c r="L362" t="s">
        <v>3485</v>
      </c>
      <c r="M362" t="s">
        <v>369</v>
      </c>
      <c r="N362">
        <v>9000</v>
      </c>
      <c r="O362">
        <v>0</v>
      </c>
      <c r="P362">
        <v>158.19999999999999</v>
      </c>
      <c r="Q362"/>
      <c r="R362" t="str">
        <f>LOWER(Table2[[#This Row],[Straat]]&amp;Table2[[#This Row],[Huisnummer]]&amp;Table2[[#This Row],[Postcode]])</f>
        <v>keizer karelstraat759000</v>
      </c>
      <c r="S362"/>
      <c r="T362" t="s">
        <v>67</v>
      </c>
      <c r="U362" t="s">
        <v>3486</v>
      </c>
      <c r="V362">
        <v>75</v>
      </c>
      <c r="W362" t="s">
        <v>3487</v>
      </c>
      <c r="X362" t="s">
        <v>80</v>
      </c>
      <c r="Y362" t="s">
        <v>60</v>
      </c>
      <c r="Z362" t="str">
        <f>_xlfn.XLOOKUP(Table2[[#This Row],[Bedrijfsnummer]],Contacten!$O$2:$O$921,Contacten!$H$2:$H$921,"Not Found",0)</f>
        <v>Not Found</v>
      </c>
      <c r="AA362" t="str">
        <f>_xlfn.XLOOKUP(Table2[[#This Row],[Basisnaam]],Table3[Basisnaam],Table3[Functie],"",0)</f>
        <v/>
      </c>
      <c r="AB362" t="str">
        <f>IF(OR(Table2[[#This Row],[In Contact list?]]&lt;&gt;"Not Found",Table2[[#This Row],[In Contacten Hanne]]&lt;&gt;""),"Yes","No")</f>
        <v>No</v>
      </c>
    </row>
    <row r="363" spans="1:28" ht="17.45" customHeight="1" x14ac:dyDescent="0.45">
      <c r="A363" t="s">
        <v>9422</v>
      </c>
      <c r="B363" t="s">
        <v>3488</v>
      </c>
      <c r="C363" t="str">
        <f>SUBSTITUTE(SUBSTITUTE(SUBSTITUTE(SUBSTITUTE(SUBSTITUTE(SUBSTITUTE(SUBSTITUTE(SUBSTITUTE(SUBSTITUTE(SUBSTITUTE(SUBSTITUTE(SUBSTITUTE(SUBSTITUTE(LOWER(Table2[[#This Row],[Naam]]),".",""),"-","")," bvba",""),"belgië",""),"belgium","")," nv","")," bv",""),"group",""),"groep","")," ", ""),"é","e"),"è","e"),"à","a")</f>
        <v>orangebusinessdigital</v>
      </c>
      <c r="D363" t="s">
        <v>3489</v>
      </c>
      <c r="E363" t="s">
        <v>3490</v>
      </c>
      <c r="F363"/>
      <c r="G363"/>
      <c r="H363"/>
      <c r="I363"/>
      <c r="J363" t="s">
        <v>3491</v>
      </c>
      <c r="K363" t="str">
        <f>IFERROR(LEFT(SUBSTITUTE(SUBSTITUTE(Table2[[#This Row],[Website]],"www.",""),"https://",""), FIND(".", SUBSTITUTE(SUBSTITUTE(Table2[[#This Row],[Website]],"www.",""),"https://","")) - 1),"")</f>
        <v>businessdecision</v>
      </c>
      <c r="L363" t="s">
        <v>3492</v>
      </c>
      <c r="M363" t="s">
        <v>3093</v>
      </c>
      <c r="N363" t="s">
        <v>3094</v>
      </c>
      <c r="O363">
        <v>4</v>
      </c>
      <c r="P363">
        <v>246</v>
      </c>
      <c r="Q363" t="s">
        <v>3493</v>
      </c>
      <c r="R363" t="str">
        <f>LOWER(Table2[[#This Row],[Straat]]&amp;Table2[[#This Row],[Huisnummer]]&amp;Table2[[#This Row],[Postcode]])</f>
        <v>avenue du bourget31140</v>
      </c>
      <c r="S363" t="s">
        <v>33</v>
      </c>
      <c r="T363" t="s">
        <v>200</v>
      </c>
      <c r="U363" t="s">
        <v>2518</v>
      </c>
      <c r="V363" t="s">
        <v>1271</v>
      </c>
      <c r="W363" t="s">
        <v>482</v>
      </c>
      <c r="X363" t="s">
        <v>38</v>
      </c>
      <c r="Y363" t="s">
        <v>39</v>
      </c>
      <c r="Z363" t="str">
        <f>_xlfn.XLOOKUP(Table2[[#This Row],[Bedrijfsnummer]],Contacten!$O$2:$O$921,Contacten!$H$2:$H$921,"Not Found",0)</f>
        <v>HR Business Partner</v>
      </c>
      <c r="AA363" t="str">
        <f>_xlfn.XLOOKUP(Table2[[#This Row],[Basisnaam]],Table3[Basisnaam],Table3[Functie],"",0)</f>
        <v/>
      </c>
      <c r="AB363" t="str">
        <f>IF(OR(Table2[[#This Row],[In Contact list?]]&lt;&gt;"Not Found",Table2[[#This Row],[In Contacten Hanne]]&lt;&gt;""),"Yes","No")</f>
        <v>Yes</v>
      </c>
    </row>
    <row r="364" spans="1:28" ht="17.45" customHeight="1" x14ac:dyDescent="0.45">
      <c r="A364" t="s">
        <v>9422</v>
      </c>
      <c r="B364" t="s">
        <v>3495</v>
      </c>
      <c r="C364" t="str">
        <f>SUBSTITUTE(SUBSTITUTE(SUBSTITUTE(SUBSTITUTE(SUBSTITUTE(SUBSTITUTE(SUBSTITUTE(SUBSTITUTE(SUBSTITUTE(SUBSTITUTE(SUBSTITUTE(SUBSTITUTE(SUBSTITUTE(LOWER(Table2[[#This Row],[Naam]]),".",""),"-","")," bvba",""),"belgië",""),"belgium","")," nv","")," bv",""),"group",""),"groep","")," ", ""),"é","e"),"è","e"),"à","a")</f>
        <v>orangecyberdefense</v>
      </c>
      <c r="D364" t="s">
        <v>3496</v>
      </c>
      <c r="E364" t="s">
        <v>3497</v>
      </c>
      <c r="F364" t="s">
        <v>3498</v>
      </c>
      <c r="G364" t="s">
        <v>26</v>
      </c>
      <c r="H364" t="s">
        <v>3499</v>
      </c>
      <c r="I364" t="s">
        <v>26</v>
      </c>
      <c r="J364" t="s">
        <v>3500</v>
      </c>
      <c r="K364" t="str">
        <f>IFERROR(LEFT(SUBSTITUTE(SUBSTITUTE(Table2[[#This Row],[Website]],"www.",""),"https://",""), FIND(".", SUBSTITUTE(SUBSTITUTE(Table2[[#This Row],[Website]],"www.",""),"https://","")) - 1),"")</f>
        <v>orangecyberdefense</v>
      </c>
      <c r="L364" t="s">
        <v>3501</v>
      </c>
      <c r="M364" t="s">
        <v>1742</v>
      </c>
      <c r="N364">
        <v>2110</v>
      </c>
      <c r="O364">
        <v>0</v>
      </c>
      <c r="P364">
        <v>128.19999999999999</v>
      </c>
      <c r="Q364"/>
      <c r="R364" t="str">
        <f>LOWER(Table2[[#This Row],[Straat]]&amp;Table2[[#This Row],[Huisnummer]]&amp;Table2[[#This Row],[Postcode]])</f>
        <v>stokerijstraat352110</v>
      </c>
      <c r="S364"/>
      <c r="T364" t="s">
        <v>34</v>
      </c>
      <c r="U364" t="s">
        <v>3502</v>
      </c>
      <c r="V364">
        <v>35</v>
      </c>
      <c r="W364" t="s">
        <v>3503</v>
      </c>
      <c r="X364" t="s">
        <v>80</v>
      </c>
      <c r="Y364" t="s">
        <v>39</v>
      </c>
      <c r="Z364" t="str">
        <f>_xlfn.XLOOKUP(Table2[[#This Row],[Bedrijfsnummer]],Contacten!$O$2:$O$921,Contacten!$H$2:$H$921,"Not Found",0)</f>
        <v>Not Found</v>
      </c>
      <c r="AA364" t="str">
        <f>_xlfn.XLOOKUP(Table2[[#This Row],[Basisnaam]],Table3[Basisnaam],Table3[Functie],"",0)</f>
        <v/>
      </c>
      <c r="AB364" t="str">
        <f>IF(OR(Table2[[#This Row],[In Contact list?]]&lt;&gt;"Not Found",Table2[[#This Row],[In Contacten Hanne]]&lt;&gt;""),"Yes","No")</f>
        <v>No</v>
      </c>
    </row>
    <row r="365" spans="1:28" ht="17.45" customHeight="1" x14ac:dyDescent="0.45">
      <c r="A365" t="s">
        <v>9422</v>
      </c>
      <c r="B365" t="s">
        <v>3504</v>
      </c>
      <c r="C365" t="str">
        <f>SUBSTITUTE(SUBSTITUTE(SUBSTITUTE(SUBSTITUTE(SUBSTITUTE(SUBSTITUTE(SUBSTITUTE(SUBSTITUTE(SUBSTITUTE(SUBSTITUTE(SUBSTITUTE(SUBSTITUTE(SUBSTITUTE(LOWER(Table2[[#This Row],[Naam]]),".",""),"-","")," bvba",""),"belgië",""),"belgium","")," nv","")," bv",""),"group",""),"groep","")," ", ""),"é","e"),"è","e"),"à","a")</f>
        <v>organonheist</v>
      </c>
      <c r="D365" t="s">
        <v>3505</v>
      </c>
      <c r="E365" t="s">
        <v>3506</v>
      </c>
      <c r="F365"/>
      <c r="G365"/>
      <c r="H365"/>
      <c r="I365"/>
      <c r="J365" t="s">
        <v>9547</v>
      </c>
      <c r="K365" t="str">
        <f>IFERROR(LEFT(SUBSTITUTE(SUBSTITUTE(Table2[[#This Row],[Website]],"www.",""),"https://",""), FIND(".", SUBSTITUTE(SUBSTITUTE(Table2[[#This Row],[Website]],"www.",""),"https://","")) - 1),"")</f>
        <v>Empty</v>
      </c>
      <c r="L365"/>
      <c r="M365" t="s">
        <v>705</v>
      </c>
      <c r="N365">
        <v>2220</v>
      </c>
      <c r="O365">
        <v>0</v>
      </c>
      <c r="P365">
        <v>476.2</v>
      </c>
      <c r="Q365"/>
      <c r="R365" t="str">
        <f>LOWER(Table2[[#This Row],[Straat]]&amp;Table2[[#This Row],[Huisnummer]]&amp;Table2[[#This Row],[Postcode]])</f>
        <v>industriepark302220</v>
      </c>
      <c r="S365"/>
      <c r="T365" t="s">
        <v>34</v>
      </c>
      <c r="U365" t="s">
        <v>708</v>
      </c>
      <c r="V365">
        <v>30</v>
      </c>
      <c r="W365"/>
      <c r="X365" t="s">
        <v>254</v>
      </c>
      <c r="Y365" t="s">
        <v>47</v>
      </c>
      <c r="Z365" t="str">
        <f>_xlfn.XLOOKUP(Table2[[#This Row],[Bedrijfsnummer]],Contacten!$O$2:$O$921,Contacten!$H$2:$H$921,"Not Found",0)</f>
        <v>Not Found</v>
      </c>
      <c r="AA365" t="str">
        <f>_xlfn.XLOOKUP(Table2[[#This Row],[Basisnaam]],Table3[Basisnaam],Table3[Functie],"",0)</f>
        <v/>
      </c>
      <c r="AB365" t="str">
        <f>IF(OR(Table2[[#This Row],[In Contact list?]]&lt;&gt;"Not Found",Table2[[#This Row],[In Contacten Hanne]]&lt;&gt;""),"Yes","No")</f>
        <v>No</v>
      </c>
    </row>
    <row r="366" spans="1:28" ht="17.45" customHeight="1" x14ac:dyDescent="0.45">
      <c r="A366" t="s">
        <v>9422</v>
      </c>
      <c r="B366" t="s">
        <v>3507</v>
      </c>
      <c r="C366" t="str">
        <f>SUBSTITUTE(SUBSTITUTE(SUBSTITUTE(SUBSTITUTE(SUBSTITUTE(SUBSTITUTE(SUBSTITUTE(SUBSTITUTE(SUBSTITUTE(SUBSTITUTE(SUBSTITUTE(SUBSTITUTE(SUBSTITUTE(LOWER(Table2[[#This Row],[Naam]]),".",""),"-","")," bvba",""),"belgië",""),"belgium","")," nv","")," bv",""),"group",""),"groep","")," ", ""),"é","e"),"è","e"),"à","a")</f>
        <v>palllifesciences</v>
      </c>
      <c r="D366" t="s">
        <v>3508</v>
      </c>
      <c r="E366" t="s">
        <v>3509</v>
      </c>
      <c r="F366" t="s">
        <v>3510</v>
      </c>
      <c r="G366" t="s">
        <v>26</v>
      </c>
      <c r="H366" t="s">
        <v>3511</v>
      </c>
      <c r="I366" t="s">
        <v>26</v>
      </c>
      <c r="J366" t="s">
        <v>3512</v>
      </c>
      <c r="K366" t="str">
        <f>IFERROR(LEFT(SUBSTITUTE(SUBSTITUTE(Table2[[#This Row],[Website]],"www.",""),"https://",""), FIND(".", SUBSTITUTE(SUBSTITUTE(Table2[[#This Row],[Website]],"www.",""),"https://","")) - 1),"")</f>
        <v>pall</v>
      </c>
      <c r="L366" t="s">
        <v>3513</v>
      </c>
      <c r="M366" t="s">
        <v>3514</v>
      </c>
      <c r="N366">
        <v>3320</v>
      </c>
      <c r="O366">
        <v>5</v>
      </c>
      <c r="P366">
        <v>143.4</v>
      </c>
      <c r="Q366"/>
      <c r="R366" t="str">
        <f>LOWER(Table2[[#This Row],[Straat]]&amp;Table2[[#This Row],[Huisnummer]]&amp;Table2[[#This Row],[Postcode]])</f>
        <v>reugelstraat23320</v>
      </c>
      <c r="S366"/>
      <c r="T366" t="s">
        <v>45</v>
      </c>
      <c r="U366" t="s">
        <v>3515</v>
      </c>
      <c r="V366">
        <v>2</v>
      </c>
      <c r="W366" t="s">
        <v>2435</v>
      </c>
      <c r="X366" t="s">
        <v>38</v>
      </c>
      <c r="Y366" t="s">
        <v>47</v>
      </c>
      <c r="Z366" t="str">
        <f>_xlfn.XLOOKUP(Table2[[#This Row],[Bedrijfsnummer]],Contacten!$O$2:$O$921,Contacten!$H$2:$H$921,"Not Found",0)</f>
        <v>Not Found</v>
      </c>
      <c r="AA366" t="str">
        <f>_xlfn.XLOOKUP(Table2[[#This Row],[Basisnaam]],Table3[Basisnaam],Table3[Functie],"",0)</f>
        <v/>
      </c>
      <c r="AB366" t="str">
        <f>IF(OR(Table2[[#This Row],[In Contact list?]]&lt;&gt;"Not Found",Table2[[#This Row],[In Contacten Hanne]]&lt;&gt;""),"Yes","No")</f>
        <v>No</v>
      </c>
    </row>
    <row r="367" spans="1:28" ht="17.45" customHeight="1" x14ac:dyDescent="0.45">
      <c r="A367" t="s">
        <v>9422</v>
      </c>
      <c r="B367" t="s">
        <v>3516</v>
      </c>
      <c r="C367" t="str">
        <f>SUBSTITUTE(SUBSTITUTE(SUBSTITUTE(SUBSTITUTE(SUBSTITUTE(SUBSTITUTE(SUBSTITUTE(SUBSTITUTE(SUBSTITUTE(SUBSTITUTE(SUBSTITUTE(SUBSTITUTE(SUBSTITUTE(LOWER(Table2[[#This Row],[Naam]]),".",""),"-","")," bvba",""),"belgië",""),"belgium","")," nv","")," bv",""),"group",""),"groep","")," ", ""),"é","e"),"è","e"),"à","a")</f>
        <v>parfumerieiciparisxl</v>
      </c>
      <c r="D367" t="s">
        <v>3517</v>
      </c>
      <c r="E367" t="s">
        <v>3518</v>
      </c>
      <c r="F367"/>
      <c r="G367"/>
      <c r="H367"/>
      <c r="I367"/>
      <c r="J367" t="s">
        <v>3519</v>
      </c>
      <c r="K367" t="str">
        <f>IFERROR(LEFT(SUBSTITUTE(SUBSTITUTE(Table2[[#This Row],[Website]],"www.",""),"https://",""), FIND(".", SUBSTITUTE(SUBSTITUTE(Table2[[#This Row],[Website]],"www.",""),"https://","")) - 1),"")</f>
        <v>iciparisxl</v>
      </c>
      <c r="L367"/>
      <c r="M367" t="s">
        <v>243</v>
      </c>
      <c r="N367">
        <v>1800</v>
      </c>
      <c r="O367">
        <v>0</v>
      </c>
      <c r="P367">
        <v>874.2</v>
      </c>
      <c r="Q367"/>
      <c r="R367" t="str">
        <f>LOWER(Table2[[#This Row],[Straat]]&amp;Table2[[#This Row],[Huisnummer]]&amp;Table2[[#This Row],[Postcode]])</f>
        <v>schaarbeeklei4991800</v>
      </c>
      <c r="S367"/>
      <c r="T367" t="s">
        <v>45</v>
      </c>
      <c r="U367" t="s">
        <v>3520</v>
      </c>
      <c r="V367">
        <v>499</v>
      </c>
      <c r="W367"/>
      <c r="X367" t="s">
        <v>254</v>
      </c>
      <c r="Y367" t="s">
        <v>47</v>
      </c>
      <c r="Z367" t="str">
        <f>_xlfn.XLOOKUP(Table2[[#This Row],[Bedrijfsnummer]],Contacten!$O$2:$O$921,Contacten!$H$2:$H$921,"Not Found",0)</f>
        <v>Not Found</v>
      </c>
      <c r="AA367" t="str">
        <f>_xlfn.XLOOKUP(Table2[[#This Row],[Basisnaam]],Table3[Basisnaam],Table3[Functie],"",0)</f>
        <v/>
      </c>
      <c r="AB367" t="str">
        <f>IF(OR(Table2[[#This Row],[In Contact list?]]&lt;&gt;"Not Found",Table2[[#This Row],[In Contacten Hanne]]&lt;&gt;""),"Yes","No")</f>
        <v>No</v>
      </c>
    </row>
    <row r="368" spans="1:28" ht="17.45" customHeight="1" x14ac:dyDescent="0.45">
      <c r="A368" t="s">
        <v>9422</v>
      </c>
      <c r="B368" t="s">
        <v>3521</v>
      </c>
      <c r="C368" t="str">
        <f>SUBSTITUTE(SUBSTITUTE(SUBSTITUTE(SUBSTITUTE(SUBSTITUTE(SUBSTITUTE(SUBSTITUTE(SUBSTITUTE(SUBSTITUTE(SUBSTITUTE(SUBSTITUTE(SUBSTITUTE(SUBSTITUTE(LOWER(Table2[[#This Row],[Naam]]),".",""),"-","")," bvba",""),"belgië",""),"belgium","")," nv","")," bv",""),"group",""),"groep","")," ", ""),"é","e"),"è","e"),"à","a")</f>
        <v>pattyn</v>
      </c>
      <c r="D368" t="s">
        <v>3522</v>
      </c>
      <c r="E368" t="s">
        <v>3523</v>
      </c>
      <c r="F368" t="s">
        <v>3524</v>
      </c>
      <c r="G368" t="s">
        <v>26</v>
      </c>
      <c r="H368" t="s">
        <v>3525</v>
      </c>
      <c r="I368" t="s">
        <v>26</v>
      </c>
      <c r="J368" t="s">
        <v>3526</v>
      </c>
      <c r="K368" t="str">
        <f>IFERROR(LEFT(SUBSTITUTE(SUBSTITUTE(Table2[[#This Row],[Website]],"www.",""),"https://",""), FIND(".", SUBSTITUTE(SUBSTITUTE(Table2[[#This Row],[Website]],"www.",""),"https://","")) - 1),"")</f>
        <v>pattyn</v>
      </c>
      <c r="L368" t="s">
        <v>3527</v>
      </c>
      <c r="M368" t="s">
        <v>1863</v>
      </c>
      <c r="N368">
        <v>8000</v>
      </c>
      <c r="O368">
        <v>0</v>
      </c>
      <c r="P368">
        <v>144.9</v>
      </c>
      <c r="Q368"/>
      <c r="R368" t="str">
        <f>LOWER(Table2[[#This Row],[Straat]]&amp;Table2[[#This Row],[Huisnummer]]&amp;Table2[[#This Row],[Postcode]])</f>
        <v>hoge hul28000</v>
      </c>
      <c r="S368"/>
      <c r="T368" t="s">
        <v>77</v>
      </c>
      <c r="U368" t="s">
        <v>3528</v>
      </c>
      <c r="V368">
        <v>2</v>
      </c>
      <c r="W368" t="s">
        <v>3529</v>
      </c>
      <c r="X368" t="s">
        <v>38</v>
      </c>
      <c r="Y368" t="s">
        <v>60</v>
      </c>
      <c r="Z368" t="str">
        <f>_xlfn.XLOOKUP(Table2[[#This Row],[Bedrijfsnummer]],Contacten!$O$2:$O$921,Contacten!$H$2:$H$921,"Not Found",0)</f>
        <v>Not Found</v>
      </c>
      <c r="AA368" t="str">
        <f>_xlfn.XLOOKUP(Table2[[#This Row],[Basisnaam]],Table3[Basisnaam],Table3[Functie],"",0)</f>
        <v/>
      </c>
      <c r="AB368" t="str">
        <f>IF(OR(Table2[[#This Row],[In Contact list?]]&lt;&gt;"Not Found",Table2[[#This Row],[In Contacten Hanne]]&lt;&gt;""),"Yes","No")</f>
        <v>No</v>
      </c>
    </row>
    <row r="369" spans="1:28" ht="17.45" customHeight="1" x14ac:dyDescent="0.45">
      <c r="A369" t="s">
        <v>9422</v>
      </c>
      <c r="B369" t="s">
        <v>3530</v>
      </c>
      <c r="C369" t="str">
        <f>SUBSTITUTE(SUBSTITUTE(SUBSTITUTE(SUBSTITUTE(SUBSTITUTE(SUBSTITUTE(SUBSTITUTE(SUBSTITUTE(SUBSTITUTE(SUBSTITUTE(SUBSTITUTE(SUBSTITUTE(SUBSTITUTE(LOWER(Table2[[#This Row],[Naam]]),".",""),"-","")," bvba",""),"belgië",""),"belgium","")," nv","")," bv",""),"group",""),"groep","")," ", ""),"é","e"),"è","e"),"à","a")</f>
        <v>pauwelsconsulting</v>
      </c>
      <c r="D369" t="s">
        <v>3531</v>
      </c>
      <c r="E369" t="s">
        <v>3532</v>
      </c>
      <c r="F369" t="s">
        <v>3533</v>
      </c>
      <c r="G369" t="s">
        <v>26</v>
      </c>
      <c r="H369" t="s">
        <v>3534</v>
      </c>
      <c r="I369" t="s">
        <v>26</v>
      </c>
      <c r="J369" t="s">
        <v>3535</v>
      </c>
      <c r="K369" t="str">
        <f>IFERROR(LEFT(SUBSTITUTE(SUBSTITUTE(Table2[[#This Row],[Website]],"www.",""),"https://",""), FIND(".", SUBSTITUTE(SUBSTITUTE(Table2[[#This Row],[Website]],"www.",""),"https://","")) - 1),"")</f>
        <v>pauwelsconsulting</v>
      </c>
      <c r="L369" t="s">
        <v>3536</v>
      </c>
      <c r="M369" t="s">
        <v>44</v>
      </c>
      <c r="N369">
        <v>1831</v>
      </c>
      <c r="O369">
        <v>0</v>
      </c>
      <c r="P369">
        <v>468.6</v>
      </c>
      <c r="Q369"/>
      <c r="R369" t="str">
        <f>LOWER(Table2[[#This Row],[Straat]]&amp;Table2[[#This Row],[Huisnummer]]&amp;Table2[[#This Row],[Postcode]])</f>
        <v>lambroekstraat51831</v>
      </c>
      <c r="S369"/>
      <c r="T369" t="s">
        <v>45</v>
      </c>
      <c r="U369" t="s">
        <v>3537</v>
      </c>
      <c r="V369">
        <v>5</v>
      </c>
      <c r="W369" t="s">
        <v>482</v>
      </c>
      <c r="X369" t="s">
        <v>38</v>
      </c>
      <c r="Y369" t="s">
        <v>60</v>
      </c>
      <c r="Z369" t="str">
        <f>_xlfn.XLOOKUP(Table2[[#This Row],[Bedrijfsnummer]],Contacten!$O$2:$O$921,Contacten!$H$2:$H$921,"Not Found",0)</f>
        <v>HR Manager</v>
      </c>
      <c r="AA369" t="str">
        <f>_xlfn.XLOOKUP(Table2[[#This Row],[Basisnaam]],Table3[Basisnaam],Table3[Functie],"",0)</f>
        <v/>
      </c>
      <c r="AB369" t="str">
        <f>IF(OR(Table2[[#This Row],[In Contact list?]]&lt;&gt;"Not Found",Table2[[#This Row],[In Contacten Hanne]]&lt;&gt;""),"Yes","No")</f>
        <v>Yes</v>
      </c>
    </row>
    <row r="370" spans="1:28" ht="17.45" customHeight="1" x14ac:dyDescent="0.45">
      <c r="A370" t="s">
        <v>9422</v>
      </c>
      <c r="B370" t="s">
        <v>3539</v>
      </c>
      <c r="C370" t="str">
        <f>SUBSTITUTE(SUBSTITUTE(SUBSTITUTE(SUBSTITUTE(SUBSTITUTE(SUBSTITUTE(SUBSTITUTE(SUBSTITUTE(SUBSTITUTE(SUBSTITUTE(SUBSTITUTE(SUBSTITUTE(SUBSTITUTE(LOWER(Table2[[#This Row],[Naam]]),".",""),"-","")," bvba",""),"belgië",""),"belgium","")," nv","")," bv",""),"group",""),"groep","")," ", ""),"é","e"),"è","e"),"à","a")</f>
        <v>pepsicobelux</v>
      </c>
      <c r="D370" t="s">
        <v>3540</v>
      </c>
      <c r="E370" t="s">
        <v>3541</v>
      </c>
      <c r="F370" t="s">
        <v>3542</v>
      </c>
      <c r="G370" t="s">
        <v>26</v>
      </c>
      <c r="H370" t="s">
        <v>3543</v>
      </c>
      <c r="I370" t="s">
        <v>26</v>
      </c>
      <c r="J370" t="s">
        <v>3544</v>
      </c>
      <c r="K370" t="str">
        <f>IFERROR(LEFT(SUBSTITUTE(SUBSTITUTE(Table2[[#This Row],[Website]],"www.",""),"https://",""), FIND(".", SUBSTITUTE(SUBSTITUTE(Table2[[#This Row],[Website]],"www.",""),"https://","")) - 1),"")</f>
        <v>looza</v>
      </c>
      <c r="L370" t="s">
        <v>3545</v>
      </c>
      <c r="M370" t="s">
        <v>121</v>
      </c>
      <c r="N370">
        <v>1930</v>
      </c>
      <c r="O370">
        <v>0</v>
      </c>
      <c r="P370">
        <v>122.4</v>
      </c>
      <c r="Q370"/>
      <c r="R370" t="str">
        <f>LOWER(Table2[[#This Row],[Straat]]&amp;Table2[[#This Row],[Huisnummer]]&amp;Table2[[#This Row],[Postcode]])</f>
        <v>da vincilaan31930</v>
      </c>
      <c r="S370"/>
      <c r="T370" t="s">
        <v>45</v>
      </c>
      <c r="U370" t="s">
        <v>761</v>
      </c>
      <c r="V370">
        <v>3</v>
      </c>
      <c r="W370" t="s">
        <v>2278</v>
      </c>
      <c r="X370" t="s">
        <v>80</v>
      </c>
      <c r="Y370" t="s">
        <v>60</v>
      </c>
      <c r="Z370" t="str">
        <f>_xlfn.XLOOKUP(Table2[[#This Row],[Bedrijfsnummer]],Contacten!$O$2:$O$921,Contacten!$H$2:$H$921,"Not Found",0)</f>
        <v>Not Found</v>
      </c>
      <c r="AA370" t="str">
        <f>_xlfn.XLOOKUP(Table2[[#This Row],[Basisnaam]],Table3[Basisnaam],Table3[Functie],"",0)</f>
        <v/>
      </c>
      <c r="AB370" t="str">
        <f>IF(OR(Table2[[#This Row],[In Contact list?]]&lt;&gt;"Not Found",Table2[[#This Row],[In Contacten Hanne]]&lt;&gt;""),"Yes","No")</f>
        <v>No</v>
      </c>
    </row>
    <row r="371" spans="1:28" ht="17.45" customHeight="1" x14ac:dyDescent="0.45">
      <c r="A371" t="s">
        <v>9422</v>
      </c>
      <c r="B371" t="s">
        <v>3546</v>
      </c>
      <c r="C371" t="str">
        <f>SUBSTITUTE(SUBSTITUTE(SUBSTITUTE(SUBSTITUTE(SUBSTITUTE(SUBSTITUTE(SUBSTITUTE(SUBSTITUTE(SUBSTITUTE(SUBSTITUTE(SUBSTITUTE(SUBSTITUTE(SUBSTITUTE(LOWER(Table2[[#This Row],[Naam]]),".",""),"-","")," bvba",""),"belgië",""),"belgium","")," nv","")," bv",""),"group",""),"groep","")," ", ""),"é","e"),"è","e"),"à","a")</f>
        <v>petersime</v>
      </c>
      <c r="D371" t="s">
        <v>3547</v>
      </c>
      <c r="E371" t="s">
        <v>3548</v>
      </c>
      <c r="F371"/>
      <c r="G371"/>
      <c r="H371"/>
      <c r="I371"/>
      <c r="J371" t="s">
        <v>3549</v>
      </c>
      <c r="K371" t="str">
        <f>IFERROR(LEFT(SUBSTITUTE(SUBSTITUTE(Table2[[#This Row],[Website]],"www.",""),"https://",""), FIND(".", SUBSTITUTE(SUBSTITUTE(Table2[[#This Row],[Website]],"www.",""),"https://","")) - 1),"")</f>
        <v>petersime</v>
      </c>
      <c r="L371"/>
      <c r="M371" t="s">
        <v>3550</v>
      </c>
      <c r="N371">
        <v>9870</v>
      </c>
      <c r="O371">
        <v>0</v>
      </c>
      <c r="P371">
        <v>111.7</v>
      </c>
      <c r="Q371"/>
      <c r="R371" t="str">
        <f>LOWER(Table2[[#This Row],[Straat]]&amp;Table2[[#This Row],[Huisnummer]]&amp;Table2[[#This Row],[Postcode]])</f>
        <v>centrumstraat1259870</v>
      </c>
      <c r="S371"/>
      <c r="T371" t="s">
        <v>67</v>
      </c>
      <c r="U371" t="s">
        <v>3551</v>
      </c>
      <c r="V371">
        <v>125</v>
      </c>
      <c r="W371"/>
      <c r="X371" t="s">
        <v>38</v>
      </c>
      <c r="Y371" t="s">
        <v>60</v>
      </c>
      <c r="Z371" t="str">
        <f>_xlfn.XLOOKUP(Table2[[#This Row],[Bedrijfsnummer]],Contacten!$O$2:$O$921,Contacten!$H$2:$H$921,"Not Found",0)</f>
        <v>Chief Human Resources Officer</v>
      </c>
      <c r="AA371" t="str">
        <f>_xlfn.XLOOKUP(Table2[[#This Row],[Basisnaam]],Table3[Basisnaam],Table3[Functie],"",0)</f>
        <v/>
      </c>
      <c r="AB371" t="str">
        <f>IF(OR(Table2[[#This Row],[In Contact list?]]&lt;&gt;"Not Found",Table2[[#This Row],[In Contacten Hanne]]&lt;&gt;""),"Yes","No")</f>
        <v>Yes</v>
      </c>
    </row>
    <row r="372" spans="1:28" ht="17.45" customHeight="1" x14ac:dyDescent="0.45">
      <c r="A372" t="s">
        <v>9422</v>
      </c>
      <c r="B372" t="s">
        <v>3552</v>
      </c>
      <c r="C372" t="str">
        <f>SUBSTITUTE(SUBSTITUTE(SUBSTITUTE(SUBSTITUTE(SUBSTITUTE(SUBSTITUTE(SUBSTITUTE(SUBSTITUTE(SUBSTITUTE(SUBSTITUTE(SUBSTITUTE(SUBSTITUTE(SUBSTITUTE(LOWER(Table2[[#This Row],[Naam]]),".",""),"-","")," bvba",""),"belgië",""),"belgium","")," nv","")," bv",""),"group",""),"groep","")," ", ""),"é","e"),"è","e"),"à","a")</f>
        <v>pfizermanufacturing</v>
      </c>
      <c r="D372" t="s">
        <v>3553</v>
      </c>
      <c r="E372" t="s">
        <v>3554</v>
      </c>
      <c r="F372"/>
      <c r="G372"/>
      <c r="H372"/>
      <c r="I372"/>
      <c r="J372" t="s">
        <v>3555</v>
      </c>
      <c r="K372" t="str">
        <f>IFERROR(LEFT(SUBSTITUTE(SUBSTITUTE(Table2[[#This Row],[Website]],"www.",""),"https://",""), FIND(".", SUBSTITUTE(SUBSTITUTE(Table2[[#This Row],[Website]],"www.",""),"https://","")) - 1),"")</f>
        <v>pfizer</v>
      </c>
      <c r="L372" t="s">
        <v>3556</v>
      </c>
      <c r="M372" t="s">
        <v>262</v>
      </c>
      <c r="N372">
        <v>2870</v>
      </c>
      <c r="O372">
        <v>0</v>
      </c>
      <c r="P372">
        <v>1516.1</v>
      </c>
      <c r="Q372"/>
      <c r="R372" t="str">
        <f>LOWER(Table2[[#This Row],[Straat]]&amp;Table2[[#This Row],[Huisnummer]]&amp;Table2[[#This Row],[Postcode]])</f>
        <v>rijksweg122870</v>
      </c>
      <c r="S372"/>
      <c r="T372" t="s">
        <v>34</v>
      </c>
      <c r="U372" t="s">
        <v>263</v>
      </c>
      <c r="V372">
        <v>12</v>
      </c>
      <c r="W372"/>
      <c r="X372" t="s">
        <v>112</v>
      </c>
      <c r="Y372" t="s">
        <v>113</v>
      </c>
      <c r="Z372" t="str">
        <f>_xlfn.XLOOKUP(Table2[[#This Row],[Bedrijfsnummer]],Contacten!$O$2:$O$921,Contacten!$H$2:$H$921,"Not Found",0)</f>
        <v>HR Manager PGS</v>
      </c>
      <c r="AA372" t="str">
        <f>_xlfn.XLOOKUP(Table2[[#This Row],[Basisnaam]],Table3[Basisnaam],Table3[Functie],"",0)</f>
        <v/>
      </c>
      <c r="AB372" t="str">
        <f>IF(OR(Table2[[#This Row],[In Contact list?]]&lt;&gt;"Not Found",Table2[[#This Row],[In Contacten Hanne]]&lt;&gt;""),"Yes","No")</f>
        <v>Yes</v>
      </c>
    </row>
    <row r="373" spans="1:28" ht="17.45" customHeight="1" x14ac:dyDescent="0.45">
      <c r="A373" t="s">
        <v>9422</v>
      </c>
      <c r="B373" t="s">
        <v>3557</v>
      </c>
      <c r="C373" t="str">
        <f>SUBSTITUTE(SUBSTITUTE(SUBSTITUTE(SUBSTITUTE(SUBSTITUTE(SUBSTITUTE(SUBSTITUTE(SUBSTITUTE(SUBSTITUTE(SUBSTITUTE(SUBSTITUTE(SUBSTITUTE(SUBSTITUTE(LOWER(Table2[[#This Row],[Naam]]),".",""),"-","")," bvba",""),"belgië",""),"belgium","")," nv","")," bv",""),"group",""),"groep","")," ", ""),"é","e"),"è","e"),"à","a")</f>
        <v>pfizerservicecompany</v>
      </c>
      <c r="D373" t="s">
        <v>3558</v>
      </c>
      <c r="E373" t="s">
        <v>3559</v>
      </c>
      <c r="F373"/>
      <c r="G373"/>
      <c r="H373" t="s">
        <v>3560</v>
      </c>
      <c r="I373" t="s">
        <v>26</v>
      </c>
      <c r="J373" t="s">
        <v>9547</v>
      </c>
      <c r="K373" t="str">
        <f>IFERROR(LEFT(SUBSTITUTE(SUBSTITUTE(Table2[[#This Row],[Website]],"www.",""),"https://",""), FIND(".", SUBSTITUTE(SUBSTITUTE(Table2[[#This Row],[Website]],"www.",""),"https://","")) - 1),"")</f>
        <v>Empty</v>
      </c>
      <c r="L373"/>
      <c r="M373" t="s">
        <v>121</v>
      </c>
      <c r="N373">
        <v>1930</v>
      </c>
      <c r="O373">
        <v>0</v>
      </c>
      <c r="P373">
        <v>264.3</v>
      </c>
      <c r="Q373"/>
      <c r="R373" t="str">
        <f>LOWER(Table2[[#This Row],[Straat]]&amp;Table2[[#This Row],[Huisnummer]]&amp;Table2[[#This Row],[Postcode]])</f>
        <v>hoge wei101930</v>
      </c>
      <c r="S373"/>
      <c r="T373" t="s">
        <v>45</v>
      </c>
      <c r="U373" t="s">
        <v>3561</v>
      </c>
      <c r="V373">
        <v>10</v>
      </c>
      <c r="W373"/>
      <c r="X373" t="s">
        <v>38</v>
      </c>
      <c r="Y373" t="s">
        <v>47</v>
      </c>
      <c r="Z373" t="str">
        <f>_xlfn.XLOOKUP(Table2[[#This Row],[Bedrijfsnummer]],Contacten!$O$2:$O$921,Contacten!$H$2:$H$921,"Not Found",0)</f>
        <v>Not Found</v>
      </c>
      <c r="AA373" t="str">
        <f>_xlfn.XLOOKUP(Table2[[#This Row],[Basisnaam]],Table3[Basisnaam],Table3[Functie],"",0)</f>
        <v>HR Lead</v>
      </c>
      <c r="AB373" t="str">
        <f>IF(OR(Table2[[#This Row],[In Contact list?]]&lt;&gt;"Not Found",Table2[[#This Row],[In Contacten Hanne]]&lt;&gt;""),"Yes","No")</f>
        <v>Yes</v>
      </c>
    </row>
    <row r="374" spans="1:28" ht="17.45" customHeight="1" x14ac:dyDescent="0.45">
      <c r="A374" t="s">
        <v>9422</v>
      </c>
      <c r="B374" t="s">
        <v>3562</v>
      </c>
      <c r="C374" t="str">
        <f>SUBSTITUTE(SUBSTITUTE(SUBSTITUTE(SUBSTITUTE(SUBSTITUTE(SUBSTITUTE(SUBSTITUTE(SUBSTITUTE(SUBSTITUTE(SUBSTITUTE(SUBSTITUTE(SUBSTITUTE(SUBSTITUTE(LOWER(Table2[[#This Row],[Naam]]),".",""),"-","")," bvba",""),"belgië",""),"belgium","")," nv","")," bv",""),"group",""),"groep","")," ", ""),"é","e"),"è","e"),"à","a")</f>
        <v>philipmorrisbenelux</v>
      </c>
      <c r="D374" t="s">
        <v>3563</v>
      </c>
      <c r="E374" t="s">
        <v>3564</v>
      </c>
      <c r="F374"/>
      <c r="G374"/>
      <c r="H374"/>
      <c r="I374"/>
      <c r="J374" t="s">
        <v>3565</v>
      </c>
      <c r="K374" t="str">
        <f>IFERROR(LEFT(SUBSTITUTE(SUBSTITUTE(Table2[[#This Row],[Website]],"www.",""),"https://",""), FIND(".", SUBSTITUTE(SUBSTITUTE(Table2[[#This Row],[Website]],"www.",""),"https://","")) - 1),"")</f>
        <v>pmi</v>
      </c>
      <c r="L374"/>
      <c r="M374" t="s">
        <v>1569</v>
      </c>
      <c r="N374">
        <v>2600</v>
      </c>
      <c r="O374">
        <v>0</v>
      </c>
      <c r="P374">
        <v>178.7</v>
      </c>
      <c r="Q374"/>
      <c r="R374" t="str">
        <f>LOWER(Table2[[#This Row],[Straat]]&amp;Table2[[#This Row],[Huisnummer]]&amp;Table2[[#This Row],[Postcode]])</f>
        <v>borsbeeksebrug242600</v>
      </c>
      <c r="S374"/>
      <c r="T374" t="s">
        <v>34</v>
      </c>
      <c r="U374" t="s">
        <v>2888</v>
      </c>
      <c r="V374">
        <v>24</v>
      </c>
      <c r="W374"/>
      <c r="X374" t="s">
        <v>80</v>
      </c>
      <c r="Y374" t="s">
        <v>113</v>
      </c>
      <c r="Z374" t="str">
        <f>_xlfn.XLOOKUP(Table2[[#This Row],[Bedrijfsnummer]],Contacten!$O$2:$O$921,Contacten!$H$2:$H$921,"Not Found",0)</f>
        <v>Not Found</v>
      </c>
      <c r="AA374" t="str">
        <f>_xlfn.XLOOKUP(Table2[[#This Row],[Basisnaam]],Table3[Basisnaam],Table3[Functie],"",0)</f>
        <v/>
      </c>
      <c r="AB374" t="str">
        <f>IF(OR(Table2[[#This Row],[In Contact list?]]&lt;&gt;"Not Found",Table2[[#This Row],[In Contacten Hanne]]&lt;&gt;""),"Yes","No")</f>
        <v>No</v>
      </c>
    </row>
    <row r="375" spans="1:28" ht="17.45" customHeight="1" x14ac:dyDescent="0.45">
      <c r="A375" t="s">
        <v>9422</v>
      </c>
      <c r="B375" t="s">
        <v>3566</v>
      </c>
      <c r="C375" t="str">
        <f>SUBSTITUTE(SUBSTITUTE(SUBSTITUTE(SUBSTITUTE(SUBSTITUTE(SUBSTITUTE(SUBSTITUTE(SUBSTITUTE(SUBSTITUTE(SUBSTITUTE(SUBSTITUTE(SUBSTITUTE(SUBSTITUTE(LOWER(Table2[[#This Row],[Naam]]),".",""),"-","")," bvba",""),"belgië",""),"belgium","")," nv","")," bv",""),"group",""),"groep","")," ", ""),"é","e"),"è","e"),"à","a")</f>
        <v>picanol</v>
      </c>
      <c r="D375" t="s">
        <v>3567</v>
      </c>
      <c r="E375" t="s">
        <v>3568</v>
      </c>
      <c r="F375" t="s">
        <v>3569</v>
      </c>
      <c r="G375" t="s">
        <v>26</v>
      </c>
      <c r="H375" t="s">
        <v>3570</v>
      </c>
      <c r="I375" t="s">
        <v>26</v>
      </c>
      <c r="J375" t="s">
        <v>3571</v>
      </c>
      <c r="K375" t="str">
        <f>IFERROR(LEFT(SUBSTITUTE(SUBSTITUTE(Table2[[#This Row],[Website]],"www.",""),"https://",""), FIND(".", SUBSTITUTE(SUBSTITUTE(Table2[[#This Row],[Website]],"www.",""),"https://","")) - 1),"")</f>
        <v>picanol</v>
      </c>
      <c r="L375" t="s">
        <v>3572</v>
      </c>
      <c r="M375" t="s">
        <v>3573</v>
      </c>
      <c r="N375" t="s">
        <v>3574</v>
      </c>
      <c r="O375">
        <v>10</v>
      </c>
      <c r="P375">
        <v>311</v>
      </c>
      <c r="Q375" t="s">
        <v>3575</v>
      </c>
      <c r="R375" t="str">
        <f>LOWER(Table2[[#This Row],[Straat]]&amp;Table2[[#This Row],[Huisnummer]]&amp;Table2[[#This Row],[Postcode]])</f>
        <v>steverlyncklaan158900</v>
      </c>
      <c r="S375" t="s">
        <v>33</v>
      </c>
      <c r="T375" t="s">
        <v>77</v>
      </c>
      <c r="U375" t="s">
        <v>3576</v>
      </c>
      <c r="V375" t="s">
        <v>141</v>
      </c>
      <c r="W375" t="s">
        <v>392</v>
      </c>
      <c r="X375" t="s">
        <v>100</v>
      </c>
      <c r="Y375" t="s">
        <v>47</v>
      </c>
      <c r="Z375" t="str">
        <f>_xlfn.XLOOKUP(Table2[[#This Row],[Bedrijfsnummer]],Contacten!$O$2:$O$921,Contacten!$H$2:$H$921,"Not Found",0)</f>
        <v>HR Manager</v>
      </c>
      <c r="AA375" t="str">
        <f>_xlfn.XLOOKUP(Table2[[#This Row],[Basisnaam]],Table3[Basisnaam],Table3[Functie],"",0)</f>
        <v/>
      </c>
      <c r="AB375" t="str">
        <f>IF(OR(Table2[[#This Row],[In Contact list?]]&lt;&gt;"Not Found",Table2[[#This Row],[In Contacten Hanne]]&lt;&gt;""),"Yes","No")</f>
        <v>Yes</v>
      </c>
    </row>
    <row r="376" spans="1:28" ht="17.45" customHeight="1" x14ac:dyDescent="0.45">
      <c r="A376" t="s">
        <v>9422</v>
      </c>
      <c r="B376" t="s">
        <v>3578</v>
      </c>
      <c r="C376" t="str">
        <f>SUBSTITUTE(SUBSTITUTE(SUBSTITUTE(SUBSTITUTE(SUBSTITUTE(SUBSTITUTE(SUBSTITUTE(SUBSTITUTE(SUBSTITUTE(SUBSTITUTE(SUBSTITUTE(SUBSTITUTE(SUBSTITUTE(LOWER(Table2[[#This Row],[Naam]]),".",""),"-","")," bvba",""),"belgië",""),"belgium","")," nv","")," bv",""),"group",""),"groep","")," ", ""),"é","e"),"è","e"),"à","a")</f>
        <v>pittsburghcorningeurope</v>
      </c>
      <c r="D376" t="s">
        <v>3579</v>
      </c>
      <c r="E376" t="s">
        <v>3580</v>
      </c>
      <c r="F376"/>
      <c r="G376"/>
      <c r="H376" t="s">
        <v>3581</v>
      </c>
      <c r="I376" t="s">
        <v>26</v>
      </c>
      <c r="J376" t="s">
        <v>3582</v>
      </c>
      <c r="K376" t="str">
        <f>IFERROR(LEFT(SUBSTITUTE(SUBSTITUTE(Table2[[#This Row],[Website]],"www.",""),"https://",""), FIND(".", SUBSTITUTE(SUBSTITUTE(Table2[[#This Row],[Website]],"www.",""),"https://","")) - 1),"")</f>
        <v>owenscorning</v>
      </c>
      <c r="L376" t="s">
        <v>3583</v>
      </c>
      <c r="M376" t="s">
        <v>855</v>
      </c>
      <c r="N376">
        <v>3980</v>
      </c>
      <c r="O376">
        <v>24</v>
      </c>
      <c r="P376">
        <v>117.2</v>
      </c>
      <c r="Q376"/>
      <c r="R376" t="str">
        <f>LOWER(Table2[[#This Row],[Straat]]&amp;Table2[[#This Row],[Huisnummer]]&amp;Table2[[#This Row],[Postcode]])</f>
        <v>albertkade13980</v>
      </c>
      <c r="S376"/>
      <c r="T376" t="s">
        <v>98</v>
      </c>
      <c r="U376" t="s">
        <v>3584</v>
      </c>
      <c r="V376">
        <v>1</v>
      </c>
      <c r="W376"/>
      <c r="X376" t="s">
        <v>38</v>
      </c>
      <c r="Y376" t="s">
        <v>47</v>
      </c>
      <c r="Z376" t="str">
        <f>_xlfn.XLOOKUP(Table2[[#This Row],[Bedrijfsnummer]],Contacten!$O$2:$O$921,Contacten!$H$2:$H$921,"Not Found",0)</f>
        <v>Not Found</v>
      </c>
      <c r="AA376" t="str">
        <f>_xlfn.XLOOKUP(Table2[[#This Row],[Basisnaam]],Table3[Basisnaam],Table3[Functie],"",0)</f>
        <v/>
      </c>
      <c r="AB376" t="str">
        <f>IF(OR(Table2[[#This Row],[In Contact list?]]&lt;&gt;"Not Found",Table2[[#This Row],[In Contacten Hanne]]&lt;&gt;""),"Yes","No")</f>
        <v>No</v>
      </c>
    </row>
    <row r="377" spans="1:28" ht="17.45" customHeight="1" x14ac:dyDescent="0.45">
      <c r="A377" t="s">
        <v>9422</v>
      </c>
      <c r="B377" t="s">
        <v>3585</v>
      </c>
      <c r="C377" t="str">
        <f>SUBSTITUTE(SUBSTITUTE(SUBSTITUTE(SUBSTITUTE(SUBSTITUTE(SUBSTITUTE(SUBSTITUTE(SUBSTITUTE(SUBSTITUTE(SUBSTITUTE(SUBSTITUTE(SUBSTITUTE(SUBSTITUTE(LOWER(Table2[[#This Row],[Naam]]),".",""),"-","")," bvba",""),"belgië",""),"belgium","")," nv","")," bv",""),"group",""),"groep","")," ", ""),"é","e"),"è","e"),"à","a")</f>
        <v>planit</v>
      </c>
      <c r="D377" t="s">
        <v>3586</v>
      </c>
      <c r="E377" t="s">
        <v>3587</v>
      </c>
      <c r="F377"/>
      <c r="G377"/>
      <c r="H377"/>
      <c r="I377"/>
      <c r="J377" t="s">
        <v>9547</v>
      </c>
      <c r="K377" t="str">
        <f>IFERROR(LEFT(SUBSTITUTE(SUBSTITUTE(Table2[[#This Row],[Website]],"www.",""),"https://",""), FIND(".", SUBSTITUTE(SUBSTITUTE(Table2[[#This Row],[Website]],"www.",""),"https://","")) - 1),"")</f>
        <v>Empty</v>
      </c>
      <c r="L377"/>
      <c r="M377" t="s">
        <v>128</v>
      </c>
      <c r="N377">
        <v>1702</v>
      </c>
      <c r="O377">
        <v>0</v>
      </c>
      <c r="P377">
        <v>550.4</v>
      </c>
      <c r="Q377"/>
      <c r="R377" t="str">
        <f>LOWER(Table2[[#This Row],[Straat]]&amp;Table2[[#This Row],[Huisnummer]]&amp;Table2[[#This Row],[Postcode]])</f>
        <v>alfons gossetlaan461702</v>
      </c>
      <c r="S377"/>
      <c r="T377" t="s">
        <v>45</v>
      </c>
      <c r="U377" t="s">
        <v>382</v>
      </c>
      <c r="V377">
        <v>46</v>
      </c>
      <c r="W377"/>
      <c r="X377" t="s">
        <v>100</v>
      </c>
      <c r="Y377" t="s">
        <v>47</v>
      </c>
      <c r="Z377" t="str">
        <f>_xlfn.XLOOKUP(Table2[[#This Row],[Bedrijfsnummer]],Contacten!$O$2:$O$921,Contacten!$H$2:$H$921,"Not Found",0)</f>
        <v>Not Found</v>
      </c>
      <c r="AA377" t="str">
        <f>_xlfn.XLOOKUP(Table2[[#This Row],[Basisnaam]],Table3[Basisnaam],Table3[Functie],"",0)</f>
        <v/>
      </c>
      <c r="AB377" t="str">
        <f>IF(OR(Table2[[#This Row],[In Contact list?]]&lt;&gt;"Not Found",Table2[[#This Row],[In Contacten Hanne]]&lt;&gt;""),"Yes","No")</f>
        <v>No</v>
      </c>
    </row>
    <row r="378" spans="1:28" ht="17.45" customHeight="1" x14ac:dyDescent="0.45">
      <c r="A378" t="s">
        <v>9422</v>
      </c>
      <c r="B378" t="s">
        <v>3588</v>
      </c>
      <c r="C378" t="str">
        <f>SUBSTITUTE(SUBSTITUTE(SUBSTITUTE(SUBSTITUTE(SUBSTITUTE(SUBSTITUTE(SUBSTITUTE(SUBSTITUTE(SUBSTITUTE(SUBSTITUTE(SUBSTITUTE(SUBSTITUTE(SUBSTITUTE(LOWER(Table2[[#This Row],[Naam]]),".",""),"-","")," bvba",""),"belgië",""),"belgium","")," nv","")," bv",""),"group",""),"groep","")," ", ""),"é","e"),"è","e"),"à","a")</f>
        <v>plantyn</v>
      </c>
      <c r="D378" t="s">
        <v>3589</v>
      </c>
      <c r="E378" t="s">
        <v>3590</v>
      </c>
      <c r="F378" t="s">
        <v>3591</v>
      </c>
      <c r="G378" t="s">
        <v>26</v>
      </c>
      <c r="H378" t="s">
        <v>3592</v>
      </c>
      <c r="I378" t="s">
        <v>26</v>
      </c>
      <c r="J378" t="s">
        <v>3593</v>
      </c>
      <c r="K378" t="str">
        <f>IFERROR(LEFT(SUBSTITUTE(SUBSTITUTE(Table2[[#This Row],[Website]],"www.",""),"https://",""), FIND(".", SUBSTITUTE(SUBSTITUTE(Table2[[#This Row],[Website]],"www.",""),"https://","")) - 1),"")</f>
        <v>plantyn</v>
      </c>
      <c r="L378" t="s">
        <v>3594</v>
      </c>
      <c r="M378" t="s">
        <v>1569</v>
      </c>
      <c r="N378">
        <v>2600</v>
      </c>
      <c r="O378">
        <v>0</v>
      </c>
      <c r="P378">
        <v>180.2</v>
      </c>
      <c r="Q378"/>
      <c r="R378" t="str">
        <f>LOWER(Table2[[#This Row],[Straat]]&amp;Table2[[#This Row],[Huisnummer]]&amp;Table2[[#This Row],[Postcode]])</f>
        <v>posthofbrug455102600</v>
      </c>
      <c r="S378"/>
      <c r="T378" t="s">
        <v>34</v>
      </c>
      <c r="U378" t="s">
        <v>3595</v>
      </c>
      <c r="V378">
        <v>45510</v>
      </c>
      <c r="W378" t="s">
        <v>3596</v>
      </c>
      <c r="X378" t="s">
        <v>80</v>
      </c>
      <c r="Y378" t="s">
        <v>60</v>
      </c>
      <c r="Z378" t="str">
        <f>_xlfn.XLOOKUP(Table2[[#This Row],[Bedrijfsnummer]],Contacten!$O$2:$O$921,Contacten!$H$2:$H$921,"Not Found",0)</f>
        <v>Not Found</v>
      </c>
      <c r="AA378" t="str">
        <f>_xlfn.XLOOKUP(Table2[[#This Row],[Basisnaam]],Table3[Basisnaam],Table3[Functie],"",0)</f>
        <v/>
      </c>
      <c r="AB378" t="str">
        <f>IF(OR(Table2[[#This Row],[In Contact list?]]&lt;&gt;"Not Found",Table2[[#This Row],[In Contacten Hanne]]&lt;&gt;""),"Yes","No")</f>
        <v>No</v>
      </c>
    </row>
    <row r="379" spans="1:28" ht="17.45" customHeight="1" x14ac:dyDescent="0.45">
      <c r="A379" t="s">
        <v>9422</v>
      </c>
      <c r="B379" t="s">
        <v>3597</v>
      </c>
      <c r="C379" t="str">
        <f>SUBSTITUTE(SUBSTITUTE(SUBSTITUTE(SUBSTITUTE(SUBSTITUTE(SUBSTITUTE(SUBSTITUTE(SUBSTITUTE(SUBSTITUTE(SUBSTITUTE(SUBSTITUTE(SUBSTITUTE(SUBSTITUTE(LOWER(Table2[[#This Row],[Naam]]),".",""),"-","")," bvba",""),"belgië",""),"belgium","")," nv","")," bv",""),"group",""),"groep","")," ", ""),"é","e"),"è","e"),"à","a")</f>
        <v>plukonmaasmechelen</v>
      </c>
      <c r="D379" t="s">
        <v>3598</v>
      </c>
      <c r="E379" t="s">
        <v>3599</v>
      </c>
      <c r="F379" t="s">
        <v>3600</v>
      </c>
      <c r="G379" t="s">
        <v>26</v>
      </c>
      <c r="H379" t="s">
        <v>3601</v>
      </c>
      <c r="I379" t="s">
        <v>26</v>
      </c>
      <c r="J379" t="s">
        <v>3602</v>
      </c>
      <c r="K379" t="str">
        <f>IFERROR(LEFT(SUBSTITUTE(SUBSTITUTE(Table2[[#This Row],[Website]],"www.",""),"https://",""), FIND(".", SUBSTITUTE(SUBSTITUTE(Table2[[#This Row],[Website]],"www.",""),"https://","")) - 1),"")</f>
        <v>plukon</v>
      </c>
      <c r="L379" t="s">
        <v>3603</v>
      </c>
      <c r="M379" t="s">
        <v>3604</v>
      </c>
      <c r="N379">
        <v>3630</v>
      </c>
      <c r="O379">
        <v>11</v>
      </c>
      <c r="P379">
        <v>118.5</v>
      </c>
      <c r="Q379"/>
      <c r="R379" t="str">
        <f>LOWER(Table2[[#This Row],[Straat]]&amp;Table2[[#This Row],[Huisnummer]]&amp;Table2[[#This Row],[Postcode]])</f>
        <v>slakweidestraat253630</v>
      </c>
      <c r="S379"/>
      <c r="T379" t="s">
        <v>98</v>
      </c>
      <c r="U379" t="s">
        <v>3605</v>
      </c>
      <c r="V379">
        <v>25</v>
      </c>
      <c r="W379" t="s">
        <v>2592</v>
      </c>
      <c r="X379" t="s">
        <v>100</v>
      </c>
      <c r="Y379" t="s">
        <v>47</v>
      </c>
      <c r="Z379" t="str">
        <f>_xlfn.XLOOKUP(Table2[[#This Row],[Bedrijfsnummer]],Contacten!$O$2:$O$921,Contacten!$H$2:$H$921,"Not Found",0)</f>
        <v>Not Found</v>
      </c>
      <c r="AA379" t="str">
        <f>_xlfn.XLOOKUP(Table2[[#This Row],[Basisnaam]],Table3[Basisnaam],Table3[Functie],"",0)</f>
        <v>HR Manager</v>
      </c>
      <c r="AB379" t="str">
        <f>IF(OR(Table2[[#This Row],[In Contact list?]]&lt;&gt;"Not Found",Table2[[#This Row],[In Contacten Hanne]]&lt;&gt;""),"Yes","No")</f>
        <v>Yes</v>
      </c>
    </row>
    <row r="380" spans="1:28" ht="17.45" customHeight="1" x14ac:dyDescent="0.45">
      <c r="A380" t="s">
        <v>9422</v>
      </c>
      <c r="B380" t="s">
        <v>3606</v>
      </c>
      <c r="C380" t="str">
        <f>SUBSTITUTE(SUBSTITUTE(SUBSTITUTE(SUBSTITUTE(SUBSTITUTE(SUBSTITUTE(SUBSTITUTE(SUBSTITUTE(SUBSTITUTE(SUBSTITUTE(SUBSTITUTE(SUBSTITUTE(SUBSTITUTE(LOWER(Table2[[#This Row],[Naam]]),".",""),"-","")," bvba",""),"belgië",""),"belgium","")," nv","")," bv",""),"group",""),"groep","")," ", ""),"é","e"),"è","e"),"à","a")</f>
        <v>postnlpakkettenbelgie</v>
      </c>
      <c r="D380" t="s">
        <v>3607</v>
      </c>
      <c r="E380" t="s">
        <v>3608</v>
      </c>
      <c r="F380" t="s">
        <v>3609</v>
      </c>
      <c r="G380" t="s">
        <v>26</v>
      </c>
      <c r="H380"/>
      <c r="I380"/>
      <c r="J380" t="s">
        <v>3610</v>
      </c>
      <c r="K380" t="str">
        <f>IFERROR(LEFT(SUBSTITUTE(SUBSTITUTE(Table2[[#This Row],[Website]],"www.",""),"https://",""), FIND(".", SUBSTITUTE(SUBSTITUTE(Table2[[#This Row],[Website]],"www.",""),"https://","")) - 1),"")</f>
        <v>postnl</v>
      </c>
      <c r="L380" t="s">
        <v>3611</v>
      </c>
      <c r="M380" t="s">
        <v>272</v>
      </c>
      <c r="N380" t="s">
        <v>526</v>
      </c>
      <c r="O380">
        <v>23</v>
      </c>
      <c r="P380">
        <v>153</v>
      </c>
      <c r="Q380" t="s">
        <v>3612</v>
      </c>
      <c r="R380" t="str">
        <f>LOWER(Table2[[#This Row],[Straat]]&amp;Table2[[#This Row],[Huisnummer]]&amp;Table2[[#This Row],[Postcode]])</f>
        <v>bremheidelaan102300</v>
      </c>
      <c r="S380" t="s">
        <v>33</v>
      </c>
      <c r="T380" t="s">
        <v>34</v>
      </c>
      <c r="U380" t="s">
        <v>3613</v>
      </c>
      <c r="V380" t="s">
        <v>1123</v>
      </c>
      <c r="W380" t="s">
        <v>3614</v>
      </c>
      <c r="X380" t="s">
        <v>38</v>
      </c>
      <c r="Y380" t="s">
        <v>47</v>
      </c>
      <c r="Z380" t="str">
        <f>_xlfn.XLOOKUP(Table2[[#This Row],[Bedrijfsnummer]],Contacten!$O$2:$O$921,Contacten!$H$2:$H$921,"Not Found",0)</f>
        <v>Not Found</v>
      </c>
      <c r="AA380" t="str">
        <f>_xlfn.XLOOKUP(Table2[[#This Row],[Basisnaam]],Table3[Basisnaam],Table3[Functie],"",0)</f>
        <v/>
      </c>
      <c r="AB380" t="str">
        <f>IF(OR(Table2[[#This Row],[In Contact list?]]&lt;&gt;"Not Found",Table2[[#This Row],[In Contacten Hanne]]&lt;&gt;""),"Yes","No")</f>
        <v>No</v>
      </c>
    </row>
    <row r="381" spans="1:28" ht="17.45" customHeight="1" x14ac:dyDescent="0.45">
      <c r="A381" t="s">
        <v>9422</v>
      </c>
      <c r="B381" t="s">
        <v>3615</v>
      </c>
      <c r="C381" t="str">
        <f>SUBSTITUTE(SUBSTITUTE(SUBSTITUTE(SUBSTITUTE(SUBSTITUTE(SUBSTITUTE(SUBSTITUTE(SUBSTITUTE(SUBSTITUTE(SUBSTITUTE(SUBSTITUTE(SUBSTITUTE(SUBSTITUTE(LOWER(Table2[[#This Row],[Naam]]),".",""),"-","")," bvba",""),"belgië",""),"belgium","")," nv","")," bv",""),"group",""),"groep","")," ", ""),"é","e"),"è","e"),"à","a")</f>
        <v>powertoolsdistribution</v>
      </c>
      <c r="D381" t="s">
        <v>3616</v>
      </c>
      <c r="E381" t="s">
        <v>3617</v>
      </c>
      <c r="F381" t="s">
        <v>549</v>
      </c>
      <c r="G381" t="s">
        <v>26</v>
      </c>
      <c r="H381" t="s">
        <v>3618</v>
      </c>
      <c r="I381" t="s">
        <v>26</v>
      </c>
      <c r="J381" t="s">
        <v>3619</v>
      </c>
      <c r="K381" t="str">
        <f>IFERROR(LEFT(SUBSTITUTE(SUBSTITUTE(Table2[[#This Row],[Website]],"www.",""),"https://",""), FIND(".", SUBSTITUTE(SUBSTITUTE(Table2[[#This Row],[Website]],"www.",""),"https://","")) - 1),"")</f>
        <v>atlascopco</v>
      </c>
      <c r="L381" t="s">
        <v>560</v>
      </c>
      <c r="M381" t="s">
        <v>3620</v>
      </c>
      <c r="N381" t="s">
        <v>3621</v>
      </c>
      <c r="O381">
        <v>108</v>
      </c>
      <c r="P381">
        <v>111</v>
      </c>
      <c r="Q381" t="s">
        <v>3622</v>
      </c>
      <c r="R381" t="str">
        <f>LOWER(Table2[[#This Row],[Straat]]&amp;Table2[[#This Row],[Huisnummer]]&amp;Table2[[#This Row],[Postcode]])</f>
        <v>industrielaan403730</v>
      </c>
      <c r="S381" t="s">
        <v>33</v>
      </c>
      <c r="T381" t="s">
        <v>98</v>
      </c>
      <c r="U381" t="s">
        <v>1043</v>
      </c>
      <c r="V381" t="s">
        <v>1888</v>
      </c>
      <c r="W381" t="s">
        <v>686</v>
      </c>
      <c r="X381" t="s">
        <v>38</v>
      </c>
      <c r="Y381" t="s">
        <v>113</v>
      </c>
      <c r="Z381" t="str">
        <f>_xlfn.XLOOKUP(Table2[[#This Row],[Bedrijfsnummer]],Contacten!$O$2:$O$921,Contacten!$H$2:$H$921,"Not Found",0)</f>
        <v>HR Manager</v>
      </c>
      <c r="AA381" t="str">
        <f>_xlfn.XLOOKUP(Table2[[#This Row],[Basisnaam]],Table3[Basisnaam],Table3[Functie],"",0)</f>
        <v/>
      </c>
      <c r="AB381" t="str">
        <f>IF(OR(Table2[[#This Row],[In Contact list?]]&lt;&gt;"Not Found",Table2[[#This Row],[In Contacten Hanne]]&lt;&gt;""),"Yes","No")</f>
        <v>Yes</v>
      </c>
    </row>
    <row r="382" spans="1:28" ht="17.45" customHeight="1" x14ac:dyDescent="0.45">
      <c r="A382" t="s">
        <v>9422</v>
      </c>
      <c r="B382" t="s">
        <v>3624</v>
      </c>
      <c r="C382" t="str">
        <f>SUBSTITUTE(SUBSTITUTE(SUBSTITUTE(SUBSTITUTE(SUBSTITUTE(SUBSTITUTE(SUBSTITUTE(SUBSTITUTE(SUBSTITUTE(SUBSTITUTE(SUBSTITUTE(SUBSTITUTE(SUBSTITUTE(LOWER(Table2[[#This Row],[Naam]]),".",""),"-","")," bvba",""),"belgië",""),"belgium","")," nv","")," bv",""),"group",""),"groep","")," ", ""),"é","e"),"è","e"),"à","a")</f>
        <v>ppdglobalcentrallabs</v>
      </c>
      <c r="D382" t="s">
        <v>3625</v>
      </c>
      <c r="E382" t="s">
        <v>3626</v>
      </c>
      <c r="F382"/>
      <c r="G382"/>
      <c r="H382" t="s">
        <v>3627</v>
      </c>
      <c r="I382" t="s">
        <v>26</v>
      </c>
      <c r="J382" t="s">
        <v>3628</v>
      </c>
      <c r="K382" t="str">
        <f>IFERROR(LEFT(SUBSTITUTE(SUBSTITUTE(Table2[[#This Row],[Website]],"www.",""),"https://",""), FIND(".", SUBSTITUTE(SUBSTITUTE(Table2[[#This Row],[Website]],"www.",""),"https://","")) - 1),"")</f>
        <v>ppd</v>
      </c>
      <c r="L382" t="s">
        <v>3629</v>
      </c>
      <c r="M382" t="s">
        <v>2044</v>
      </c>
      <c r="N382">
        <v>1932</v>
      </c>
      <c r="O382">
        <v>10</v>
      </c>
      <c r="P382">
        <v>175.3</v>
      </c>
      <c r="Q382"/>
      <c r="R382" t="str">
        <f>LOWER(Table2[[#This Row],[Straat]]&amp;Table2[[#This Row],[Huisnummer]]&amp;Table2[[#This Row],[Postcode]])</f>
        <v>kleine kloosterstraat191932</v>
      </c>
      <c r="S382"/>
      <c r="T382" t="s">
        <v>45</v>
      </c>
      <c r="U382" t="s">
        <v>3135</v>
      </c>
      <c r="V382">
        <v>19</v>
      </c>
      <c r="W382"/>
      <c r="X382" t="s">
        <v>80</v>
      </c>
      <c r="Y382" t="s">
        <v>47</v>
      </c>
      <c r="Z382" t="str">
        <f>_xlfn.XLOOKUP(Table2[[#This Row],[Bedrijfsnummer]],Contacten!$O$2:$O$921,Contacten!$H$2:$H$921,"Not Found",0)</f>
        <v>Not Found</v>
      </c>
      <c r="AA382" t="str">
        <f>_xlfn.XLOOKUP(Table2[[#This Row],[Basisnaam]],Table3[Basisnaam],Table3[Functie],"",0)</f>
        <v/>
      </c>
      <c r="AB382" t="str">
        <f>IF(OR(Table2[[#This Row],[In Contact list?]]&lt;&gt;"Not Found",Table2[[#This Row],[In Contacten Hanne]]&lt;&gt;""),"Yes","No")</f>
        <v>No</v>
      </c>
    </row>
    <row r="383" spans="1:28" ht="17.45" customHeight="1" x14ac:dyDescent="0.45">
      <c r="A383" t="s">
        <v>9422</v>
      </c>
      <c r="B383" t="s">
        <v>3630</v>
      </c>
      <c r="C383" t="str">
        <f>SUBSTITUTE(SUBSTITUTE(SUBSTITUTE(SUBSTITUTE(SUBSTITUTE(SUBSTITUTE(SUBSTITUTE(SUBSTITUTE(SUBSTITUTE(SUBSTITUTE(SUBSTITUTE(SUBSTITUTE(SUBSTITUTE(LOWER(Table2[[#This Row],[Naam]]),".",""),"-","")," bvba",""),"belgië",""),"belgium","")," nv","")," bv",""),"group",""),"groep","")," ", ""),"é","e"),"è","e"),"à","a")</f>
        <v>ppgcoatings</v>
      </c>
      <c r="D383" t="s">
        <v>3631</v>
      </c>
      <c r="E383" t="s">
        <v>3632</v>
      </c>
      <c r="F383" t="s">
        <v>3633</v>
      </c>
      <c r="G383" t="s">
        <v>26</v>
      </c>
      <c r="H383" t="s">
        <v>3634</v>
      </c>
      <c r="I383" t="s">
        <v>26</v>
      </c>
      <c r="J383" t="s">
        <v>3635</v>
      </c>
      <c r="K383" t="str">
        <f>IFERROR(LEFT(SUBSTITUTE(SUBSTITUTE(Table2[[#This Row],[Website]],"www.",""),"https://",""), FIND(".", SUBSTITUTE(SUBSTITUTE(Table2[[#This Row],[Website]],"www.",""),"https://","")) - 1),"")</f>
        <v>bena</v>
      </c>
      <c r="L383" t="s">
        <v>3636</v>
      </c>
      <c r="M383" t="s">
        <v>197</v>
      </c>
      <c r="N383" t="s">
        <v>198</v>
      </c>
      <c r="O383">
        <v>35</v>
      </c>
      <c r="P383">
        <v>227</v>
      </c>
      <c r="Q383" t="s">
        <v>3637</v>
      </c>
      <c r="R383" t="str">
        <f>LOWER(Table2[[#This Row],[Straat]]&amp;Table2[[#This Row],[Huisnummer]]&amp;Table2[[#This Row],[Postcode]])</f>
        <v>chaussée de haecht14651130</v>
      </c>
      <c r="S383" t="s">
        <v>33</v>
      </c>
      <c r="T383" t="s">
        <v>200</v>
      </c>
      <c r="U383" t="s">
        <v>3638</v>
      </c>
      <c r="V383" t="s">
        <v>3639</v>
      </c>
      <c r="W383" t="s">
        <v>216</v>
      </c>
      <c r="X383" t="s">
        <v>38</v>
      </c>
      <c r="Y383" t="s">
        <v>47</v>
      </c>
      <c r="Z383" t="str">
        <f>_xlfn.XLOOKUP(Table2[[#This Row],[Bedrijfsnummer]],Contacten!$O$2:$O$921,Contacten!$H$2:$H$921,"Not Found",0)</f>
        <v>Not Found</v>
      </c>
      <c r="AA383" t="str">
        <f>_xlfn.XLOOKUP(Table2[[#This Row],[Basisnaam]],Table3[Basisnaam],Table3[Functie],"",0)</f>
        <v/>
      </c>
      <c r="AB383" t="str">
        <f>IF(OR(Table2[[#This Row],[In Contact list?]]&lt;&gt;"Not Found",Table2[[#This Row],[In Contacten Hanne]]&lt;&gt;""),"Yes","No")</f>
        <v>No</v>
      </c>
    </row>
    <row r="384" spans="1:28" ht="17.45" customHeight="1" x14ac:dyDescent="0.45">
      <c r="A384" t="s">
        <v>9422</v>
      </c>
      <c r="B384" t="s">
        <v>3640</v>
      </c>
      <c r="C384" t="str">
        <f>SUBSTITUTE(SUBSTITUTE(SUBSTITUTE(SUBSTITUTE(SUBSTITUTE(SUBSTITUTE(SUBSTITUTE(SUBSTITUTE(SUBSTITUTE(SUBSTITUTE(SUBSTITUTE(SUBSTITUTE(SUBSTITUTE(LOWER(Table2[[#This Row],[Naam]]),".",""),"-","")," bvba",""),"belgië",""),"belgium","")," nv","")," bv",""),"group",""),"groep","")," ", ""),"é","e"),"è","e"),"à","a")</f>
        <v>pricewaterhousecoopers</v>
      </c>
      <c r="D384" t="s">
        <v>3641</v>
      </c>
      <c r="E384" t="s">
        <v>3642</v>
      </c>
      <c r="F384"/>
      <c r="G384"/>
      <c r="H384" t="s">
        <v>3643</v>
      </c>
      <c r="I384" t="s">
        <v>26</v>
      </c>
      <c r="J384" t="s">
        <v>3644</v>
      </c>
      <c r="K384" t="str">
        <f>IFERROR(LEFT(SUBSTITUTE(SUBSTITUTE(Table2[[#This Row],[Website]],"www.",""),"https://",""), FIND(".", SUBSTITUTE(SUBSTITUTE(Table2[[#This Row],[Website]],"www.",""),"https://","")) - 1),"")</f>
        <v>pwc</v>
      </c>
      <c r="L384" t="s">
        <v>3645</v>
      </c>
      <c r="M384" t="s">
        <v>44</v>
      </c>
      <c r="N384">
        <v>1831</v>
      </c>
      <c r="O384">
        <v>154</v>
      </c>
      <c r="P384">
        <v>192.4</v>
      </c>
      <c r="Q384"/>
      <c r="R384" t="str">
        <f>LOWER(Table2[[#This Row],[Straat]]&amp;Table2[[#This Row],[Huisnummer]]&amp;Table2[[#This Row],[Postcode]])</f>
        <v>culliganlaan51831</v>
      </c>
      <c r="S384"/>
      <c r="T384" t="s">
        <v>45</v>
      </c>
      <c r="U384" t="s">
        <v>1096</v>
      </c>
      <c r="V384">
        <v>5</v>
      </c>
      <c r="W384"/>
      <c r="X384" t="s">
        <v>80</v>
      </c>
      <c r="Y384" t="s">
        <v>47</v>
      </c>
      <c r="Z384" t="str">
        <f>_xlfn.XLOOKUP(Table2[[#This Row],[Bedrijfsnummer]],Contacten!$O$2:$O$921,Contacten!$H$2:$H$921,"Not Found",0)</f>
        <v>HR Manager</v>
      </c>
      <c r="AA384" t="str">
        <f>_xlfn.XLOOKUP(Table2[[#This Row],[Basisnaam]],Table3[Basisnaam],Table3[Functie],"",0)</f>
        <v/>
      </c>
      <c r="AB384" t="str">
        <f>IF(OR(Table2[[#This Row],[In Contact list?]]&lt;&gt;"Not Found",Table2[[#This Row],[In Contacten Hanne]]&lt;&gt;""),"Yes","No")</f>
        <v>Yes</v>
      </c>
    </row>
    <row r="385" spans="1:28" ht="17.45" customHeight="1" x14ac:dyDescent="0.45">
      <c r="A385" t="s">
        <v>9422</v>
      </c>
      <c r="B385" t="s">
        <v>3647</v>
      </c>
      <c r="C385" t="str">
        <f>SUBSTITUTE(SUBSTITUTE(SUBSTITUTE(SUBSTITUTE(SUBSTITUTE(SUBSTITUTE(SUBSTITUTE(SUBSTITUTE(SUBSTITUTE(SUBSTITUTE(SUBSTITUTE(SUBSTITUTE(SUBSTITUTE(LOWER(Table2[[#This Row],[Naam]]),".",""),"-","")," bvba",""),"belgië",""),"belgium","")," nv","")," bv",""),"group",""),"groep","")," ", ""),"é","e"),"è","e"),"à","a")</f>
        <v>promaticb</v>
      </c>
      <c r="D385" t="s">
        <v>3648</v>
      </c>
      <c r="E385" t="s">
        <v>3649</v>
      </c>
      <c r="F385"/>
      <c r="G385"/>
      <c r="H385" t="s">
        <v>3650</v>
      </c>
      <c r="I385" t="s">
        <v>26</v>
      </c>
      <c r="J385" t="s">
        <v>3651</v>
      </c>
      <c r="K385" t="str">
        <f>IFERROR(LEFT(SUBSTITUTE(SUBSTITUTE(Table2[[#This Row],[Website]],"www.",""),"https://",""), FIND(".", SUBSTITUTE(SUBSTITUTE(Table2[[#This Row],[Website]],"www.",""),"https://","")) - 1),"")</f>
        <v>actemium</v>
      </c>
      <c r="L385" t="s">
        <v>3652</v>
      </c>
      <c r="M385" t="s">
        <v>2231</v>
      </c>
      <c r="N385" t="s">
        <v>2560</v>
      </c>
      <c r="O385">
        <v>121</v>
      </c>
      <c r="P385">
        <v>331</v>
      </c>
      <c r="Q385" t="s">
        <v>3653</v>
      </c>
      <c r="R385" t="str">
        <f>LOWER(Table2[[#This Row],[Straat]]&amp;Table2[[#This Row],[Huisnummer]]&amp;Table2[[#This Row],[Postcode]])</f>
        <v>léon bekaertlaan249880</v>
      </c>
      <c r="S385" t="s">
        <v>33</v>
      </c>
      <c r="T385" t="s">
        <v>67</v>
      </c>
      <c r="U385" t="s">
        <v>3654</v>
      </c>
      <c r="V385" t="s">
        <v>2035</v>
      </c>
      <c r="W385" t="s">
        <v>142</v>
      </c>
      <c r="X385" t="s">
        <v>38</v>
      </c>
      <c r="Y385" t="s">
        <v>60</v>
      </c>
      <c r="Z385" t="str">
        <f>_xlfn.XLOOKUP(Table2[[#This Row],[Bedrijfsnummer]],Contacten!$O$2:$O$921,Contacten!$H$2:$H$921,"Not Found",0)</f>
        <v>HR Business Partner</v>
      </c>
      <c r="AA385" t="str">
        <f>_xlfn.XLOOKUP(Table2[[#This Row],[Basisnaam]],Table3[Basisnaam],Table3[Functie],"",0)</f>
        <v/>
      </c>
      <c r="AB385" t="str">
        <f>IF(OR(Table2[[#This Row],[In Contact list?]]&lt;&gt;"Not Found",Table2[[#This Row],[In Contacten Hanne]]&lt;&gt;""),"Yes","No")</f>
        <v>Yes</v>
      </c>
    </row>
    <row r="386" spans="1:28" ht="17.45" customHeight="1" x14ac:dyDescent="0.45">
      <c r="A386" t="s">
        <v>9422</v>
      </c>
      <c r="B386" t="s">
        <v>3656</v>
      </c>
      <c r="C386" t="str">
        <f>SUBSTITUTE(SUBSTITUTE(SUBSTITUTE(SUBSTITUTE(SUBSTITUTE(SUBSTITUTE(SUBSTITUTE(SUBSTITUTE(SUBSTITUTE(SUBSTITUTE(SUBSTITUTE(SUBSTITUTE(SUBSTITUTE(LOWER(Table2[[#This Row],[Naam]]),".",""),"-","")," bvba",""),"belgië",""),"belgium","")," nv","")," bv",""),"group",""),"groep","")," ", ""),"é","e"),"è","e"),"à","a")</f>
        <v>prothyabiosolutions</v>
      </c>
      <c r="D386" t="s">
        <v>3657</v>
      </c>
      <c r="E386" t="s">
        <v>3658</v>
      </c>
      <c r="F386" t="s">
        <v>3659</v>
      </c>
      <c r="G386" t="s">
        <v>26</v>
      </c>
      <c r="H386" t="s">
        <v>3660</v>
      </c>
      <c r="I386" t="s">
        <v>26</v>
      </c>
      <c r="J386" t="s">
        <v>3661</v>
      </c>
      <c r="K386" t="str">
        <f>IFERROR(LEFT(SUBSTITUTE(SUBSTITUTE(Table2[[#This Row],[Website]],"www.",""),"https://",""), FIND(".", SUBSTITUTE(SUBSTITUTE(Table2[[#This Row],[Website]],"www.",""),"https://","")) - 1),"")</f>
        <v>prothya</v>
      </c>
      <c r="L386" t="s">
        <v>3662</v>
      </c>
      <c r="M386" t="s">
        <v>1119</v>
      </c>
      <c r="N386" t="s">
        <v>1120</v>
      </c>
      <c r="O386">
        <v>56</v>
      </c>
      <c r="P386">
        <v>356</v>
      </c>
      <c r="Q386" t="s">
        <v>3663</v>
      </c>
      <c r="R386" t="str">
        <f>LOWER(Table2[[#This Row],[Straat]]&amp;Table2[[#This Row],[Huisnummer]]&amp;Table2[[#This Row],[Postcode]])</f>
        <v>avenue de tyras1091120</v>
      </c>
      <c r="S386" t="s">
        <v>33</v>
      </c>
      <c r="T386" t="s">
        <v>200</v>
      </c>
      <c r="U386" t="s">
        <v>3664</v>
      </c>
      <c r="V386" t="s">
        <v>3665</v>
      </c>
      <c r="W386" t="s">
        <v>264</v>
      </c>
      <c r="X386" t="s">
        <v>38</v>
      </c>
      <c r="Y386" t="s">
        <v>47</v>
      </c>
      <c r="Z386" t="str">
        <f>_xlfn.XLOOKUP(Table2[[#This Row],[Bedrijfsnummer]],Contacten!$O$2:$O$921,Contacten!$H$2:$H$921,"Not Found",0)</f>
        <v>Lead HR Business Partner</v>
      </c>
      <c r="AA386" t="str">
        <f>_xlfn.XLOOKUP(Table2[[#This Row],[Basisnaam]],Table3[Basisnaam],Table3[Functie],"",0)</f>
        <v/>
      </c>
      <c r="AB386" t="str">
        <f>IF(OR(Table2[[#This Row],[In Contact list?]]&lt;&gt;"Not Found",Table2[[#This Row],[In Contacten Hanne]]&lt;&gt;""),"Yes","No")</f>
        <v>Yes</v>
      </c>
    </row>
    <row r="387" spans="1:28" ht="17.45" customHeight="1" x14ac:dyDescent="0.45">
      <c r="A387" t="s">
        <v>9422</v>
      </c>
      <c r="B387" t="s">
        <v>3667</v>
      </c>
      <c r="C387" t="str">
        <f>SUBSTITUTE(SUBSTITUTE(SUBSTITUTE(SUBSTITUTE(SUBSTITUTE(SUBSTITUTE(SUBSTITUTE(SUBSTITUTE(SUBSTITUTE(SUBSTITUTE(SUBSTITUTE(SUBSTITUTE(SUBSTITUTE(LOWER(Table2[[#This Row],[Naam]]),".",""),"-","")," bvba",""),"belgië",""),"belgium","")," nv","")," bv",""),"group",""),"groep","")," ", ""),"é","e"),"è","e"),"à","a")</f>
        <v>protime</v>
      </c>
      <c r="D387" t="s">
        <v>3668</v>
      </c>
      <c r="E387" t="s">
        <v>3669</v>
      </c>
      <c r="F387" t="s">
        <v>3670</v>
      </c>
      <c r="G387" t="s">
        <v>26</v>
      </c>
      <c r="H387" t="s">
        <v>3671</v>
      </c>
      <c r="I387" t="s">
        <v>26</v>
      </c>
      <c r="J387" t="s">
        <v>3672</v>
      </c>
      <c r="K387" t="str">
        <f>IFERROR(LEFT(SUBSTITUTE(SUBSTITUTE(Table2[[#This Row],[Website]],"www.",""),"https://",""), FIND(".", SUBSTITUTE(SUBSTITUTE(Table2[[#This Row],[Website]],"www.",""),"https://","")) - 1),"")</f>
        <v>protime</v>
      </c>
      <c r="L387" t="s">
        <v>3673</v>
      </c>
      <c r="M387" t="s">
        <v>175</v>
      </c>
      <c r="N387">
        <v>2800</v>
      </c>
      <c r="O387">
        <v>0</v>
      </c>
      <c r="P387">
        <v>280.10000000000002</v>
      </c>
      <c r="Q387"/>
      <c r="R387" t="str">
        <f>LOWER(Table2[[#This Row],[Straat]]&amp;Table2[[#This Row],[Huisnummer]]&amp;Table2[[#This Row],[Postcode]])</f>
        <v>bautersemstraat682800</v>
      </c>
      <c r="S387"/>
      <c r="T387" t="s">
        <v>34</v>
      </c>
      <c r="U387" t="s">
        <v>2215</v>
      </c>
      <c r="V387">
        <v>68</v>
      </c>
      <c r="W387" t="s">
        <v>482</v>
      </c>
      <c r="X387" t="s">
        <v>38</v>
      </c>
      <c r="Y387" t="s">
        <v>39</v>
      </c>
      <c r="Z387" t="str">
        <f>_xlfn.XLOOKUP(Table2[[#This Row],[Bedrijfsnummer]],Contacten!$O$2:$O$921,Contacten!$H$2:$H$921,"Not Found",0)</f>
        <v>People Operations Manager</v>
      </c>
      <c r="AA387" t="str">
        <f>_xlfn.XLOOKUP(Table2[[#This Row],[Basisnaam]],Table3[Basisnaam],Table3[Functie],"",0)</f>
        <v/>
      </c>
      <c r="AB387" t="str">
        <f>IF(OR(Table2[[#This Row],[In Contact list?]]&lt;&gt;"Not Found",Table2[[#This Row],[In Contacten Hanne]]&lt;&gt;""),"Yes","No")</f>
        <v>Yes</v>
      </c>
    </row>
    <row r="388" spans="1:28" ht="17.45" customHeight="1" x14ac:dyDescent="0.45">
      <c r="A388" t="s">
        <v>9422</v>
      </c>
      <c r="B388" t="s">
        <v>3675</v>
      </c>
      <c r="C388" t="str">
        <f>SUBSTITUTE(SUBSTITUTE(SUBSTITUTE(SUBSTITUTE(SUBSTITUTE(SUBSTITUTE(SUBSTITUTE(SUBSTITUTE(SUBSTITUTE(SUBSTITUTE(SUBSTITUTE(SUBSTITUTE(SUBSTITUTE(LOWER(Table2[[#This Row],[Naam]]),".",""),"-","")," bvba",""),"belgië",""),"belgium","")," nv","")," bv",""),"group",""),"groep","")," ", ""),"é","e"),"è","e"),"à","a")</f>
        <v>psaantwerp</v>
      </c>
      <c r="D388" t="s">
        <v>3676</v>
      </c>
      <c r="E388" t="s">
        <v>3677</v>
      </c>
      <c r="F388" t="s">
        <v>3678</v>
      </c>
      <c r="G388" t="s">
        <v>26</v>
      </c>
      <c r="H388" t="s">
        <v>3679</v>
      </c>
      <c r="I388" t="s">
        <v>26</v>
      </c>
      <c r="J388" t="s">
        <v>3680</v>
      </c>
      <c r="K388" t="str">
        <f>IFERROR(LEFT(SUBSTITUTE(SUBSTITUTE(Table2[[#This Row],[Website]],"www.",""),"https://",""), FIND(".", SUBSTITUTE(SUBSTITUTE(Table2[[#This Row],[Website]],"www.",""),"https://","")) - 1),"")</f>
        <v>psa-antwerp</v>
      </c>
      <c r="L388" t="s">
        <v>3681</v>
      </c>
      <c r="M388" t="s">
        <v>34</v>
      </c>
      <c r="N388">
        <v>2000</v>
      </c>
      <c r="O388">
        <v>0</v>
      </c>
      <c r="P388">
        <v>346.5</v>
      </c>
      <c r="Q388"/>
      <c r="R388" t="str">
        <f>LOWER(Table2[[#This Row],[Straat]]&amp;Table2[[#This Row],[Huisnummer]]&amp;Table2[[#This Row],[Postcode]])</f>
        <v>napelsstraat792000</v>
      </c>
      <c r="S388"/>
      <c r="T388" t="s">
        <v>34</v>
      </c>
      <c r="U388" t="s">
        <v>3324</v>
      </c>
      <c r="V388">
        <v>79</v>
      </c>
      <c r="W388" t="s">
        <v>3682</v>
      </c>
      <c r="X388" t="s">
        <v>38</v>
      </c>
      <c r="Y388" t="s">
        <v>47</v>
      </c>
      <c r="Z388" t="str">
        <f>_xlfn.XLOOKUP(Table2[[#This Row],[Bedrijfsnummer]],Contacten!$O$2:$O$921,Contacten!$H$2:$H$921,"Not Found",0)</f>
        <v>Not Found</v>
      </c>
      <c r="AA388" t="str">
        <f>_xlfn.XLOOKUP(Table2[[#This Row],[Basisnaam]],Table3[Basisnaam],Table3[Functie],"",0)</f>
        <v>HR manager L&amp;D and Staff communication</v>
      </c>
      <c r="AB388" t="str">
        <f>IF(OR(Table2[[#This Row],[In Contact list?]]&lt;&gt;"Not Found",Table2[[#This Row],[In Contacten Hanne]]&lt;&gt;""),"Yes","No")</f>
        <v>Yes</v>
      </c>
    </row>
    <row r="389" spans="1:28" ht="17.45" customHeight="1" x14ac:dyDescent="0.45">
      <c r="A389" t="s">
        <v>9422</v>
      </c>
      <c r="B389" t="s">
        <v>3683</v>
      </c>
      <c r="C389" t="str">
        <f>SUBSTITUTE(SUBSTITUTE(SUBSTITUTE(SUBSTITUTE(SUBSTITUTE(SUBSTITUTE(SUBSTITUTE(SUBSTITUTE(SUBSTITUTE(SUBSTITUTE(SUBSTITUTE(SUBSTITUTE(SUBSTITUTE(LOWER(Table2[[#This Row],[Naam]]),".",""),"-","")," bvba",""),"belgië",""),"belgium","")," nv","")," bv",""),"group",""),"groep","")," ", ""),"é","e"),"è","e"),"à","a")</f>
        <v>pss</v>
      </c>
      <c r="D389" t="s">
        <v>3684</v>
      </c>
      <c r="E389" t="s">
        <v>3685</v>
      </c>
      <c r="F389"/>
      <c r="G389"/>
      <c r="H389"/>
      <c r="I389"/>
      <c r="J389" t="s">
        <v>3686</v>
      </c>
      <c r="K389" t="str">
        <f>IFERROR(LEFT(SUBSTITUTE(SUBSTITUTE(Table2[[#This Row],[Website]],"www.",""),"https://",""), FIND(".", SUBSTITUTE(SUBSTITUTE(Table2[[#This Row],[Website]],"www.",""),"https://","")) - 1),"")</f>
        <v>premiumsoundsolutions</v>
      </c>
      <c r="L389"/>
      <c r="M389" t="s">
        <v>3687</v>
      </c>
      <c r="N389" t="s">
        <v>3688</v>
      </c>
      <c r="O389">
        <v>7</v>
      </c>
      <c r="P389">
        <v>185</v>
      </c>
      <c r="Q389" t="s">
        <v>3689</v>
      </c>
      <c r="R389" t="str">
        <f>LOWER(Table2[[#This Row],[Straat]]&amp;Table2[[#This Row],[Huisnummer]]&amp;Table2[[#This Row],[Postcode]])</f>
        <v>hoogveld509200</v>
      </c>
      <c r="S389" t="s">
        <v>33</v>
      </c>
      <c r="T389" t="s">
        <v>67</v>
      </c>
      <c r="U389" t="s">
        <v>3690</v>
      </c>
      <c r="V389" t="s">
        <v>879</v>
      </c>
      <c r="W389" t="s">
        <v>123</v>
      </c>
      <c r="X389" t="s">
        <v>38</v>
      </c>
      <c r="Y389" t="s">
        <v>47</v>
      </c>
      <c r="Z389" t="str">
        <f>_xlfn.XLOOKUP(Table2[[#This Row],[Bedrijfsnummer]],Contacten!$O$2:$O$921,Contacten!$H$2:$H$921,"Not Found",0)</f>
        <v>HR Business Partner</v>
      </c>
      <c r="AA389" t="str">
        <f>_xlfn.XLOOKUP(Table2[[#This Row],[Basisnaam]],Table3[Basisnaam],Table3[Functie],"",0)</f>
        <v>HR Manager</v>
      </c>
      <c r="AB389" t="str">
        <f>IF(OR(Table2[[#This Row],[In Contact list?]]&lt;&gt;"Not Found",Table2[[#This Row],[In Contacten Hanne]]&lt;&gt;""),"Yes","No")</f>
        <v>Yes</v>
      </c>
    </row>
    <row r="390" spans="1:28" ht="17.45" customHeight="1" x14ac:dyDescent="0.45">
      <c r="A390" t="s">
        <v>9422</v>
      </c>
      <c r="B390" t="s">
        <v>3692</v>
      </c>
      <c r="C390" t="str">
        <f>SUBSTITUTE(SUBSTITUTE(SUBSTITUTE(SUBSTITUTE(SUBSTITUTE(SUBSTITUTE(SUBSTITUTE(SUBSTITUTE(SUBSTITUTE(SUBSTITUTE(SUBSTITUTE(SUBSTITUTE(SUBSTITUTE(LOWER(Table2[[#This Row],[Naam]]),".",""),"-","")," bvba",""),"belgië",""),"belgium","")," nv","")," bv",""),"group",""),"groep","")," ", ""),"é","e"),"è","e"),"à","a")</f>
        <v>puratos</v>
      </c>
      <c r="D390" t="s">
        <v>3693</v>
      </c>
      <c r="E390" t="s">
        <v>3694</v>
      </c>
      <c r="F390" t="s">
        <v>3695</v>
      </c>
      <c r="G390" t="s">
        <v>26</v>
      </c>
      <c r="H390" t="s">
        <v>3696</v>
      </c>
      <c r="I390" t="s">
        <v>26</v>
      </c>
      <c r="J390" t="s">
        <v>3697</v>
      </c>
      <c r="K390" t="str">
        <f>IFERROR(LEFT(SUBSTITUTE(SUBSTITUTE(Table2[[#This Row],[Website]],"www.",""),"https://",""), FIND(".", SUBSTITUTE(SUBSTITUTE(Table2[[#This Row],[Website]],"www.",""),"https://","")) - 1),"")</f>
        <v>puratos</v>
      </c>
      <c r="L390" t="s">
        <v>3698</v>
      </c>
      <c r="M390" t="s">
        <v>128</v>
      </c>
      <c r="N390">
        <v>1702</v>
      </c>
      <c r="O390">
        <v>0</v>
      </c>
      <c r="P390">
        <v>874</v>
      </c>
      <c r="Q390"/>
      <c r="R390" t="str">
        <f>LOWER(Table2[[#This Row],[Straat]]&amp;Table2[[#This Row],[Huisnummer]]&amp;Table2[[#This Row],[Postcode]])</f>
        <v>industrialaan251702</v>
      </c>
      <c r="S390"/>
      <c r="T390" t="s">
        <v>45</v>
      </c>
      <c r="U390" t="s">
        <v>3699</v>
      </c>
      <c r="V390">
        <v>25</v>
      </c>
      <c r="W390" t="s">
        <v>3700</v>
      </c>
      <c r="X390" t="s">
        <v>254</v>
      </c>
      <c r="Y390" t="s">
        <v>113</v>
      </c>
      <c r="Z390" t="str">
        <f>_xlfn.XLOOKUP(Table2[[#This Row],[Bedrijfsnummer]],Contacten!$O$2:$O$921,Contacten!$H$2:$H$921,"Not Found",0)</f>
        <v>Not Found</v>
      </c>
      <c r="AA390" t="str">
        <f>_xlfn.XLOOKUP(Table2[[#This Row],[Basisnaam]],Table3[Basisnaam],Table3[Functie],"",0)</f>
        <v/>
      </c>
      <c r="AB390" t="str">
        <f>IF(OR(Table2[[#This Row],[In Contact list?]]&lt;&gt;"Not Found",Table2[[#This Row],[In Contacten Hanne]]&lt;&gt;""),"Yes","No")</f>
        <v>No</v>
      </c>
    </row>
    <row r="391" spans="1:28" ht="17.45" customHeight="1" x14ac:dyDescent="0.45">
      <c r="A391" t="s">
        <v>9422</v>
      </c>
      <c r="B391" t="s">
        <v>3701</v>
      </c>
      <c r="C391" t="str">
        <f>SUBSTITUTE(SUBSTITUTE(SUBSTITUTE(SUBSTITUTE(SUBSTITUTE(SUBSTITUTE(SUBSTITUTE(SUBSTITUTE(SUBSTITUTE(SUBSTITUTE(SUBSTITUTE(SUBSTITUTE(SUBSTITUTE(LOWER(Table2[[#This Row],[Naam]]),".",""),"-","")," bvba",""),"belgië",""),"belgium","")," nv","")," bv",""),"group",""),"groep","")," ", ""),"é","e"),"è","e"),"à","a")</f>
        <v>pvhbrands</v>
      </c>
      <c r="D391" t="s">
        <v>3702</v>
      </c>
      <c r="E391" t="s">
        <v>3703</v>
      </c>
      <c r="F391" t="s">
        <v>3704</v>
      </c>
      <c r="G391" t="s">
        <v>26</v>
      </c>
      <c r="H391" t="s">
        <v>3705</v>
      </c>
      <c r="I391" t="s">
        <v>26</v>
      </c>
      <c r="J391" t="s">
        <v>3706</v>
      </c>
      <c r="K391" t="str">
        <f>IFERROR(LEFT(SUBSTITUTE(SUBSTITUTE(Table2[[#This Row],[Website]],"www.",""),"https://",""), FIND(".", SUBSTITUTE(SUBSTITUTE(Table2[[#This Row],[Website]],"www.",""),"https://","")) - 1),"")</f>
        <v>pvh</v>
      </c>
      <c r="L391" t="s">
        <v>3707</v>
      </c>
      <c r="M391" t="s">
        <v>34</v>
      </c>
      <c r="N391" t="s">
        <v>3708</v>
      </c>
      <c r="O391">
        <v>252</v>
      </c>
      <c r="P391">
        <v>227</v>
      </c>
      <c r="Q391" t="s">
        <v>3709</v>
      </c>
      <c r="R391" t="str">
        <f>LOWER(Table2[[#This Row],[Straat]]&amp;Table2[[#This Row],[Huisnummer]]&amp;Table2[[#This Row],[Postcode]])</f>
        <v>van breestraat22018</v>
      </c>
      <c r="S391" t="s">
        <v>33</v>
      </c>
      <c r="T391" t="s">
        <v>34</v>
      </c>
      <c r="U391" t="s">
        <v>3710</v>
      </c>
      <c r="V391" t="s">
        <v>516</v>
      </c>
      <c r="W391" t="s">
        <v>2169</v>
      </c>
      <c r="X391" t="s">
        <v>38</v>
      </c>
      <c r="Y391" t="s">
        <v>60</v>
      </c>
      <c r="Z391" t="str">
        <f>_xlfn.XLOOKUP(Table2[[#This Row],[Bedrijfsnummer]],Contacten!$O$2:$O$921,Contacten!$H$2:$H$921,"Not Found",0)</f>
        <v>Not Found</v>
      </c>
      <c r="AA391" t="str">
        <f>_xlfn.XLOOKUP(Table2[[#This Row],[Basisnaam]],Table3[Basisnaam],Table3[Functie],"",0)</f>
        <v/>
      </c>
      <c r="AB391" t="str">
        <f>IF(OR(Table2[[#This Row],[In Contact list?]]&lt;&gt;"Not Found",Table2[[#This Row],[In Contacten Hanne]]&lt;&gt;""),"Yes","No")</f>
        <v>No</v>
      </c>
    </row>
    <row r="392" spans="1:28" ht="17.45" customHeight="1" x14ac:dyDescent="0.45">
      <c r="A392" t="s">
        <v>9422</v>
      </c>
      <c r="B392" t="s">
        <v>3711</v>
      </c>
      <c r="C392" t="str">
        <f>SUBSTITUTE(SUBSTITUTE(SUBSTITUTE(SUBSTITUTE(SUBSTITUTE(SUBSTITUTE(SUBSTITUTE(SUBSTITUTE(SUBSTITUTE(SUBSTITUTE(SUBSTITUTE(SUBSTITUTE(SUBSTITUTE(LOWER(Table2[[#This Row],[Naam]]),".",""),"-","")," bvba",""),"belgië",""),"belgium","")," nv","")," bv",""),"group",""),"groep","")," ", ""),"é","e"),"è","e"),"à","a")</f>
        <v>radissonhospitality</v>
      </c>
      <c r="D392" t="s">
        <v>3712</v>
      </c>
      <c r="E392" t="s">
        <v>3713</v>
      </c>
      <c r="F392"/>
      <c r="G392"/>
      <c r="H392"/>
      <c r="I392"/>
      <c r="J392" t="s">
        <v>3714</v>
      </c>
      <c r="K392" t="str">
        <f>IFERROR(LEFT(SUBSTITUTE(SUBSTITUTE(Table2[[#This Row],[Website]],"www.",""),"https://",""), FIND(".", SUBSTITUTE(SUBSTITUTE(Table2[[#This Row],[Website]],"www.",""),"https://","")) - 1),"")</f>
        <v>radissonhotels</v>
      </c>
      <c r="L392" t="s">
        <v>3715</v>
      </c>
      <c r="M392" t="s">
        <v>197</v>
      </c>
      <c r="N392" t="s">
        <v>198</v>
      </c>
      <c r="O392">
        <v>161</v>
      </c>
      <c r="P392">
        <v>152</v>
      </c>
      <c r="Q392" t="s">
        <v>199</v>
      </c>
      <c r="R392" t="str">
        <f>LOWER(Table2[[#This Row],[Straat]]&amp;Table2[[#This Row],[Huisnummer]]&amp;Table2[[#This Row],[Postcode]])</f>
        <v>bourgetlaan441130</v>
      </c>
      <c r="S392" t="s">
        <v>33</v>
      </c>
      <c r="T392" t="s">
        <v>200</v>
      </c>
      <c r="U392" t="s">
        <v>201</v>
      </c>
      <c r="V392" t="s">
        <v>202</v>
      </c>
      <c r="W392" t="s">
        <v>3716</v>
      </c>
      <c r="X392" t="s">
        <v>38</v>
      </c>
      <c r="Y392" t="s">
        <v>47</v>
      </c>
      <c r="Z392" t="str">
        <f>_xlfn.XLOOKUP(Table2[[#This Row],[Bedrijfsnummer]],Contacten!$O$2:$O$921,Contacten!$H$2:$H$921,"Not Found",0)</f>
        <v>Senior HR Business Partner for Belgium</v>
      </c>
      <c r="AA392" t="str">
        <f>_xlfn.XLOOKUP(Table2[[#This Row],[Basisnaam]],Table3[Basisnaam],Table3[Functie],"",0)</f>
        <v/>
      </c>
      <c r="AB392" t="str">
        <f>IF(OR(Table2[[#This Row],[In Contact list?]]&lt;&gt;"Not Found",Table2[[#This Row],[In Contacten Hanne]]&lt;&gt;""),"Yes","No")</f>
        <v>Yes</v>
      </c>
    </row>
    <row r="393" spans="1:28" ht="17.45" customHeight="1" x14ac:dyDescent="0.45">
      <c r="A393" t="s">
        <v>9422</v>
      </c>
      <c r="B393" t="s">
        <v>3718</v>
      </c>
      <c r="C393" t="str">
        <f>SUBSTITUTE(SUBSTITUTE(SUBSTITUTE(SUBSTITUTE(SUBSTITUTE(SUBSTITUTE(SUBSTITUTE(SUBSTITUTE(SUBSTITUTE(SUBSTITUTE(SUBSTITUTE(SUBSTITUTE(SUBSTITUTE(LOWER(Table2[[#This Row],[Naam]]),".",""),"-","")," bvba",""),"belgië",""),"belgium","")," nv","")," bv",""),"group",""),"groep","")," ", ""),"é","e"),"è","e"),"à","a")</f>
        <v>radiusbusinesssolutions()</v>
      </c>
      <c r="D393" t="s">
        <v>3719</v>
      </c>
      <c r="E393" t="s">
        <v>3720</v>
      </c>
      <c r="F393"/>
      <c r="G393"/>
      <c r="H393" t="s">
        <v>3721</v>
      </c>
      <c r="I393" t="s">
        <v>26</v>
      </c>
      <c r="J393" t="s">
        <v>3722</v>
      </c>
      <c r="K393" t="str">
        <f>IFERROR(LEFT(SUBSTITUTE(SUBSTITUTE(Table2[[#This Row],[Website]],"www.",""),"https://",""), FIND(".", SUBSTITUTE(SUBSTITUTE(Table2[[#This Row],[Website]],"www.",""),"https://","")) - 1),"")</f>
        <v>tankkaart</v>
      </c>
      <c r="L393" t="s">
        <v>3723</v>
      </c>
      <c r="M393" t="s">
        <v>3724</v>
      </c>
      <c r="N393">
        <v>9600</v>
      </c>
      <c r="O393">
        <v>0</v>
      </c>
      <c r="P393">
        <v>120.4</v>
      </c>
      <c r="Q393"/>
      <c r="R393" t="str">
        <f>LOWER(Table2[[#This Row],[Straat]]&amp;Table2[[#This Row],[Huisnummer]]&amp;Table2[[#This Row],[Postcode]])</f>
        <v>rue oscar delghust609600</v>
      </c>
      <c r="S393"/>
      <c r="T393" t="s">
        <v>67</v>
      </c>
      <c r="U393" t="s">
        <v>3725</v>
      </c>
      <c r="V393">
        <v>60</v>
      </c>
      <c r="W393"/>
      <c r="X393" t="s">
        <v>80</v>
      </c>
      <c r="Y393" t="s">
        <v>113</v>
      </c>
      <c r="Z393" t="str">
        <f>_xlfn.XLOOKUP(Table2[[#This Row],[Bedrijfsnummer]],Contacten!$O$2:$O$921,Contacten!$H$2:$H$921,"Not Found",0)</f>
        <v>Not Found</v>
      </c>
      <c r="AA393" t="str">
        <f>_xlfn.XLOOKUP(Table2[[#This Row],[Basisnaam]],Table3[Basisnaam],Table3[Functie],"",0)</f>
        <v/>
      </c>
      <c r="AB393" t="str">
        <f>IF(OR(Table2[[#This Row],[In Contact list?]]&lt;&gt;"Not Found",Table2[[#This Row],[In Contacten Hanne]]&lt;&gt;""),"Yes","No")</f>
        <v>No</v>
      </c>
    </row>
    <row r="394" spans="1:28" ht="17.45" customHeight="1" x14ac:dyDescent="0.45">
      <c r="A394" t="s">
        <v>9422</v>
      </c>
      <c r="B394" t="s">
        <v>3726</v>
      </c>
      <c r="C394" t="str">
        <f>SUBSTITUTE(SUBSTITUTE(SUBSTITUTE(SUBSTITUTE(SUBSTITUTE(SUBSTITUTE(SUBSTITUTE(SUBSTITUTE(SUBSTITUTE(SUBSTITUTE(SUBSTITUTE(SUBSTITUTE(SUBSTITUTE(LOWER(Table2[[#This Row],[Naam]]),".",""),"-","")," bvba",""),"belgië",""),"belgium","")," nv","")," bv",""),"group",""),"groep","")," ", ""),"é","e"),"è","e"),"à","a")</f>
        <v>raffinerietirlemontoise</v>
      </c>
      <c r="D394" t="s">
        <v>3727</v>
      </c>
      <c r="E394" t="s">
        <v>3728</v>
      </c>
      <c r="F394" t="s">
        <v>3729</v>
      </c>
      <c r="G394" t="s">
        <v>26</v>
      </c>
      <c r="H394" t="s">
        <v>3730</v>
      </c>
      <c r="I394" t="s">
        <v>26</v>
      </c>
      <c r="J394" t="s">
        <v>3731</v>
      </c>
      <c r="K394" t="str">
        <f>IFERROR(LEFT(SUBSTITUTE(SUBSTITUTE(Table2[[#This Row],[Website]],"www.",""),"https://",""), FIND(".", SUBSTITUTE(SUBSTITUTE(Table2[[#This Row],[Website]],"www.",""),"https://","")) - 1),"")</f>
        <v>raffinerietirlemontoise</v>
      </c>
      <c r="L394" t="s">
        <v>3732</v>
      </c>
      <c r="M394" t="s">
        <v>1298</v>
      </c>
      <c r="N394">
        <v>3300</v>
      </c>
      <c r="O394">
        <v>0</v>
      </c>
      <c r="P394">
        <v>227.4</v>
      </c>
      <c r="Q394"/>
      <c r="R394" t="str">
        <f>LOWER(Table2[[#This Row],[Straat]]&amp;Table2[[#This Row],[Huisnummer]]&amp;Table2[[#This Row],[Postcode]])</f>
        <v>aandorenstraat13300</v>
      </c>
      <c r="S394"/>
      <c r="T394" t="s">
        <v>45</v>
      </c>
      <c r="U394" t="s">
        <v>3733</v>
      </c>
      <c r="V394">
        <v>1</v>
      </c>
      <c r="W394" t="s">
        <v>3734</v>
      </c>
      <c r="X394" t="s">
        <v>100</v>
      </c>
      <c r="Y394" t="s">
        <v>47</v>
      </c>
      <c r="Z394" t="str">
        <f>_xlfn.XLOOKUP(Table2[[#This Row],[Bedrijfsnummer]],Contacten!$O$2:$O$921,Contacten!$H$2:$H$921,"Not Found",0)</f>
        <v>Not Found</v>
      </c>
      <c r="AA394" t="str">
        <f>_xlfn.XLOOKUP(Table2[[#This Row],[Basisnaam]],Table3[Basisnaam],Table3[Functie],"",0)</f>
        <v/>
      </c>
      <c r="AB394" t="str">
        <f>IF(OR(Table2[[#This Row],[In Contact list?]]&lt;&gt;"Not Found",Table2[[#This Row],[In Contacten Hanne]]&lt;&gt;""),"Yes","No")</f>
        <v>No</v>
      </c>
    </row>
    <row r="395" spans="1:28" ht="17.45" customHeight="1" x14ac:dyDescent="0.45">
      <c r="A395" t="s">
        <v>9422</v>
      </c>
      <c r="B395" t="s">
        <v>3735</v>
      </c>
      <c r="C395" t="str">
        <f>SUBSTITUTE(SUBSTITUTE(SUBSTITUTE(SUBSTITUTE(SUBSTITUTE(SUBSTITUTE(SUBSTITUTE(SUBSTITUTE(SUBSTITUTE(SUBSTITUTE(SUBSTITUTE(SUBSTITUTE(SUBSTITUTE(LOWER(Table2[[#This Row],[Naam]]),".",""),"-","")," bvba",""),"belgië",""),"belgium","")," nv","")," bv",""),"group",""),"groep","")," ", ""),"é","e"),"è","e"),"à","a")</f>
        <v>raincarbon</v>
      </c>
      <c r="D395" t="s">
        <v>3736</v>
      </c>
      <c r="E395" t="s">
        <v>3737</v>
      </c>
      <c r="F395" t="s">
        <v>3738</v>
      </c>
      <c r="G395" t="s">
        <v>26</v>
      </c>
      <c r="H395" t="s">
        <v>3739</v>
      </c>
      <c r="I395" t="s">
        <v>26</v>
      </c>
      <c r="J395" t="s">
        <v>3740</v>
      </c>
      <c r="K395" t="str">
        <f>IFERROR(LEFT(SUBSTITUTE(SUBSTITUTE(Table2[[#This Row],[Website]],"www.",""),"https://",""), FIND(".", SUBSTITUTE(SUBSTITUTE(Table2[[#This Row],[Website]],"www.",""),"https://","")) - 1),"")</f>
        <v>raincarbon</v>
      </c>
      <c r="L395" t="s">
        <v>3741</v>
      </c>
      <c r="M395" t="s">
        <v>3465</v>
      </c>
      <c r="N395">
        <v>9060</v>
      </c>
      <c r="O395">
        <v>0</v>
      </c>
      <c r="P395">
        <v>100.5</v>
      </c>
      <c r="Q395"/>
      <c r="R395" t="str">
        <f>LOWER(Table2[[#This Row],[Straat]]&amp;Table2[[#This Row],[Huisnummer]]&amp;Table2[[#This Row],[Postcode]])</f>
        <v>vredekaai189060</v>
      </c>
      <c r="S395"/>
      <c r="T395" t="s">
        <v>67</v>
      </c>
      <c r="U395" t="s">
        <v>3742</v>
      </c>
      <c r="V395">
        <v>18</v>
      </c>
      <c r="W395" t="s">
        <v>216</v>
      </c>
      <c r="X395" t="s">
        <v>80</v>
      </c>
      <c r="Y395" t="s">
        <v>47</v>
      </c>
      <c r="Z395" t="str">
        <f>_xlfn.XLOOKUP(Table2[[#This Row],[Bedrijfsnummer]],Contacten!$O$2:$O$921,Contacten!$H$2:$H$921,"Not Found",0)</f>
        <v>HR Manager</v>
      </c>
      <c r="AA395" t="str">
        <f>_xlfn.XLOOKUP(Table2[[#This Row],[Basisnaam]],Table3[Basisnaam],Table3[Functie],"",0)</f>
        <v/>
      </c>
      <c r="AB395" t="str">
        <f>IF(OR(Table2[[#This Row],[In Contact list?]]&lt;&gt;"Not Found",Table2[[#This Row],[In Contacten Hanne]]&lt;&gt;""),"Yes","No")</f>
        <v>Yes</v>
      </c>
    </row>
    <row r="396" spans="1:28" ht="17.45" customHeight="1" x14ac:dyDescent="0.45">
      <c r="A396" t="s">
        <v>9422</v>
      </c>
      <c r="B396" t="s">
        <v>3744</v>
      </c>
      <c r="C396" t="str">
        <f>SUBSTITUTE(SUBSTITUTE(SUBSTITUTE(SUBSTITUTE(SUBSTITUTE(SUBSTITUTE(SUBSTITUTE(SUBSTITUTE(SUBSTITUTE(SUBSTITUTE(SUBSTITUTE(SUBSTITUTE(SUBSTITUTE(LOWER(Table2[[#This Row],[Naam]]),".",""),"-","")," bvba",""),"belgië",""),"belgium","")," nv","")," bv",""),"group",""),"groep","")," ", ""),"é","e"),"è","e"),"à","a")</f>
        <v>rajapackbenelux</v>
      </c>
      <c r="D396" t="s">
        <v>3745</v>
      </c>
      <c r="E396" t="s">
        <v>3746</v>
      </c>
      <c r="F396" t="s">
        <v>3747</v>
      </c>
      <c r="G396" t="s">
        <v>26</v>
      </c>
      <c r="H396" t="s">
        <v>3748</v>
      </c>
      <c r="I396" t="s">
        <v>26</v>
      </c>
      <c r="J396" t="s">
        <v>3749</v>
      </c>
      <c r="K396" t="str">
        <f>IFERROR(LEFT(SUBSTITUTE(SUBSTITUTE(Table2[[#This Row],[Website]],"www.",""),"https://",""), FIND(".", SUBSTITUTE(SUBSTITUTE(Table2[[#This Row],[Website]],"www.",""),"https://","")) - 1),"")</f>
        <v>rajapack</v>
      </c>
      <c r="L396" t="s">
        <v>3750</v>
      </c>
      <c r="M396" t="s">
        <v>3751</v>
      </c>
      <c r="N396">
        <v>3700</v>
      </c>
      <c r="O396">
        <v>1</v>
      </c>
      <c r="P396">
        <v>113.4</v>
      </c>
      <c r="Q396"/>
      <c r="R396" t="str">
        <f>LOWER(Table2[[#This Row],[Straat]]&amp;Table2[[#This Row],[Huisnummer]]&amp;Table2[[#This Row],[Postcode]])</f>
        <v>vrijheidweg83700</v>
      </c>
      <c r="S396"/>
      <c r="T396" t="s">
        <v>98</v>
      </c>
      <c r="U396" t="s">
        <v>3752</v>
      </c>
      <c r="V396">
        <v>8</v>
      </c>
      <c r="W396" t="s">
        <v>3753</v>
      </c>
      <c r="X396" t="s">
        <v>38</v>
      </c>
      <c r="Y396" t="s">
        <v>47</v>
      </c>
      <c r="Z396" t="str">
        <f>_xlfn.XLOOKUP(Table2[[#This Row],[Bedrijfsnummer]],Contacten!$O$2:$O$921,Contacten!$H$2:$H$921,"Not Found",0)</f>
        <v>HR Director Benelux</v>
      </c>
      <c r="AA396" t="str">
        <f>_xlfn.XLOOKUP(Table2[[#This Row],[Basisnaam]],Table3[Basisnaam],Table3[Functie],"",0)</f>
        <v>HR Manager</v>
      </c>
      <c r="AB396" t="str">
        <f>IF(OR(Table2[[#This Row],[In Contact list?]]&lt;&gt;"Not Found",Table2[[#This Row],[In Contacten Hanne]]&lt;&gt;""),"Yes","No")</f>
        <v>Yes</v>
      </c>
    </row>
    <row r="397" spans="1:28" ht="17.45" customHeight="1" x14ac:dyDescent="0.45">
      <c r="A397" t="s">
        <v>9422</v>
      </c>
      <c r="B397" t="s">
        <v>3755</v>
      </c>
      <c r="C397" t="str">
        <f>SUBSTITUTE(SUBSTITUTE(SUBSTITUTE(SUBSTITUTE(SUBSTITUTE(SUBSTITUTE(SUBSTITUTE(SUBSTITUTE(SUBSTITUTE(SUBSTITUTE(SUBSTITUTE(SUBSTITUTE(SUBSTITUTE(LOWER(Table2[[#This Row],[Naam]]),".",""),"-","")," bvba",""),"belgië",""),"belgium","")," nv","")," bv",""),"group",""),"groep","")," ", ""),"é","e"),"è","e"),"à","a")</f>
        <v>recrewtment</v>
      </c>
      <c r="D397" t="s">
        <v>3756</v>
      </c>
      <c r="E397" t="s">
        <v>3757</v>
      </c>
      <c r="F397" t="s">
        <v>3758</v>
      </c>
      <c r="G397" t="s">
        <v>26</v>
      </c>
      <c r="H397" t="s">
        <v>3759</v>
      </c>
      <c r="I397" t="s">
        <v>26</v>
      </c>
      <c r="J397" t="s">
        <v>3760</v>
      </c>
      <c r="K397" t="str">
        <f>IFERROR(LEFT(SUBSTITUTE(SUBSTITUTE(Table2[[#This Row],[Website]],"www.",""),"https://",""), FIND(".", SUBSTITUTE(SUBSTITUTE(Table2[[#This Row],[Website]],"www.",""),"https://","")) - 1),"")</f>
        <v>recrewtment</v>
      </c>
      <c r="L397" t="s">
        <v>3761</v>
      </c>
      <c r="M397" t="s">
        <v>1319</v>
      </c>
      <c r="N397" t="s">
        <v>3124</v>
      </c>
      <c r="O397">
        <v>55</v>
      </c>
      <c r="P397">
        <v>118</v>
      </c>
      <c r="Q397" t="s">
        <v>3762</v>
      </c>
      <c r="R397" t="str">
        <f>LOWER(Table2[[#This Row],[Straat]]&amp;Table2[[#This Row],[Huisnummer]]&amp;Table2[[#This Row],[Postcode]])</f>
        <v>terlindenhofstraat362170</v>
      </c>
      <c r="S397" t="s">
        <v>33</v>
      </c>
      <c r="T397" t="s">
        <v>34</v>
      </c>
      <c r="U397" t="s">
        <v>3763</v>
      </c>
      <c r="V397" t="s">
        <v>2007</v>
      </c>
      <c r="W397" t="s">
        <v>3764</v>
      </c>
      <c r="X397" t="s">
        <v>38</v>
      </c>
      <c r="Y397" t="s">
        <v>39</v>
      </c>
      <c r="Z397" t="str">
        <f>_xlfn.XLOOKUP(Table2[[#This Row],[Bedrijfsnummer]],Contacten!$O$2:$O$921,Contacten!$H$2:$H$921,"Not Found",0)</f>
        <v>Not Found</v>
      </c>
      <c r="AA397" t="str">
        <f>_xlfn.XLOOKUP(Table2[[#This Row],[Basisnaam]],Table3[Basisnaam],Table3[Functie],"",0)</f>
        <v/>
      </c>
      <c r="AB397" t="str">
        <f>IF(OR(Table2[[#This Row],[In Contact list?]]&lt;&gt;"Not Found",Table2[[#This Row],[In Contacten Hanne]]&lt;&gt;""),"Yes","No")</f>
        <v>No</v>
      </c>
    </row>
    <row r="398" spans="1:28" ht="17.45" customHeight="1" x14ac:dyDescent="0.45">
      <c r="A398" t="s">
        <v>9422</v>
      </c>
      <c r="B398" t="s">
        <v>3765</v>
      </c>
      <c r="C398" t="str">
        <f>SUBSTITUTE(SUBSTITUTE(SUBSTITUTE(SUBSTITUTE(SUBSTITUTE(SUBSTITUTE(SUBSTITUTE(SUBSTITUTE(SUBSTITUTE(SUBSTITUTE(SUBSTITUTE(SUBSTITUTE(SUBSTITUTE(LOWER(Table2[[#This Row],[Naam]]),".",""),"-","")," bvba",""),"belgië",""),"belgium","")," nv","")," bv",""),"group",""),"groep","")," ", ""),"é","e"),"è","e"),"à","a")</f>
        <v>renewi</v>
      </c>
      <c r="D398" t="s">
        <v>3766</v>
      </c>
      <c r="E398" t="s">
        <v>3767</v>
      </c>
      <c r="F398"/>
      <c r="G398"/>
      <c r="H398" t="s">
        <v>3768</v>
      </c>
      <c r="I398" t="s">
        <v>26</v>
      </c>
      <c r="J398" t="s">
        <v>3769</v>
      </c>
      <c r="K398" t="str">
        <f>IFERROR(LEFT(SUBSTITUTE(SUBSTITUTE(Table2[[#This Row],[Website]],"www.",""),"https://",""), FIND(".", SUBSTITUTE(SUBSTITUTE(Table2[[#This Row],[Website]],"www.",""),"https://","")) - 1),"")</f>
        <v>renewi</v>
      </c>
      <c r="L398" t="s">
        <v>3770</v>
      </c>
      <c r="M398" t="s">
        <v>2178</v>
      </c>
      <c r="N398">
        <v>3920</v>
      </c>
      <c r="O398">
        <v>102</v>
      </c>
      <c r="P398">
        <v>295.89999999999998</v>
      </c>
      <c r="Q398"/>
      <c r="R398" t="str">
        <f>LOWER(Table2[[#This Row],[Straat]]&amp;Table2[[#This Row],[Huisnummer]]&amp;Table2[[#This Row],[Postcode]])</f>
        <v>gerard mercatorstraat83920</v>
      </c>
      <c r="S398"/>
      <c r="T398" t="s">
        <v>98</v>
      </c>
      <c r="U398" t="s">
        <v>3771</v>
      </c>
      <c r="V398">
        <v>8</v>
      </c>
      <c r="W398"/>
      <c r="X398" t="s">
        <v>100</v>
      </c>
      <c r="Y398" t="s">
        <v>47</v>
      </c>
      <c r="Z398" t="str">
        <f>_xlfn.XLOOKUP(Table2[[#This Row],[Bedrijfsnummer]],Contacten!$O$2:$O$921,Contacten!$H$2:$H$921,"Not Found",0)</f>
        <v>Not Found</v>
      </c>
      <c r="AA398" t="str">
        <f>_xlfn.XLOOKUP(Table2[[#This Row],[Basisnaam]],Table3[Basisnaam],Table3[Functie],"",0)</f>
        <v>HR Manager South</v>
      </c>
      <c r="AB398" t="str">
        <f>IF(OR(Table2[[#This Row],[In Contact list?]]&lt;&gt;"Not Found",Table2[[#This Row],[In Contacten Hanne]]&lt;&gt;""),"Yes","No")</f>
        <v>Yes</v>
      </c>
    </row>
    <row r="399" spans="1:28" ht="17.45" customHeight="1" x14ac:dyDescent="0.45">
      <c r="A399" t="s">
        <v>9422</v>
      </c>
      <c r="B399" t="s">
        <v>3772</v>
      </c>
      <c r="C399" t="str">
        <f>SUBSTITUTE(SUBSTITUTE(SUBSTITUTE(SUBSTITUTE(SUBSTITUTE(SUBSTITUTE(SUBSTITUTE(SUBSTITUTE(SUBSTITUTE(SUBSTITUTE(SUBSTITUTE(SUBSTITUTE(SUBSTITUTE(LOWER(Table2[[#This Row],[Naam]]),".",""),"-","")," bvba",""),"belgië",""),"belgium","")," nv","")," bv",""),"group",""),"groep","")," ", ""),"é","e"),"è","e"),"à","a")</f>
        <v>renotec</v>
      </c>
      <c r="D399" t="s">
        <v>3773</v>
      </c>
      <c r="E399" t="s">
        <v>3774</v>
      </c>
      <c r="F399" t="s">
        <v>3775</v>
      </c>
      <c r="G399" t="s">
        <v>26</v>
      </c>
      <c r="H399" t="s">
        <v>3776</v>
      </c>
      <c r="I399" t="s">
        <v>26</v>
      </c>
      <c r="J399" t="s">
        <v>3777</v>
      </c>
      <c r="K399" t="str">
        <f>IFERROR(LEFT(SUBSTITUTE(SUBSTITUTE(Table2[[#This Row],[Website]],"www.",""),"https://",""), FIND(".", SUBSTITUTE(SUBSTITUTE(Table2[[#This Row],[Website]],"www.",""),"https://","")) - 1),"")</f>
        <v>renotec</v>
      </c>
      <c r="L399" t="s">
        <v>3778</v>
      </c>
      <c r="M399" t="s">
        <v>88</v>
      </c>
      <c r="N399" t="s">
        <v>1268</v>
      </c>
      <c r="O399">
        <v>18</v>
      </c>
      <c r="P399">
        <v>261</v>
      </c>
      <c r="Q399" t="s">
        <v>3779</v>
      </c>
      <c r="R399" t="str">
        <f>LOWER(Table2[[#This Row],[Straat]]&amp;Table2[[#This Row],[Huisnummer]]&amp;Table2[[#This Row],[Postcode]])</f>
        <v>acaciastraat14c2440</v>
      </c>
      <c r="S399" t="s">
        <v>33</v>
      </c>
      <c r="T399" t="s">
        <v>34</v>
      </c>
      <c r="U399" t="s">
        <v>3780</v>
      </c>
      <c r="V399" t="s">
        <v>3781</v>
      </c>
      <c r="W399" t="s">
        <v>349</v>
      </c>
      <c r="X399" t="s">
        <v>100</v>
      </c>
      <c r="Y399" t="s">
        <v>47</v>
      </c>
      <c r="Z399" t="str">
        <f>_xlfn.XLOOKUP(Table2[[#This Row],[Bedrijfsnummer]],Contacten!$O$2:$O$921,Contacten!$H$2:$H$921,"Not Found",0)</f>
        <v>HR-Manager</v>
      </c>
      <c r="AA399" t="str">
        <f>_xlfn.XLOOKUP(Table2[[#This Row],[Basisnaam]],Table3[Basisnaam],Table3[Functie],"",0)</f>
        <v>HR Manager Recruiting</v>
      </c>
      <c r="AB399" t="str">
        <f>IF(OR(Table2[[#This Row],[In Contact list?]]&lt;&gt;"Not Found",Table2[[#This Row],[In Contacten Hanne]]&lt;&gt;""),"Yes","No")</f>
        <v>Yes</v>
      </c>
    </row>
    <row r="400" spans="1:28" ht="17.45" customHeight="1" x14ac:dyDescent="0.45">
      <c r="A400" t="s">
        <v>9422</v>
      </c>
      <c r="B400" t="s">
        <v>3783</v>
      </c>
      <c r="C400" t="str">
        <f>SUBSTITUTE(SUBSTITUTE(SUBSTITUTE(SUBSTITUTE(SUBSTITUTE(SUBSTITUTE(SUBSTITUTE(SUBSTITUTE(SUBSTITUTE(SUBSTITUTE(SUBSTITUTE(SUBSTITUTE(SUBSTITUTE(LOWER(Table2[[#This Row],[Naam]]),".",""),"-","")," bvba",""),"belgië",""),"belgium","")," nv","")," bv",""),"group",""),"groep","")," ", ""),"é","e"),"è","e"),"à","a")</f>
        <v>renson</v>
      </c>
      <c r="D400" t="s">
        <v>3784</v>
      </c>
      <c r="E400" t="s">
        <v>3785</v>
      </c>
      <c r="F400" t="s">
        <v>3786</v>
      </c>
      <c r="G400" t="s">
        <v>26</v>
      </c>
      <c r="H400" t="s">
        <v>3787</v>
      </c>
      <c r="I400" t="s">
        <v>26</v>
      </c>
      <c r="J400" t="s">
        <v>3788</v>
      </c>
      <c r="K400" t="str">
        <f>IFERROR(LEFT(SUBSTITUTE(SUBSTITUTE(Table2[[#This Row],[Website]],"www.",""),"https://",""), FIND(".", SUBSTITUTE(SUBSTITUTE(Table2[[#This Row],[Website]],"www.",""),"https://","")) - 1),"")</f>
        <v>renson-ventilation</v>
      </c>
      <c r="L400" t="s">
        <v>3789</v>
      </c>
      <c r="M400" t="s">
        <v>1042</v>
      </c>
      <c r="N400">
        <v>8790</v>
      </c>
      <c r="O400">
        <v>0</v>
      </c>
      <c r="P400">
        <v>282.2</v>
      </c>
      <c r="Q400"/>
      <c r="R400" t="str">
        <f>LOWER(Table2[[#This Row],[Straat]]&amp;Table2[[#This Row],[Huisnummer]]&amp;Table2[[#This Row],[Postcode]])</f>
        <v>maalbeekstraat108790</v>
      </c>
      <c r="S400"/>
      <c r="T400" t="s">
        <v>77</v>
      </c>
      <c r="U400" t="s">
        <v>3790</v>
      </c>
      <c r="V400">
        <v>10</v>
      </c>
      <c r="W400" t="s">
        <v>362</v>
      </c>
      <c r="X400" t="s">
        <v>100</v>
      </c>
      <c r="Y400" t="s">
        <v>47</v>
      </c>
      <c r="Z400" t="str">
        <f>_xlfn.XLOOKUP(Table2[[#This Row],[Bedrijfsnummer]],Contacten!$O$2:$O$921,Contacten!$H$2:$H$921,"Not Found",0)</f>
        <v>HR Manager</v>
      </c>
      <c r="AA400" t="str">
        <f>_xlfn.XLOOKUP(Table2[[#This Row],[Basisnaam]],Table3[Basisnaam],Table3[Functie],"",0)</f>
        <v/>
      </c>
      <c r="AB400" t="str">
        <f>IF(OR(Table2[[#This Row],[In Contact list?]]&lt;&gt;"Not Found",Table2[[#This Row],[In Contacten Hanne]]&lt;&gt;""),"Yes","No")</f>
        <v>Yes</v>
      </c>
    </row>
    <row r="401" spans="1:28" ht="17.45" customHeight="1" x14ac:dyDescent="0.45">
      <c r="A401" t="s">
        <v>9422</v>
      </c>
      <c r="B401" t="s">
        <v>3792</v>
      </c>
      <c r="C401" t="str">
        <f>SUBSTITUTE(SUBSTITUTE(SUBSTITUTE(SUBSTITUTE(SUBSTITUTE(SUBSTITUTE(SUBSTITUTE(SUBSTITUTE(SUBSTITUTE(SUBSTITUTE(SUBSTITUTE(SUBSTITUTE(SUBSTITUTE(LOWER(Table2[[#This Row],[Naam]]),".",""),"-","")," bvba",""),"belgië",""),"belgium","")," nv","")," bv",""),"group",""),"groep","")," ", ""),"é","e"),"è","e"),"à","a")</f>
        <v>rensonoutdoor</v>
      </c>
      <c r="D401" t="s">
        <v>3793</v>
      </c>
      <c r="E401" t="s">
        <v>3794</v>
      </c>
      <c r="F401" t="s">
        <v>3795</v>
      </c>
      <c r="G401" t="s">
        <v>26</v>
      </c>
      <c r="H401" t="s">
        <v>3796</v>
      </c>
      <c r="I401" t="s">
        <v>26</v>
      </c>
      <c r="J401" t="s">
        <v>3797</v>
      </c>
      <c r="K401" t="str">
        <f>IFERROR(LEFT(SUBSTITUTE(SUBSTITUTE(Table2[[#This Row],[Website]],"www.",""),"https://",""), FIND(".", SUBSTITUTE(SUBSTITUTE(Table2[[#This Row],[Website]],"www.",""),"https://","")) - 1),"")</f>
        <v>renson</v>
      </c>
      <c r="L401" t="s">
        <v>3798</v>
      </c>
      <c r="M401" t="s">
        <v>864</v>
      </c>
      <c r="N401">
        <v>9770</v>
      </c>
      <c r="O401">
        <v>0</v>
      </c>
      <c r="P401">
        <v>105.9</v>
      </c>
      <c r="Q401"/>
      <c r="R401" t="str">
        <f>LOWER(Table2[[#This Row],[Straat]]&amp;Table2[[#This Row],[Huisnummer]]&amp;Table2[[#This Row],[Postcode]])</f>
        <v>polydore rensonstraat89770</v>
      </c>
      <c r="S401"/>
      <c r="T401" t="s">
        <v>67</v>
      </c>
      <c r="U401" t="s">
        <v>3799</v>
      </c>
      <c r="V401">
        <v>8</v>
      </c>
      <c r="W401" t="s">
        <v>3800</v>
      </c>
      <c r="X401" t="s">
        <v>38</v>
      </c>
      <c r="Y401" t="s">
        <v>47</v>
      </c>
      <c r="Z401" t="str">
        <f>_xlfn.XLOOKUP(Table2[[#This Row],[Bedrijfsnummer]],Contacten!$O$2:$O$921,Contacten!$H$2:$H$921,"Not Found",0)</f>
        <v>HR Manager</v>
      </c>
      <c r="AA401" t="str">
        <f>_xlfn.XLOOKUP(Table2[[#This Row],[Basisnaam]],Table3[Basisnaam],Table3[Functie],"",0)</f>
        <v/>
      </c>
      <c r="AB401" t="str">
        <f>IF(OR(Table2[[#This Row],[In Contact list?]]&lt;&gt;"Not Found",Table2[[#This Row],[In Contacten Hanne]]&lt;&gt;""),"Yes","No")</f>
        <v>Yes</v>
      </c>
    </row>
    <row r="402" spans="1:28" ht="17.45" customHeight="1" x14ac:dyDescent="0.45">
      <c r="A402" t="s">
        <v>9422</v>
      </c>
      <c r="B402" t="s">
        <v>3802</v>
      </c>
      <c r="C402" t="str">
        <f>SUBSTITUTE(SUBSTITUTE(SUBSTITUTE(SUBSTITUTE(SUBSTITUTE(SUBSTITUTE(SUBSTITUTE(SUBSTITUTE(SUBSTITUTE(SUBSTITUTE(SUBSTITUTE(SUBSTITUTE(SUBSTITUTE(LOWER(Table2[[#This Row],[Naam]]),".",""),"-","")," bvba",""),"belgië",""),"belgium","")," nv","")," bv",""),"group",""),"groep","")," ", ""),"é","e"),"è","e"),"à","a")</f>
        <v>rentokil</v>
      </c>
      <c r="D402" t="s">
        <v>3803</v>
      </c>
      <c r="E402" t="s">
        <v>3804</v>
      </c>
      <c r="F402"/>
      <c r="G402"/>
      <c r="H402"/>
      <c r="I402"/>
      <c r="J402" t="s">
        <v>3805</v>
      </c>
      <c r="K402" t="str">
        <f>IFERROR(LEFT(SUBSTITUTE(SUBSTITUTE(Table2[[#This Row],[Website]],"www.",""),"https://",""), FIND(".", SUBSTITUTE(SUBSTITUTE(Table2[[#This Row],[Website]],"www.",""),"https://","")) - 1),"")</f>
        <v>rentokil-initial</v>
      </c>
      <c r="L402" t="s">
        <v>3806</v>
      </c>
      <c r="M402" t="s">
        <v>814</v>
      </c>
      <c r="N402" t="s">
        <v>815</v>
      </c>
      <c r="O402">
        <v>68</v>
      </c>
      <c r="P402">
        <v>204</v>
      </c>
      <c r="Q402" t="s">
        <v>3807</v>
      </c>
      <c r="R402" t="str">
        <f>LOWER(Table2[[#This Row],[Straat]]&amp;Table2[[#This Row],[Huisnummer]]&amp;Table2[[#This Row],[Postcode]])</f>
        <v>brandekensweg22627</v>
      </c>
      <c r="S402" t="s">
        <v>33</v>
      </c>
      <c r="T402" t="s">
        <v>34</v>
      </c>
      <c r="U402" t="s">
        <v>3808</v>
      </c>
      <c r="V402" t="s">
        <v>516</v>
      </c>
      <c r="W402" t="s">
        <v>1573</v>
      </c>
      <c r="X402" t="s">
        <v>38</v>
      </c>
      <c r="Y402" t="s">
        <v>39</v>
      </c>
      <c r="Z402" t="str">
        <f>_xlfn.XLOOKUP(Table2[[#This Row],[Bedrijfsnummer]],Contacten!$O$2:$O$921,Contacten!$H$2:$H$921,"Not Found",0)</f>
        <v>Human Resources Director BELUX</v>
      </c>
      <c r="AA402" t="str">
        <f>_xlfn.XLOOKUP(Table2[[#This Row],[Basisnaam]],Table3[Basisnaam],Table3[Functie],"",0)</f>
        <v>HR Director Belux</v>
      </c>
      <c r="AB402" t="str">
        <f>IF(OR(Table2[[#This Row],[In Contact list?]]&lt;&gt;"Not Found",Table2[[#This Row],[In Contacten Hanne]]&lt;&gt;""),"Yes","No")</f>
        <v>Yes</v>
      </c>
    </row>
    <row r="403" spans="1:28" ht="17.45" customHeight="1" x14ac:dyDescent="0.45">
      <c r="A403" t="s">
        <v>9422</v>
      </c>
      <c r="B403" t="s">
        <v>3810</v>
      </c>
      <c r="C403" t="str">
        <f>SUBSTITUTE(SUBSTITUTE(SUBSTITUTE(SUBSTITUTE(SUBSTITUTE(SUBSTITUTE(SUBSTITUTE(SUBSTITUTE(SUBSTITUTE(SUBSTITUTE(SUBSTITUTE(SUBSTITUTE(SUBSTITUTE(LOWER(Table2[[#This Row],[Naam]]),".",""),"-","")," bvba",""),"belgië",""),"belgium","")," nv","")," bv",""),"group",""),"groep","")," ", ""),"é","e"),"è","e"),"à","a")</f>
        <v>resilux</v>
      </c>
      <c r="D403" t="s">
        <v>3811</v>
      </c>
      <c r="E403" t="s">
        <v>3812</v>
      </c>
      <c r="F403" t="s">
        <v>3813</v>
      </c>
      <c r="G403" t="s">
        <v>26</v>
      </c>
      <c r="H403" t="s">
        <v>3814</v>
      </c>
      <c r="I403" t="s">
        <v>26</v>
      </c>
      <c r="J403" t="s">
        <v>3815</v>
      </c>
      <c r="K403" t="str">
        <f>IFERROR(LEFT(SUBSTITUTE(SUBSTITUTE(Table2[[#This Row],[Website]],"www.",""),"https://",""), FIND(".", SUBSTITUTE(SUBSTITUTE(Table2[[#This Row],[Website]],"www.",""),"https://","")) - 1),"")</f>
        <v>resilux</v>
      </c>
      <c r="L403"/>
      <c r="M403" t="s">
        <v>3816</v>
      </c>
      <c r="N403">
        <v>9230</v>
      </c>
      <c r="O403">
        <v>0</v>
      </c>
      <c r="P403">
        <v>115</v>
      </c>
      <c r="Q403"/>
      <c r="R403" t="str">
        <f>LOWER(Table2[[#This Row],[Straat]]&amp;Table2[[#This Row],[Huisnummer]]&amp;Table2[[#This Row],[Postcode]])</f>
        <v>damstraat49230</v>
      </c>
      <c r="S403"/>
      <c r="T403" t="s">
        <v>67</v>
      </c>
      <c r="U403" t="s">
        <v>3817</v>
      </c>
      <c r="V403">
        <v>4</v>
      </c>
      <c r="W403" t="s">
        <v>374</v>
      </c>
      <c r="X403" t="s">
        <v>80</v>
      </c>
      <c r="Y403" t="s">
        <v>47</v>
      </c>
      <c r="Z403" t="str">
        <f>_xlfn.XLOOKUP(Table2[[#This Row],[Bedrijfsnummer]],Contacten!$O$2:$O$921,Contacten!$H$2:$H$921,"Not Found",0)</f>
        <v>Not Found</v>
      </c>
      <c r="AA403" t="str">
        <f>_xlfn.XLOOKUP(Table2[[#This Row],[Basisnaam]],Table3[Basisnaam],Table3[Functie],"",0)</f>
        <v/>
      </c>
      <c r="AB403" t="str">
        <f>IF(OR(Table2[[#This Row],[In Contact list?]]&lt;&gt;"Not Found",Table2[[#This Row],[In Contacten Hanne]]&lt;&gt;""),"Yes","No")</f>
        <v>No</v>
      </c>
    </row>
    <row r="404" spans="1:28" ht="17.45" customHeight="1" x14ac:dyDescent="0.45">
      <c r="A404" t="s">
        <v>9422</v>
      </c>
      <c r="B404" t="s">
        <v>3818</v>
      </c>
      <c r="C404" t="str">
        <f>SUBSTITUTE(SUBSTITUTE(SUBSTITUTE(SUBSTITUTE(SUBSTITUTE(SUBSTITUTE(SUBSTITUTE(SUBSTITUTE(SUBSTITUTE(SUBSTITUTE(SUBSTITUTE(SUBSTITUTE(SUBSTITUTE(LOWER(Table2[[#This Row],[Naam]]),".",""),"-","")," bvba",""),"belgië",""),"belgium","")," nv","")," bv",""),"group",""),"groep","")," ", ""),"é","e"),"è","e"),"à","a")</f>
        <v>retailconcepts</v>
      </c>
      <c r="D404" t="s">
        <v>3819</v>
      </c>
      <c r="E404" t="s">
        <v>3820</v>
      </c>
      <c r="F404" t="s">
        <v>3821</v>
      </c>
      <c r="G404" t="s">
        <v>26</v>
      </c>
      <c r="H404" t="s">
        <v>3822</v>
      </c>
      <c r="I404" t="s">
        <v>26</v>
      </c>
      <c r="J404" t="s">
        <v>3823</v>
      </c>
      <c r="K404" t="str">
        <f>IFERROR(LEFT(SUBSTITUTE(SUBSTITUTE(Table2[[#This Row],[Website]],"www.",""),"https://",""), FIND(".", SUBSTITUTE(SUBSTITUTE(Table2[[#This Row],[Website]],"www.",""),"https://","")) - 1),"")</f>
        <v>asadventure</v>
      </c>
      <c r="L404" t="s">
        <v>3824</v>
      </c>
      <c r="M404" t="s">
        <v>3825</v>
      </c>
      <c r="N404">
        <v>2660</v>
      </c>
      <c r="O404">
        <v>0</v>
      </c>
      <c r="P404">
        <v>735.2</v>
      </c>
      <c r="Q404"/>
      <c r="R404" t="str">
        <f>LOWER(Table2[[#This Row],[Straat]]&amp;Table2[[#This Row],[Huisnummer]]&amp;Table2[[#This Row],[Postcode]])</f>
        <v>smallandlaan92660</v>
      </c>
      <c r="S404"/>
      <c r="T404" t="s">
        <v>34</v>
      </c>
      <c r="U404" t="s">
        <v>3826</v>
      </c>
      <c r="V404">
        <v>9</v>
      </c>
      <c r="W404" t="s">
        <v>3827</v>
      </c>
      <c r="X404" t="s">
        <v>100</v>
      </c>
      <c r="Y404" t="s">
        <v>47</v>
      </c>
      <c r="Z404" t="str">
        <f>_xlfn.XLOOKUP(Table2[[#This Row],[Bedrijfsnummer]],Contacten!$O$2:$O$921,Contacten!$H$2:$H$921,"Not Found",0)</f>
        <v>Not Found</v>
      </c>
      <c r="AA404" t="str">
        <f>_xlfn.XLOOKUP(Table2[[#This Row],[Basisnaam]],Table3[Basisnaam],Table3[Functie],"",0)</f>
        <v/>
      </c>
      <c r="AB404" t="str">
        <f>IF(OR(Table2[[#This Row],[In Contact list?]]&lt;&gt;"Not Found",Table2[[#This Row],[In Contacten Hanne]]&lt;&gt;""),"Yes","No")</f>
        <v>No</v>
      </c>
    </row>
    <row r="405" spans="1:28" ht="17.45" customHeight="1" x14ac:dyDescent="0.45">
      <c r="A405" t="s">
        <v>9422</v>
      </c>
      <c r="B405" t="s">
        <v>3828</v>
      </c>
      <c r="C405" t="str">
        <f>SUBSTITUTE(SUBSTITUTE(SUBSTITUTE(SUBSTITUTE(SUBSTITUTE(SUBSTITUTE(SUBSTITUTE(SUBSTITUTE(SUBSTITUTE(SUBSTITUTE(SUBSTITUTE(SUBSTITUTE(SUBSTITUTE(LOWER(Table2[[#This Row],[Naam]]),".",""),"-","")," bvba",""),"belgië",""),"belgium","")," nv","")," bv",""),"group",""),"groep","")," ", ""),"é","e"),"è","e"),"à","a")</f>
        <v>rexel</v>
      </c>
      <c r="D405" t="s">
        <v>3829</v>
      </c>
      <c r="E405" t="s">
        <v>3830</v>
      </c>
      <c r="F405" t="s">
        <v>3831</v>
      </c>
      <c r="G405" t="s">
        <v>26</v>
      </c>
      <c r="H405" t="s">
        <v>3832</v>
      </c>
      <c r="I405" t="s">
        <v>26</v>
      </c>
      <c r="J405" t="s">
        <v>3833</v>
      </c>
      <c r="K405" t="str">
        <f>IFERROR(LEFT(SUBSTITUTE(SUBSTITUTE(Table2[[#This Row],[Website]],"www.",""),"https://",""), FIND(".", SUBSTITUTE(SUBSTITUTE(Table2[[#This Row],[Website]],"www.",""),"https://","")) - 1),"")</f>
        <v>rexel</v>
      </c>
      <c r="L405" t="s">
        <v>3834</v>
      </c>
      <c r="M405" t="s">
        <v>3835</v>
      </c>
      <c r="N405" t="s">
        <v>3836</v>
      </c>
      <c r="O405">
        <v>8</v>
      </c>
      <c r="P405">
        <v>671</v>
      </c>
      <c r="Q405" t="s">
        <v>3837</v>
      </c>
      <c r="R405" t="str">
        <f>LOWER(Table2[[#This Row],[Straat]]&amp;Table2[[#This Row],[Huisnummer]]&amp;Table2[[#This Row],[Postcode]])</f>
        <v>zuiderlaan911731</v>
      </c>
      <c r="S405" t="s">
        <v>33</v>
      </c>
      <c r="T405" t="s">
        <v>45</v>
      </c>
      <c r="U405" t="s">
        <v>3838</v>
      </c>
      <c r="V405" t="s">
        <v>228</v>
      </c>
      <c r="W405" t="s">
        <v>166</v>
      </c>
      <c r="X405" t="s">
        <v>100</v>
      </c>
      <c r="Y405" t="s">
        <v>113</v>
      </c>
      <c r="Z405" t="str">
        <f>_xlfn.XLOOKUP(Table2[[#This Row],[Bedrijfsnummer]],Contacten!$O$2:$O$921,Contacten!$H$2:$H$921,"Not Found",0)</f>
        <v>HR Manager</v>
      </c>
      <c r="AA405" t="str">
        <f>_xlfn.XLOOKUP(Table2[[#This Row],[Basisnaam]],Table3[Basisnaam],Table3[Functie],"",0)</f>
        <v/>
      </c>
      <c r="AB405" t="str">
        <f>IF(OR(Table2[[#This Row],[In Contact list?]]&lt;&gt;"Not Found",Table2[[#This Row],[In Contacten Hanne]]&lt;&gt;""),"Yes","No")</f>
        <v>Yes</v>
      </c>
    </row>
    <row r="406" spans="1:28" ht="17.45" customHeight="1" x14ac:dyDescent="0.45">
      <c r="A406" t="s">
        <v>9422</v>
      </c>
      <c r="B406" t="s">
        <v>3840</v>
      </c>
      <c r="C406" t="str">
        <f>SUBSTITUTE(SUBSTITUTE(SUBSTITUTE(SUBSTITUTE(SUBSTITUTE(SUBSTITUTE(SUBSTITUTE(SUBSTITUTE(SUBSTITUTE(SUBSTITUTE(SUBSTITUTE(SUBSTITUTE(SUBSTITUTE(LOWER(Table2[[#This Row],[Naam]]),".",""),"-","")," bvba",""),"belgië",""),"belgium","")," nv","")," bv",""),"group",""),"groep","")," ", ""),"é","e"),"è","e"),"à","a")</f>
        <v>reynaersaluminium</v>
      </c>
      <c r="D406" t="s">
        <v>3841</v>
      </c>
      <c r="E406" t="s">
        <v>3842</v>
      </c>
      <c r="F406" t="s">
        <v>3843</v>
      </c>
      <c r="G406" t="s">
        <v>26</v>
      </c>
      <c r="H406" t="s">
        <v>3844</v>
      </c>
      <c r="I406" t="s">
        <v>26</v>
      </c>
      <c r="J406" t="s">
        <v>3845</v>
      </c>
      <c r="K406" t="str">
        <f>IFERROR(LEFT(SUBSTITUTE(SUBSTITUTE(Table2[[#This Row],[Website]],"www.",""),"https://",""), FIND(".", SUBSTITUTE(SUBSTITUTE(Table2[[#This Row],[Website]],"www.",""),"https://","")) - 1),"")</f>
        <v>reynaers</v>
      </c>
      <c r="L406" t="s">
        <v>3846</v>
      </c>
      <c r="M406" t="s">
        <v>357</v>
      </c>
      <c r="N406">
        <v>2570</v>
      </c>
      <c r="O406">
        <v>0</v>
      </c>
      <c r="P406">
        <v>300.39999999999998</v>
      </c>
      <c r="Q406"/>
      <c r="R406" t="str">
        <f>LOWER(Table2[[#This Row],[Straat]]&amp;Table2[[#This Row],[Huisnummer]]&amp;Table2[[#This Row],[Postcode]])</f>
        <v>oude liersebaan2662570</v>
      </c>
      <c r="S406"/>
      <c r="T406" t="s">
        <v>34</v>
      </c>
      <c r="U406" t="s">
        <v>3847</v>
      </c>
      <c r="V406">
        <v>266</v>
      </c>
      <c r="W406" t="s">
        <v>362</v>
      </c>
      <c r="X406" t="s">
        <v>100</v>
      </c>
      <c r="Y406" t="s">
        <v>47</v>
      </c>
      <c r="Z406" t="str">
        <f>_xlfn.XLOOKUP(Table2[[#This Row],[Bedrijfsnummer]],Contacten!$O$2:$O$921,Contacten!$H$2:$H$921,"Not Found",0)</f>
        <v>CHRO</v>
      </c>
      <c r="AA406" t="str">
        <f>_xlfn.XLOOKUP(Table2[[#This Row],[Basisnaam]],Table3[Basisnaam],Table3[Functie],"",0)</f>
        <v>CHRO</v>
      </c>
      <c r="AB406" t="str">
        <f>IF(OR(Table2[[#This Row],[In Contact list?]]&lt;&gt;"Not Found",Table2[[#This Row],[In Contacten Hanne]]&lt;&gt;""),"Yes","No")</f>
        <v>Yes</v>
      </c>
    </row>
    <row r="407" spans="1:28" ht="17.45" customHeight="1" x14ac:dyDescent="0.45">
      <c r="A407" t="s">
        <v>9422</v>
      </c>
      <c r="B407" t="s">
        <v>3849</v>
      </c>
      <c r="C407" t="str">
        <f>SUBSTITUTE(SUBSTITUTE(SUBSTITUTE(SUBSTITUTE(SUBSTITUTE(SUBSTITUTE(SUBSTITUTE(SUBSTITUTE(SUBSTITUTE(SUBSTITUTE(SUBSTITUTE(SUBSTITUTE(SUBSTITUTE(LOWER(Table2[[#This Row],[Naam]]),".",""),"-","")," bvba",""),"belgië",""),"belgium","")," nv","")," bv",""),"group",""),"groep","")," ", ""),"é","e"),"è","e"),"à","a")</f>
        <v>rgfstaffing</v>
      </c>
      <c r="D407" t="s">
        <v>3850</v>
      </c>
      <c r="E407" t="s">
        <v>3851</v>
      </c>
      <c r="F407" t="s">
        <v>3852</v>
      </c>
      <c r="G407" t="s">
        <v>26</v>
      </c>
      <c r="H407" t="s">
        <v>3853</v>
      </c>
      <c r="I407" t="s">
        <v>26</v>
      </c>
      <c r="J407" t="s">
        <v>3854</v>
      </c>
      <c r="K407" t="str">
        <f>IFERROR(LEFT(SUBSTITUTE(SUBSTITUTE(Table2[[#This Row],[Website]],"www.",""),"https://",""), FIND(".", SUBSTITUTE(SUBSTITUTE(Table2[[#This Row],[Website]],"www.",""),"https://","")) - 1),"")</f>
        <v>rgfstaffing</v>
      </c>
      <c r="L407" t="s">
        <v>3855</v>
      </c>
      <c r="M407" t="s">
        <v>34</v>
      </c>
      <c r="N407">
        <v>2000</v>
      </c>
      <c r="O407">
        <v>0</v>
      </c>
      <c r="P407">
        <v>155.30000000000001</v>
      </c>
      <c r="Q407"/>
      <c r="R407" t="str">
        <f>LOWER(Table2[[#This Row],[Straat]]&amp;Table2[[#This Row],[Huisnummer]]&amp;Table2[[#This Row],[Postcode]])</f>
        <v>frankrijklei1012000</v>
      </c>
      <c r="S407"/>
      <c r="T407" t="s">
        <v>34</v>
      </c>
      <c r="U407" t="s">
        <v>999</v>
      </c>
      <c r="V407">
        <v>101</v>
      </c>
      <c r="W407" t="s">
        <v>1000</v>
      </c>
      <c r="X407" t="s">
        <v>80</v>
      </c>
      <c r="Y407" t="s">
        <v>39</v>
      </c>
      <c r="Z407" t="str">
        <f>_xlfn.XLOOKUP(Table2[[#This Row],[Bedrijfsnummer]],Contacten!$O$2:$O$921,Contacten!$H$2:$H$921,"Not Found",0)</f>
        <v>Not Found</v>
      </c>
      <c r="AA407" t="str">
        <f>_xlfn.XLOOKUP(Table2[[#This Row],[Basisnaam]],Table3[Basisnaam],Table3[Functie],"",0)</f>
        <v/>
      </c>
      <c r="AB407" t="str">
        <f>IF(OR(Table2[[#This Row],[In Contact list?]]&lt;&gt;"Not Found",Table2[[#This Row],[In Contacten Hanne]]&lt;&gt;""),"Yes","No")</f>
        <v>No</v>
      </c>
    </row>
    <row r="408" spans="1:28" ht="17.45" customHeight="1" x14ac:dyDescent="0.45">
      <c r="A408" t="s">
        <v>9422</v>
      </c>
      <c r="B408" t="s">
        <v>3856</v>
      </c>
      <c r="C408" t="str">
        <f>SUBSTITUTE(SUBSTITUTE(SUBSTITUTE(SUBSTITUTE(SUBSTITUTE(SUBSTITUTE(SUBSTITUTE(SUBSTITUTE(SUBSTITUTE(SUBSTITUTE(SUBSTITUTE(SUBSTITUTE(SUBSTITUTE(LOWER(Table2[[#This Row],[Naam]]),".",""),"-","")," bvba",""),"belgië",""),"belgium","")," nv","")," bv",""),"group",""),"groep","")," ", ""),"é","e"),"è","e"),"à","a")</f>
        <v>ritualscosmetics</v>
      </c>
      <c r="D408" t="s">
        <v>3857</v>
      </c>
      <c r="E408" t="s">
        <v>3858</v>
      </c>
      <c r="F408" t="s">
        <v>3859</v>
      </c>
      <c r="G408" t="s">
        <v>26</v>
      </c>
      <c r="H408" t="s">
        <v>3860</v>
      </c>
      <c r="I408" t="s">
        <v>26</v>
      </c>
      <c r="J408" t="s">
        <v>3861</v>
      </c>
      <c r="K408" t="str">
        <f>IFERROR(LEFT(SUBSTITUTE(SUBSTITUTE(Table2[[#This Row],[Website]],"www.",""),"https://",""), FIND(".", SUBSTITUTE(SUBSTITUTE(Table2[[#This Row],[Website]],"www.",""),"https://","")) - 1),"")</f>
        <v>rituals</v>
      </c>
      <c r="L408" t="s">
        <v>3862</v>
      </c>
      <c r="M408" t="s">
        <v>34</v>
      </c>
      <c r="N408" t="s">
        <v>672</v>
      </c>
      <c r="O408">
        <v>9</v>
      </c>
      <c r="P408">
        <v>353</v>
      </c>
      <c r="Q408" t="s">
        <v>3863</v>
      </c>
      <c r="R408" t="str">
        <f>LOWER(Table2[[#This Row],[Straat]]&amp;Table2[[#This Row],[Huisnummer]]&amp;Table2[[#This Row],[Postcode]])</f>
        <v>meir772000</v>
      </c>
      <c r="S408" t="s">
        <v>33</v>
      </c>
      <c r="T408" t="s">
        <v>34</v>
      </c>
      <c r="U408" t="s">
        <v>3864</v>
      </c>
      <c r="V408" t="s">
        <v>3865</v>
      </c>
      <c r="W408" t="s">
        <v>3866</v>
      </c>
      <c r="X408" t="s">
        <v>38</v>
      </c>
      <c r="Y408" t="s">
        <v>47</v>
      </c>
      <c r="Z408" t="str">
        <f>_xlfn.XLOOKUP(Table2[[#This Row],[Bedrijfsnummer]],Contacten!$O$2:$O$921,Contacten!$H$2:$H$921,"Not Found",0)</f>
        <v>Not Found</v>
      </c>
      <c r="AA408" t="str">
        <f>_xlfn.XLOOKUP(Table2[[#This Row],[Basisnaam]],Table3[Basisnaam],Table3[Functie],"",0)</f>
        <v/>
      </c>
      <c r="AB408" t="str">
        <f>IF(OR(Table2[[#This Row],[In Contact list?]]&lt;&gt;"Not Found",Table2[[#This Row],[In Contacten Hanne]]&lt;&gt;""),"Yes","No")</f>
        <v>No</v>
      </c>
    </row>
    <row r="409" spans="1:28" ht="17.45" customHeight="1" x14ac:dyDescent="0.45">
      <c r="A409" t="s">
        <v>9422</v>
      </c>
      <c r="B409" t="s">
        <v>3867</v>
      </c>
      <c r="C409" t="str">
        <f>SUBSTITUTE(SUBSTITUTE(SUBSTITUTE(SUBSTITUTE(SUBSTITUTE(SUBSTITUTE(SUBSTITUTE(SUBSTITUTE(SUBSTITUTE(SUBSTITUTE(SUBSTITUTE(SUBSTITUTE(SUBSTITUTE(LOWER(Table2[[#This Row],[Naam]]),".",""),"-","")," bvba",""),"belgië",""),"belgium","")," nv","")," bv",""),"group",""),"groep","")," ", ""),"é","e"),"è","e"),"à","a")</f>
        <v>robertboschproduktie</v>
      </c>
      <c r="D409" t="s">
        <v>3868</v>
      </c>
      <c r="E409" t="s">
        <v>3869</v>
      </c>
      <c r="F409" t="s">
        <v>3870</v>
      </c>
      <c r="G409" t="s">
        <v>26</v>
      </c>
      <c r="H409" t="s">
        <v>3871</v>
      </c>
      <c r="I409" t="s">
        <v>26</v>
      </c>
      <c r="J409" t="s">
        <v>3872</v>
      </c>
      <c r="K409" t="str">
        <f>IFERROR(LEFT(SUBSTITUTE(SUBSTITUTE(Table2[[#This Row],[Website]],"www.",""),"https://",""), FIND(".", SUBSTITUTE(SUBSTITUTE(Table2[[#This Row],[Website]],"www.",""),"https://","")) - 1),"")</f>
        <v>bosch</v>
      </c>
      <c r="L409" t="s">
        <v>3873</v>
      </c>
      <c r="M409" t="s">
        <v>1298</v>
      </c>
      <c r="N409" t="s">
        <v>2527</v>
      </c>
      <c r="O409">
        <v>84</v>
      </c>
      <c r="P409">
        <v>207</v>
      </c>
      <c r="Q409" t="s">
        <v>3874</v>
      </c>
      <c r="R409" t="str">
        <f>LOWER(Table2[[#This Row],[Straat]]&amp;Table2[[#This Row],[Huisnummer]]&amp;Table2[[#This Row],[Postcode]])</f>
        <v>hamelendreef803300</v>
      </c>
      <c r="S409" t="s">
        <v>33</v>
      </c>
      <c r="T409" t="s">
        <v>45</v>
      </c>
      <c r="U409" t="s">
        <v>3875</v>
      </c>
      <c r="V409" t="s">
        <v>2878</v>
      </c>
      <c r="W409" t="s">
        <v>3876</v>
      </c>
      <c r="X409" t="s">
        <v>100</v>
      </c>
      <c r="Y409" t="s">
        <v>47</v>
      </c>
      <c r="Z409" t="str">
        <f>_xlfn.XLOOKUP(Table2[[#This Row],[Bedrijfsnummer]],Contacten!$O$2:$O$921,Contacten!$H$2:$H$921,"Not Found",0)</f>
        <v>HR Director</v>
      </c>
      <c r="AA409" t="str">
        <f>_xlfn.XLOOKUP(Table2[[#This Row],[Basisnaam]],Table3[Basisnaam],Table3[Functie],"",0)</f>
        <v/>
      </c>
      <c r="AB409" t="str">
        <f>IF(OR(Table2[[#This Row],[In Contact list?]]&lt;&gt;"Not Found",Table2[[#This Row],[In Contacten Hanne]]&lt;&gt;""),"Yes","No")</f>
        <v>Yes</v>
      </c>
    </row>
    <row r="410" spans="1:28" ht="17.45" customHeight="1" x14ac:dyDescent="0.45">
      <c r="A410" t="s">
        <v>9422</v>
      </c>
      <c r="B410" t="s">
        <v>3878</v>
      </c>
      <c r="C410" t="str">
        <f>SUBSTITUTE(SUBSTITUTE(SUBSTITUTE(SUBSTITUTE(SUBSTITUTE(SUBSTITUTE(SUBSTITUTE(SUBSTITUTE(SUBSTITUTE(SUBSTITUTE(SUBSTITUTE(SUBSTITUTE(SUBSTITUTE(LOWER(Table2[[#This Row],[Naam]]),".",""),"-","")," bvba",""),"belgië",""),"belgium","")," nv","")," bv",""),"group",""),"groep","")," ", ""),"é","e"),"è","e"),"à","a")</f>
        <v>roberthalf</v>
      </c>
      <c r="D410" t="s">
        <v>3879</v>
      </c>
      <c r="E410" t="s">
        <v>3880</v>
      </c>
      <c r="F410" t="s">
        <v>3881</v>
      </c>
      <c r="G410" t="s">
        <v>26</v>
      </c>
      <c r="H410" t="s">
        <v>3882</v>
      </c>
      <c r="I410" t="s">
        <v>26</v>
      </c>
      <c r="J410" t="s">
        <v>3883</v>
      </c>
      <c r="K410" t="str">
        <f>IFERROR(LEFT(SUBSTITUTE(SUBSTITUTE(Table2[[#This Row],[Website]],"www.",""),"https://",""), FIND(".", SUBSTITUTE(SUBSTITUTE(Table2[[#This Row],[Website]],"www.",""),"https://","")) - 1),"")</f>
        <v>roberthalf</v>
      </c>
      <c r="L410"/>
      <c r="M410" t="s">
        <v>128</v>
      </c>
      <c r="N410">
        <v>1702</v>
      </c>
      <c r="O410">
        <v>0</v>
      </c>
      <c r="P410">
        <v>1016.4</v>
      </c>
      <c r="Q410"/>
      <c r="R410" t="str">
        <f>LOWER(Table2[[#This Row],[Straat]]&amp;Table2[[#This Row],[Huisnummer]]&amp;Table2[[#This Row],[Postcode]])</f>
        <v>spoorwegstraat341702</v>
      </c>
      <c r="S410"/>
      <c r="T410" t="s">
        <v>45</v>
      </c>
      <c r="U410" t="s">
        <v>3884</v>
      </c>
      <c r="V410">
        <v>34</v>
      </c>
      <c r="W410" t="s">
        <v>3764</v>
      </c>
      <c r="X410" t="s">
        <v>254</v>
      </c>
      <c r="Y410" t="s">
        <v>47</v>
      </c>
      <c r="Z410" t="str">
        <f>_xlfn.XLOOKUP(Table2[[#This Row],[Bedrijfsnummer]],Contacten!$O$2:$O$921,Contacten!$H$2:$H$921,"Not Found",0)</f>
        <v>HR Manager Benelux</v>
      </c>
      <c r="AA410" t="str">
        <f>_xlfn.XLOOKUP(Table2[[#This Row],[Basisnaam]],Table3[Basisnaam],Table3[Functie],"",0)</f>
        <v/>
      </c>
      <c r="AB410" t="str">
        <f>IF(OR(Table2[[#This Row],[In Contact list?]]&lt;&gt;"Not Found",Table2[[#This Row],[In Contacten Hanne]]&lt;&gt;""),"Yes","No")</f>
        <v>Yes</v>
      </c>
    </row>
    <row r="411" spans="1:28" ht="17.45" customHeight="1" x14ac:dyDescent="0.45">
      <c r="A411" t="s">
        <v>9422</v>
      </c>
      <c r="B411" t="s">
        <v>3886</v>
      </c>
      <c r="C411" t="str">
        <f>SUBSTITUTE(SUBSTITUTE(SUBSTITUTE(SUBSTITUTE(SUBSTITUTE(SUBSTITUTE(SUBSTITUTE(SUBSTITUTE(SUBSTITUTE(SUBSTITUTE(SUBSTITUTE(SUBSTITUTE(SUBSTITUTE(LOWER(Table2[[#This Row],[Naam]]),".",""),"-","")," bvba",""),"belgië",""),"belgium","")," nv","")," bv",""),"group",""),"groep","")," ", ""),"é","e"),"è","e"),"à","a")</f>
        <v>rochediagnostics</v>
      </c>
      <c r="D411" t="s">
        <v>3887</v>
      </c>
      <c r="E411" t="s">
        <v>3888</v>
      </c>
      <c r="F411" t="s">
        <v>3889</v>
      </c>
      <c r="G411" t="s">
        <v>26</v>
      </c>
      <c r="H411" t="s">
        <v>3890</v>
      </c>
      <c r="I411" t="s">
        <v>26</v>
      </c>
      <c r="J411" t="s">
        <v>3891</v>
      </c>
      <c r="K411" t="str">
        <f>IFERROR(LEFT(SUBSTITUTE(SUBSTITUTE(Table2[[#This Row],[Website]],"www.",""),"https://",""), FIND(".", SUBSTITUTE(SUBSTITUTE(Table2[[#This Row],[Website]],"www.",""),"https://","")) - 1),"")</f>
        <v>roche</v>
      </c>
      <c r="L411" t="s">
        <v>3892</v>
      </c>
      <c r="M411" t="s">
        <v>44</v>
      </c>
      <c r="N411">
        <v>1831</v>
      </c>
      <c r="O411">
        <v>0</v>
      </c>
      <c r="P411">
        <v>185.3</v>
      </c>
      <c r="Q411"/>
      <c r="R411" t="str">
        <f>LOWER(Table2[[#This Row],[Straat]]&amp;Table2[[#This Row],[Huisnummer]]&amp;Table2[[#This Row],[Postcode]])</f>
        <v>berkenlaan8a1831</v>
      </c>
      <c r="S411"/>
      <c r="T411" t="s">
        <v>45</v>
      </c>
      <c r="U411" t="s">
        <v>3893</v>
      </c>
      <c r="V411" t="s">
        <v>3894</v>
      </c>
      <c r="W411" t="s">
        <v>383</v>
      </c>
      <c r="X411" t="s">
        <v>80</v>
      </c>
      <c r="Y411" t="s">
        <v>47</v>
      </c>
      <c r="Z411" t="str">
        <f>_xlfn.XLOOKUP(Table2[[#This Row],[Bedrijfsnummer]],Contacten!$O$2:$O$921,Contacten!$H$2:$H$921,"Not Found",0)</f>
        <v>Not Found</v>
      </c>
      <c r="AA411" t="str">
        <f>_xlfn.XLOOKUP(Table2[[#This Row],[Basisnaam]],Table3[Basisnaam],Table3[Functie],"",0)</f>
        <v/>
      </c>
      <c r="AB411" t="str">
        <f>IF(OR(Table2[[#This Row],[In Contact list?]]&lt;&gt;"Not Found",Table2[[#This Row],[In Contacten Hanne]]&lt;&gt;""),"Yes","No")</f>
        <v>No</v>
      </c>
    </row>
    <row r="412" spans="1:28" ht="17.45" customHeight="1" x14ac:dyDescent="0.45">
      <c r="A412" t="s">
        <v>9422</v>
      </c>
      <c r="B412" t="s">
        <v>3895</v>
      </c>
      <c r="C412" t="str">
        <f>SUBSTITUTE(SUBSTITUTE(SUBSTITUTE(SUBSTITUTE(SUBSTITUTE(SUBSTITUTE(SUBSTITUTE(SUBSTITUTE(SUBSTITUTE(SUBSTITUTE(SUBSTITUTE(SUBSTITUTE(SUBSTITUTE(LOWER(Table2[[#This Row],[Naam]]),".",""),"-","")," bvba",""),"belgië",""),"belgium","")," nv","")," bv",""),"group",""),"groep","")," ", ""),"é","e"),"è","e"),"à","a")</f>
        <v>roulartamedia</v>
      </c>
      <c r="D412" t="s">
        <v>3896</v>
      </c>
      <c r="E412" t="s">
        <v>3897</v>
      </c>
      <c r="F412" t="s">
        <v>3898</v>
      </c>
      <c r="G412" t="s">
        <v>26</v>
      </c>
      <c r="H412" t="s">
        <v>3899</v>
      </c>
      <c r="I412" t="s">
        <v>26</v>
      </c>
      <c r="J412" t="s">
        <v>3900</v>
      </c>
      <c r="K412" t="str">
        <f>IFERROR(LEFT(SUBSTITUTE(SUBSTITUTE(Table2[[#This Row],[Website]],"www.",""),"https://",""), FIND(".", SUBSTITUTE(SUBSTITUTE(Table2[[#This Row],[Website]],"www.",""),"https://","")) - 1),"")</f>
        <v>roularta</v>
      </c>
      <c r="L412" t="s">
        <v>3901</v>
      </c>
      <c r="M412" t="s">
        <v>76</v>
      </c>
      <c r="N412">
        <v>8800</v>
      </c>
      <c r="O412">
        <v>0</v>
      </c>
      <c r="P412">
        <v>733.8</v>
      </c>
      <c r="Q412"/>
      <c r="R412" t="str">
        <f>LOWER(Table2[[#This Row],[Straat]]&amp;Table2[[#This Row],[Huisnummer]]&amp;Table2[[#This Row],[Postcode]])</f>
        <v>meiboomlaan338800</v>
      </c>
      <c r="S412"/>
      <c r="T412" t="s">
        <v>77</v>
      </c>
      <c r="U412" t="s">
        <v>3902</v>
      </c>
      <c r="V412">
        <v>33</v>
      </c>
      <c r="W412" t="s">
        <v>3903</v>
      </c>
      <c r="X412" t="s">
        <v>254</v>
      </c>
      <c r="Y412" t="s">
        <v>47</v>
      </c>
      <c r="Z412" t="str">
        <f>_xlfn.XLOOKUP(Table2[[#This Row],[Bedrijfsnummer]],Contacten!$O$2:$O$921,Contacten!$H$2:$H$921,"Not Found",0)</f>
        <v>Freelance HR Manager</v>
      </c>
      <c r="AA412" t="str">
        <f>_xlfn.XLOOKUP(Table2[[#This Row],[Basisnaam]],Table3[Basisnaam],Table3[Functie],"",0)</f>
        <v/>
      </c>
      <c r="AB412" t="str">
        <f>IF(OR(Table2[[#This Row],[In Contact list?]]&lt;&gt;"Not Found",Table2[[#This Row],[In Contacten Hanne]]&lt;&gt;""),"Yes","No")</f>
        <v>Yes</v>
      </c>
    </row>
    <row r="413" spans="1:28" ht="17.45" customHeight="1" x14ac:dyDescent="0.45">
      <c r="A413" t="s">
        <v>9422</v>
      </c>
      <c r="B413" t="s">
        <v>3905</v>
      </c>
      <c r="C413" t="str">
        <f>SUBSTITUTE(SUBSTITUTE(SUBSTITUTE(SUBSTITUTE(SUBSTITUTE(SUBSTITUTE(SUBSTITUTE(SUBSTITUTE(SUBSTITUTE(SUBSTITUTE(SUBSTITUTE(SUBSTITUTE(SUBSTITUTE(LOWER(Table2[[#This Row],[Naam]]),".",""),"-","")," bvba",""),"belgië",""),"belgium","")," nv","")," bv",""),"group",""),"groep","")," ", ""),"é","e"),"è","e"),"à","a")</f>
        <v>rtl</v>
      </c>
      <c r="D413" t="s">
        <v>3906</v>
      </c>
      <c r="E413" t="s">
        <v>3907</v>
      </c>
      <c r="F413" t="s">
        <v>3908</v>
      </c>
      <c r="G413" t="s">
        <v>26</v>
      </c>
      <c r="H413" t="s">
        <v>3909</v>
      </c>
      <c r="I413" t="s">
        <v>26</v>
      </c>
      <c r="J413" t="s">
        <v>3910</v>
      </c>
      <c r="K413" t="str">
        <f>IFERROR(LEFT(SUBSTITUTE(SUBSTITUTE(Table2[[#This Row],[Website]],"www.",""),"https://",""), FIND(".", SUBSTITUTE(SUBSTITUTE(Table2[[#This Row],[Website]],"www.",""),"https://","")) - 1),"")</f>
        <v>rtlbelgium</v>
      </c>
      <c r="L413" t="s">
        <v>3911</v>
      </c>
      <c r="M413" t="s">
        <v>770</v>
      </c>
      <c r="N413" t="s">
        <v>771</v>
      </c>
      <c r="O413">
        <v>21</v>
      </c>
      <c r="P413">
        <v>333</v>
      </c>
      <c r="Q413" t="s">
        <v>3912</v>
      </c>
      <c r="R413" t="str">
        <f>LOWER(Table2[[#This Row],[Straat]]&amp;Table2[[#This Row],[Huisnummer]]&amp;Table2[[#This Row],[Postcode]])</f>
        <v>jacques georginlaan21030</v>
      </c>
      <c r="S413" t="s">
        <v>33</v>
      </c>
      <c r="T413" t="s">
        <v>200</v>
      </c>
      <c r="U413" t="s">
        <v>3913</v>
      </c>
      <c r="V413" t="s">
        <v>516</v>
      </c>
      <c r="W413" t="s">
        <v>3914</v>
      </c>
      <c r="X413" t="s">
        <v>38</v>
      </c>
      <c r="Y413" t="s">
        <v>47</v>
      </c>
      <c r="Z413" t="str">
        <f>_xlfn.XLOOKUP(Table2[[#This Row],[Bedrijfsnummer]],Contacten!$O$2:$O$921,Contacten!$H$2:$H$921,"Not Found",0)</f>
        <v>Not Found</v>
      </c>
      <c r="AA413" t="str">
        <f>_xlfn.XLOOKUP(Table2[[#This Row],[Basisnaam]],Table3[Basisnaam],Table3[Functie],"",0)</f>
        <v/>
      </c>
      <c r="AB413" t="str">
        <f>IF(OR(Table2[[#This Row],[In Contact list?]]&lt;&gt;"Not Found",Table2[[#This Row],[In Contacten Hanne]]&lt;&gt;""),"Yes","No")</f>
        <v>No</v>
      </c>
    </row>
    <row r="414" spans="1:28" ht="17.45" customHeight="1" x14ac:dyDescent="0.45">
      <c r="A414" t="s">
        <v>9422</v>
      </c>
      <c r="B414" t="s">
        <v>3915</v>
      </c>
      <c r="C414" t="str">
        <f>SUBSTITUTE(SUBSTITUTE(SUBSTITUTE(SUBSTITUTE(SUBSTITUTE(SUBSTITUTE(SUBSTITUTE(SUBSTITUTE(SUBSTITUTE(SUBSTITUTE(SUBSTITUTE(SUBSTITUTE(SUBSTITUTE(LOWER(Table2[[#This Row],[Naam]]),".",""),"-","")," bvba",""),"belgië",""),"belgium","")," nv","")," bv",""),"group",""),"groep","")," ", ""),"é","e"),"è","e"),"à","a")</f>
        <v>saintgobainconstructionproducts</v>
      </c>
      <c r="D414" t="s">
        <v>3916</v>
      </c>
      <c r="E414" t="s">
        <v>3917</v>
      </c>
      <c r="F414" t="s">
        <v>3918</v>
      </c>
      <c r="G414" t="s">
        <v>26</v>
      </c>
      <c r="H414" t="s">
        <v>3919</v>
      </c>
      <c r="I414" t="s">
        <v>26</v>
      </c>
      <c r="J414" t="s">
        <v>3920</v>
      </c>
      <c r="K414" t="str">
        <f>IFERROR(LEFT(SUBSTITUTE(SUBSTITUTE(Table2[[#This Row],[Website]],"www.",""),"https://",""), FIND(".", SUBSTITUTE(SUBSTITUTE(Table2[[#This Row],[Website]],"www.",""),"https://","")) - 1),"")</f>
        <v>gyproc</v>
      </c>
      <c r="L414" t="s">
        <v>3921</v>
      </c>
      <c r="M414" t="s">
        <v>347</v>
      </c>
      <c r="N414">
        <v>9130</v>
      </c>
      <c r="O414">
        <v>0</v>
      </c>
      <c r="P414">
        <v>191.4</v>
      </c>
      <c r="Q414"/>
      <c r="R414" t="str">
        <f>LOWER(Table2[[#This Row],[Straat]]&amp;Table2[[#This Row],[Huisnummer]]&amp;Table2[[#This Row],[Postcode]])</f>
        <v>sint-jansweg99130</v>
      </c>
      <c r="S414"/>
      <c r="T414" t="s">
        <v>67</v>
      </c>
      <c r="U414" t="s">
        <v>3922</v>
      </c>
      <c r="V414">
        <v>9</v>
      </c>
      <c r="W414" t="s">
        <v>3923</v>
      </c>
      <c r="X414" t="s">
        <v>38</v>
      </c>
      <c r="Y414" t="s">
        <v>47</v>
      </c>
      <c r="Z414" t="str">
        <f>_xlfn.XLOOKUP(Table2[[#This Row],[Bedrijfsnummer]],Contacten!$O$2:$O$921,Contacten!$H$2:$H$921,"Not Found",0)</f>
        <v>Not Found</v>
      </c>
      <c r="AA414" t="str">
        <f>_xlfn.XLOOKUP(Table2[[#This Row],[Basisnaam]],Table3[Basisnaam],Table3[Functie],"",0)</f>
        <v>HR Director</v>
      </c>
      <c r="AB414" t="str">
        <f>IF(OR(Table2[[#This Row],[In Contact list?]]&lt;&gt;"Not Found",Table2[[#This Row],[In Contacten Hanne]]&lt;&gt;""),"Yes","No")</f>
        <v>Yes</v>
      </c>
    </row>
    <row r="415" spans="1:28" ht="17.45" customHeight="1" x14ac:dyDescent="0.45">
      <c r="A415" t="s">
        <v>9422</v>
      </c>
      <c r="B415" t="s">
        <v>3924</v>
      </c>
      <c r="C415" t="str">
        <f>SUBSTITUTE(SUBSTITUTE(SUBSTITUTE(SUBSTITUTE(SUBSTITUTE(SUBSTITUTE(SUBSTITUTE(SUBSTITUTE(SUBSTITUTE(SUBSTITUTE(SUBSTITUTE(SUBSTITUTE(SUBSTITUTE(LOWER(Table2[[#This Row],[Naam]]),".",""),"-","")," bvba",""),"belgië",""),"belgium","")," nv","")," bv",""),"group",""),"groep","")," ", ""),"é","e"),"è","e"),"à","a")</f>
        <v>samsoniteeurope</v>
      </c>
      <c r="D415" t="s">
        <v>3925</v>
      </c>
      <c r="E415" t="s">
        <v>3926</v>
      </c>
      <c r="F415" t="s">
        <v>3927</v>
      </c>
      <c r="G415" t="s">
        <v>26</v>
      </c>
      <c r="H415"/>
      <c r="I415"/>
      <c r="J415" t="s">
        <v>3928</v>
      </c>
      <c r="K415" t="str">
        <f>IFERROR(LEFT(SUBSTITUTE(SUBSTITUTE(Table2[[#This Row],[Website]],"www.",""),"https://",""), FIND(".", SUBSTITUTE(SUBSTITUTE(Table2[[#This Row],[Website]],"www.",""),"https://","")) - 1),"")</f>
        <v>samsonite</v>
      </c>
      <c r="L415"/>
      <c r="M415" t="s">
        <v>3929</v>
      </c>
      <c r="N415">
        <v>9700</v>
      </c>
      <c r="O415">
        <v>0</v>
      </c>
      <c r="P415">
        <v>279.10000000000002</v>
      </c>
      <c r="Q415"/>
      <c r="R415" t="str">
        <f>LOWER(Table2[[#This Row],[Straat]]&amp;Table2[[#This Row],[Huisnummer]]&amp;Table2[[#This Row],[Postcode]])</f>
        <v>westerring179700</v>
      </c>
      <c r="S415"/>
      <c r="T415" t="s">
        <v>67</v>
      </c>
      <c r="U415" t="s">
        <v>786</v>
      </c>
      <c r="V415">
        <v>17</v>
      </c>
      <c r="W415"/>
      <c r="X415" t="s">
        <v>100</v>
      </c>
      <c r="Y415" t="s">
        <v>113</v>
      </c>
      <c r="Z415" t="str">
        <f>_xlfn.XLOOKUP(Table2[[#This Row],[Bedrijfsnummer]],Contacten!$O$2:$O$921,Contacten!$H$2:$H$921,"Not Found",0)</f>
        <v>Not Found</v>
      </c>
      <c r="AA415" t="str">
        <f>_xlfn.XLOOKUP(Table2[[#This Row],[Basisnaam]],Table3[Basisnaam],Table3[Functie],"",0)</f>
        <v>HR director europe</v>
      </c>
      <c r="AB415" t="str">
        <f>IF(OR(Table2[[#This Row],[In Contact list?]]&lt;&gt;"Not Found",Table2[[#This Row],[In Contacten Hanne]]&lt;&gt;""),"Yes","No")</f>
        <v>Yes</v>
      </c>
    </row>
    <row r="416" spans="1:28" ht="17.45" customHeight="1" x14ac:dyDescent="0.45">
      <c r="A416" t="s">
        <v>9422</v>
      </c>
      <c r="B416" t="s">
        <v>3930</v>
      </c>
      <c r="C416" t="str">
        <f>SUBSTITUTE(SUBSTITUTE(SUBSTITUTE(SUBSTITUTE(SUBSTITUTE(SUBSTITUTE(SUBSTITUTE(SUBSTITUTE(SUBSTITUTE(SUBSTITUTE(SUBSTITUTE(SUBSTITUTE(SUBSTITUTE(LOWER(Table2[[#This Row],[Naam]]),".",""),"-","")," bvba",""),"belgië",""),"belgium","")," nv","")," bv",""),"group",""),"groep","")," ", ""),"é","e"),"è","e"),"à","a")</f>
        <v>sapsystemsapplicationsandproducts</v>
      </c>
      <c r="D416" t="s">
        <v>3931</v>
      </c>
      <c r="E416" t="s">
        <v>3932</v>
      </c>
      <c r="F416" t="s">
        <v>3933</v>
      </c>
      <c r="G416" t="s">
        <v>26</v>
      </c>
      <c r="H416" t="s">
        <v>3934</v>
      </c>
      <c r="I416" t="s">
        <v>26</v>
      </c>
      <c r="J416" t="s">
        <v>3935</v>
      </c>
      <c r="K416" t="str">
        <f>IFERROR(LEFT(SUBSTITUTE(SUBSTITUTE(Table2[[#This Row],[Website]],"www.",""),"https://",""), FIND(".", SUBSTITUTE(SUBSTITUTE(Table2[[#This Row],[Website]],"www.",""),"https://","")) - 1),"")</f>
        <v>sap</v>
      </c>
      <c r="L416" t="s">
        <v>3936</v>
      </c>
      <c r="M416" t="s">
        <v>44</v>
      </c>
      <c r="N416" t="s">
        <v>212</v>
      </c>
      <c r="O416">
        <v>191</v>
      </c>
      <c r="P416">
        <v>323</v>
      </c>
      <c r="Q416" t="s">
        <v>3937</v>
      </c>
      <c r="R416" t="str">
        <f>LOWER(Table2[[#This Row],[Straat]]&amp;Table2[[#This Row],[Huisnummer]]&amp;Table2[[#This Row],[Postcode]])</f>
        <v>hermeslaan91831</v>
      </c>
      <c r="S416" t="s">
        <v>33</v>
      </c>
      <c r="T416" t="s">
        <v>45</v>
      </c>
      <c r="U416" t="s">
        <v>46</v>
      </c>
      <c r="V416" t="s">
        <v>58</v>
      </c>
      <c r="W416" t="s">
        <v>1148</v>
      </c>
      <c r="X416" t="s">
        <v>38</v>
      </c>
      <c r="Y416" t="s">
        <v>47</v>
      </c>
      <c r="Z416" t="str">
        <f>_xlfn.XLOOKUP(Table2[[#This Row],[Bedrijfsnummer]],Contacten!$O$2:$O$921,Contacten!$H$2:$H$921,"Not Found",0)</f>
        <v>Former HR Director</v>
      </c>
      <c r="AA416" t="str">
        <f>_xlfn.XLOOKUP(Table2[[#This Row],[Basisnaam]],Table3[Basisnaam],Table3[Functie],"",0)</f>
        <v/>
      </c>
      <c r="AB416" t="str">
        <f>IF(OR(Table2[[#This Row],[In Contact list?]]&lt;&gt;"Not Found",Table2[[#This Row],[In Contacten Hanne]]&lt;&gt;""),"Yes","No")</f>
        <v>Yes</v>
      </c>
    </row>
    <row r="417" spans="1:28" ht="17.45" customHeight="1" x14ac:dyDescent="0.45">
      <c r="A417" t="s">
        <v>9422</v>
      </c>
      <c r="B417" t="s">
        <v>3939</v>
      </c>
      <c r="C417" t="str">
        <f>SUBSTITUTE(SUBSTITUTE(SUBSTITUTE(SUBSTITUTE(SUBSTITUTE(SUBSTITUTE(SUBSTITUTE(SUBSTITUTE(SUBSTITUTE(SUBSTITUTE(SUBSTITUTE(SUBSTITUTE(SUBSTITUTE(LOWER(Table2[[#This Row],[Naam]]),".",""),"-","")," bvba",""),"belgië",""),"belgium","")," nv","")," bv",""),"group",""),"groep","")," ", ""),"é","e"),"è","e"),"à","a")</f>
        <v>sappilanaken</v>
      </c>
      <c r="D417" t="s">
        <v>3940</v>
      </c>
      <c r="E417" t="s">
        <v>3941</v>
      </c>
      <c r="F417" t="s">
        <v>3942</v>
      </c>
      <c r="G417" t="s">
        <v>26</v>
      </c>
      <c r="H417" t="s">
        <v>3943</v>
      </c>
      <c r="I417" t="s">
        <v>26</v>
      </c>
      <c r="J417" t="s">
        <v>3944</v>
      </c>
      <c r="K417" t="str">
        <f>IFERROR(LEFT(SUBSTITUTE(SUBSTITUTE(Table2[[#This Row],[Website]],"www.",""),"https://",""), FIND(".", SUBSTITUTE(SUBSTITUTE(Table2[[#This Row],[Website]],"www.",""),"https://","")) - 1),"")</f>
        <v>sappi</v>
      </c>
      <c r="L417" t="s">
        <v>3945</v>
      </c>
      <c r="M417" t="s">
        <v>3946</v>
      </c>
      <c r="N417" t="s">
        <v>3947</v>
      </c>
      <c r="O417">
        <v>30</v>
      </c>
      <c r="P417">
        <v>184</v>
      </c>
      <c r="Q417" t="s">
        <v>3948</v>
      </c>
      <c r="R417" t="str">
        <f>LOWER(Table2[[#This Row],[Straat]]&amp;Table2[[#This Row],[Huisnummer]]&amp;Table2[[#This Row],[Postcode]])</f>
        <v>montaigneweg23620</v>
      </c>
      <c r="S417" t="s">
        <v>33</v>
      </c>
      <c r="T417" t="s">
        <v>98</v>
      </c>
      <c r="U417" t="s">
        <v>3949</v>
      </c>
      <c r="V417" t="s">
        <v>516</v>
      </c>
      <c r="W417" t="s">
        <v>3477</v>
      </c>
      <c r="X417" t="s">
        <v>100</v>
      </c>
      <c r="Y417" t="s">
        <v>60</v>
      </c>
      <c r="Z417" t="str">
        <f>_xlfn.XLOOKUP(Table2[[#This Row],[Bedrijfsnummer]],Contacten!$O$2:$O$921,Contacten!$H$2:$H$921,"Not Found",0)</f>
        <v>HR Manager</v>
      </c>
      <c r="AA417" t="str">
        <f>_xlfn.XLOOKUP(Table2[[#This Row],[Basisnaam]],Table3[Basisnaam],Table3[Functie],"",0)</f>
        <v/>
      </c>
      <c r="AB417" t="str">
        <f>IF(OR(Table2[[#This Row],[In Contact list?]]&lt;&gt;"Not Found",Table2[[#This Row],[In Contacten Hanne]]&lt;&gt;""),"Yes","No")</f>
        <v>Yes</v>
      </c>
    </row>
    <row r="418" spans="1:28" ht="17.45" customHeight="1" x14ac:dyDescent="0.45">
      <c r="A418" t="s">
        <v>9422</v>
      </c>
      <c r="B418" t="s">
        <v>3951</v>
      </c>
      <c r="C418" t="str">
        <f>SUBSTITUTE(SUBSTITUTE(SUBSTITUTE(SUBSTITUTE(SUBSTITUTE(SUBSTITUTE(SUBSTITUTE(SUBSTITUTE(SUBSTITUTE(SUBSTITUTE(SUBSTITUTE(SUBSTITUTE(SUBSTITUTE(LOWER(Table2[[#This Row],[Naam]]),".",""),"-","")," bvba",""),"belgië",""),"belgium","")," nv","")," bv",""),"group",""),"groep","")," ", ""),"é","e"),"è","e"),"à","a")</f>
        <v>schenker</v>
      </c>
      <c r="D418" t="s">
        <v>3952</v>
      </c>
      <c r="E418" t="s">
        <v>3953</v>
      </c>
      <c r="F418" t="s">
        <v>3954</v>
      </c>
      <c r="G418" t="s">
        <v>26</v>
      </c>
      <c r="H418" t="s">
        <v>3955</v>
      </c>
      <c r="I418" t="s">
        <v>26</v>
      </c>
      <c r="J418" t="s">
        <v>3956</v>
      </c>
      <c r="K418" t="str">
        <f>IFERROR(LEFT(SUBSTITUTE(SUBSTITUTE(Table2[[#This Row],[Website]],"www.",""),"https://",""), FIND(".", SUBSTITUTE(SUBSTITUTE(Table2[[#This Row],[Website]],"www.",""),"https://","")) - 1),"")</f>
        <v>dbschenker</v>
      </c>
      <c r="L418" t="s">
        <v>3957</v>
      </c>
      <c r="M418" t="s">
        <v>34</v>
      </c>
      <c r="N418" t="s">
        <v>1626</v>
      </c>
      <c r="O418">
        <v>199</v>
      </c>
      <c r="P418">
        <v>428</v>
      </c>
      <c r="Q418" t="s">
        <v>3958</v>
      </c>
      <c r="R418" t="str">
        <f>LOWER(Table2[[#This Row],[Straat]]&amp;Table2[[#This Row],[Huisnummer]]&amp;Table2[[#This Row],[Postcode]])</f>
        <v>noorderlaan1472030</v>
      </c>
      <c r="S418" t="s">
        <v>33</v>
      </c>
      <c r="T418" t="s">
        <v>34</v>
      </c>
      <c r="U418" t="s">
        <v>918</v>
      </c>
      <c r="V418" t="s">
        <v>3959</v>
      </c>
      <c r="W418" t="s">
        <v>868</v>
      </c>
      <c r="X418" t="s">
        <v>100</v>
      </c>
      <c r="Y418" t="s">
        <v>47</v>
      </c>
      <c r="Z418" t="str">
        <f>_xlfn.XLOOKUP(Table2[[#This Row],[Bedrijfsnummer]],Contacten!$O$2:$O$921,Contacten!$H$2:$H$921,"Not Found",0)</f>
        <v>Not Found</v>
      </c>
      <c r="AA418" t="str">
        <f>_xlfn.XLOOKUP(Table2[[#This Row],[Basisnaam]],Table3[Basisnaam],Table3[Functie],"",0)</f>
        <v/>
      </c>
      <c r="AB418" t="str">
        <f>IF(OR(Table2[[#This Row],[In Contact list?]]&lt;&gt;"Not Found",Table2[[#This Row],[In Contacten Hanne]]&lt;&gt;""),"Yes","No")</f>
        <v>No</v>
      </c>
    </row>
    <row r="419" spans="1:28" ht="17.45" customHeight="1" x14ac:dyDescent="0.45">
      <c r="A419" t="s">
        <v>9422</v>
      </c>
      <c r="B419" t="s">
        <v>3960</v>
      </c>
      <c r="C419" t="str">
        <f>SUBSTITUTE(SUBSTITUTE(SUBSTITUTE(SUBSTITUTE(SUBSTITUTE(SUBSTITUTE(SUBSTITUTE(SUBSTITUTE(SUBSTITUTE(SUBSTITUTE(SUBSTITUTE(SUBSTITUTE(SUBSTITUTE(LOWER(Table2[[#This Row],[Naam]]),".",""),"-","")," bvba",""),"belgië",""),"belgium","")," nv","")," bv",""),"group",""),"groep","")," ", ""),"é","e"),"è","e"),"à","a")</f>
        <v>schindler</v>
      </c>
      <c r="D419" t="s">
        <v>3961</v>
      </c>
      <c r="E419" t="s">
        <v>3962</v>
      </c>
      <c r="F419" t="s">
        <v>3963</v>
      </c>
      <c r="G419" t="s">
        <v>26</v>
      </c>
      <c r="H419" t="s">
        <v>3964</v>
      </c>
      <c r="I419" t="s">
        <v>26</v>
      </c>
      <c r="J419" t="s">
        <v>3965</v>
      </c>
      <c r="K419" t="str">
        <f>IFERROR(LEFT(SUBSTITUTE(SUBSTITUTE(Table2[[#This Row],[Website]],"www.",""),"https://",""), FIND(".", SUBSTITUTE(SUBSTITUTE(Table2[[#This Row],[Website]],"www.",""),"https://","")) - 1),"")</f>
        <v>schindler</v>
      </c>
      <c r="L419" t="s">
        <v>3966</v>
      </c>
      <c r="M419" t="s">
        <v>302</v>
      </c>
      <c r="N419" t="s">
        <v>303</v>
      </c>
      <c r="O419">
        <v>130</v>
      </c>
      <c r="P419">
        <v>198</v>
      </c>
      <c r="Q419" t="s">
        <v>3967</v>
      </c>
      <c r="R419" t="str">
        <f>LOWER(Table2[[#This Row],[Straat]]&amp;Table2[[#This Row],[Huisnummer]]&amp;Table2[[#This Row],[Postcode]])</f>
        <v>humaniteitslaan241a1620</v>
      </c>
      <c r="S419" t="s">
        <v>33</v>
      </c>
      <c r="T419" t="s">
        <v>45</v>
      </c>
      <c r="U419" t="s">
        <v>1189</v>
      </c>
      <c r="V419" t="s">
        <v>3968</v>
      </c>
      <c r="W419" t="s">
        <v>392</v>
      </c>
      <c r="X419" t="s">
        <v>38</v>
      </c>
      <c r="Y419" t="s">
        <v>60</v>
      </c>
      <c r="Z419" t="str">
        <f>_xlfn.XLOOKUP(Table2[[#This Row],[Bedrijfsnummer]],Contacten!$O$2:$O$921,Contacten!$H$2:$H$921,"Not Found",0)</f>
        <v>HR Director</v>
      </c>
      <c r="AA419" t="str">
        <f>_xlfn.XLOOKUP(Table2[[#This Row],[Basisnaam]],Table3[Basisnaam],Table3[Functie],"",0)</f>
        <v/>
      </c>
      <c r="AB419" t="str">
        <f>IF(OR(Table2[[#This Row],[In Contact list?]]&lt;&gt;"Not Found",Table2[[#This Row],[In Contacten Hanne]]&lt;&gt;""),"Yes","No")</f>
        <v>Yes</v>
      </c>
    </row>
    <row r="420" spans="1:28" ht="17.45" customHeight="1" x14ac:dyDescent="0.45">
      <c r="A420" t="s">
        <v>9422</v>
      </c>
      <c r="B420" t="s">
        <v>3970</v>
      </c>
      <c r="C420" t="str">
        <f>SUBSTITUTE(SUBSTITUTE(SUBSTITUTE(SUBSTITUTE(SUBSTITUTE(SUBSTITUTE(SUBSTITUTE(SUBSTITUTE(SUBSTITUTE(SUBSTITUTE(SUBSTITUTE(SUBSTITUTE(SUBSTITUTE(LOWER(Table2[[#This Row],[Naam]]),".",""),"-","")," bvba",""),"belgië",""),"belgium","")," nv","")," bv",""),"group",""),"groep","")," ", ""),"é","e"),"è","e"),"à","a")</f>
        <v>schneiderelectric</v>
      </c>
      <c r="D420" t="s">
        <v>3971</v>
      </c>
      <c r="E420" t="s">
        <v>3972</v>
      </c>
      <c r="F420" t="s">
        <v>3973</v>
      </c>
      <c r="G420" t="s">
        <v>26</v>
      </c>
      <c r="H420" t="s">
        <v>3974</v>
      </c>
      <c r="I420" t="s">
        <v>26</v>
      </c>
      <c r="J420" t="s">
        <v>3975</v>
      </c>
      <c r="K420" t="str">
        <f>IFERROR(LEFT(SUBSTITUTE(SUBSTITUTE(Table2[[#This Row],[Website]],"www.",""),"https://",""), FIND(".", SUBSTITUTE(SUBSTITUTE(Table2[[#This Row],[Website]],"www.",""),"https://","")) - 1),"")</f>
        <v>se</v>
      </c>
      <c r="L420" t="s">
        <v>3976</v>
      </c>
      <c r="M420" t="s">
        <v>3977</v>
      </c>
      <c r="N420" t="s">
        <v>3978</v>
      </c>
      <c r="O420">
        <v>86</v>
      </c>
      <c r="P420">
        <v>351</v>
      </c>
      <c r="Q420" t="s">
        <v>3979</v>
      </c>
      <c r="R420" t="str">
        <f>LOWER(Table2[[#This Row],[Straat]]&amp;Table2[[#This Row],[Huisnummer]]&amp;Table2[[#This Row],[Postcode]])</f>
        <v>dieweg31180</v>
      </c>
      <c r="S420" t="s">
        <v>33</v>
      </c>
      <c r="T420" t="s">
        <v>200</v>
      </c>
      <c r="U420" t="s">
        <v>3980</v>
      </c>
      <c r="V420" t="s">
        <v>1271</v>
      </c>
      <c r="W420" t="s">
        <v>123</v>
      </c>
      <c r="X420" t="s">
        <v>38</v>
      </c>
      <c r="Y420" t="s">
        <v>47</v>
      </c>
      <c r="Z420" t="str">
        <f>_xlfn.XLOOKUP(Table2[[#This Row],[Bedrijfsnummer]],Contacten!$O$2:$O$921,Contacten!$H$2:$H$921,"Not Found",0)</f>
        <v>HR Business Partner</v>
      </c>
      <c r="AA420" t="str">
        <f>_xlfn.XLOOKUP(Table2[[#This Row],[Basisnaam]],Table3[Basisnaam],Table3[Functie],"",0)</f>
        <v/>
      </c>
      <c r="AB420" t="str">
        <f>IF(OR(Table2[[#This Row],[In Contact list?]]&lt;&gt;"Not Found",Table2[[#This Row],[In Contacten Hanne]]&lt;&gt;""),"Yes","No")</f>
        <v>Yes</v>
      </c>
    </row>
    <row r="421" spans="1:28" ht="17.45" customHeight="1" x14ac:dyDescent="0.45">
      <c r="A421" t="s">
        <v>9422</v>
      </c>
      <c r="B421" t="s">
        <v>3982</v>
      </c>
      <c r="C421" t="str">
        <f>SUBSTITUTE(SUBSTITUTE(SUBSTITUTE(SUBSTITUTE(SUBSTITUTE(SUBSTITUTE(SUBSTITUTE(SUBSTITUTE(SUBSTITUTE(SUBSTITUTE(SUBSTITUTE(SUBSTITUTE(SUBSTITUTE(LOWER(Table2[[#This Row],[Naam]]),".",""),"-","")," bvba",""),"belgië",""),"belgium","")," nv","")," bv",""),"group",""),"groep","")," ", ""),"é","e"),"è","e"),"à","a")</f>
        <v>scioteq</v>
      </c>
      <c r="D421" t="s">
        <v>3983</v>
      </c>
      <c r="E421" t="s">
        <v>3984</v>
      </c>
      <c r="F421" t="s">
        <v>3985</v>
      </c>
      <c r="G421" t="s">
        <v>26</v>
      </c>
      <c r="H421" t="s">
        <v>3986</v>
      </c>
      <c r="I421" t="s">
        <v>26</v>
      </c>
      <c r="J421" t="s">
        <v>3987</v>
      </c>
      <c r="K421" t="str">
        <f>IFERROR(LEFT(SUBSTITUTE(SUBSTITUTE(Table2[[#This Row],[Website]],"www.",""),"https://",""), FIND(".", SUBSTITUTE(SUBSTITUTE(Table2[[#This Row],[Website]],"www.",""),"https://","")) - 1),"")</f>
        <v>scioteq</v>
      </c>
      <c r="L421" t="s">
        <v>3988</v>
      </c>
      <c r="M421" t="s">
        <v>718</v>
      </c>
      <c r="N421" t="s">
        <v>3342</v>
      </c>
      <c r="O421">
        <v>28</v>
      </c>
      <c r="P421">
        <v>260</v>
      </c>
      <c r="Q421" t="s">
        <v>3989</v>
      </c>
      <c r="R421" t="str">
        <f>LOWER(Table2[[#This Row],[Straat]]&amp;Table2[[#This Row],[Huisnummer]]&amp;Table2[[#This Row],[Postcode]])</f>
        <v>president kennedypark35a8500</v>
      </c>
      <c r="S421" t="s">
        <v>33</v>
      </c>
      <c r="T421" t="s">
        <v>77</v>
      </c>
      <c r="U421" t="s">
        <v>719</v>
      </c>
      <c r="V421" t="s">
        <v>3990</v>
      </c>
      <c r="W421" t="s">
        <v>469</v>
      </c>
      <c r="X421" t="s">
        <v>38</v>
      </c>
      <c r="Y421" t="s">
        <v>47</v>
      </c>
      <c r="Z421" t="str">
        <f>_xlfn.XLOOKUP(Table2[[#This Row],[Bedrijfsnummer]],Contacten!$O$2:$O$921,Contacten!$H$2:$H$921,"Not Found",0)</f>
        <v>HR Business Partner</v>
      </c>
      <c r="AA421" t="str">
        <f>_xlfn.XLOOKUP(Table2[[#This Row],[Basisnaam]],Table3[Basisnaam],Table3[Functie],"",0)</f>
        <v/>
      </c>
      <c r="AB421" t="str">
        <f>IF(OR(Table2[[#This Row],[In Contact list?]]&lt;&gt;"Not Found",Table2[[#This Row],[In Contacten Hanne]]&lt;&gt;""),"Yes","No")</f>
        <v>Yes</v>
      </c>
    </row>
    <row r="422" spans="1:28" ht="17.45" customHeight="1" x14ac:dyDescent="0.45">
      <c r="A422" t="s">
        <v>9422</v>
      </c>
      <c r="B422" t="s">
        <v>3992</v>
      </c>
      <c r="C422" t="str">
        <f>SUBSTITUTE(SUBSTITUTE(SUBSTITUTE(SUBSTITUTE(SUBSTITUTE(SUBSTITUTE(SUBSTITUTE(SUBSTITUTE(SUBSTITUTE(SUBSTITUTE(SUBSTITUTE(SUBSTITUTE(SUBSTITUTE(LOWER(Table2[[#This Row],[Naam]]),".",""),"-","")," bvba",""),"belgië",""),"belgium","")," nv","")," bv",""),"group",""),"groep","")," ", ""),"é","e"),"è","e"),"à","a")</f>
        <v>scrsibelco</v>
      </c>
      <c r="D422" t="s">
        <v>3993</v>
      </c>
      <c r="E422" t="s">
        <v>3994</v>
      </c>
      <c r="F422" t="s">
        <v>3995</v>
      </c>
      <c r="G422" t="s">
        <v>26</v>
      </c>
      <c r="H422" t="s">
        <v>3996</v>
      </c>
      <c r="I422" t="s">
        <v>26</v>
      </c>
      <c r="J422" t="s">
        <v>3997</v>
      </c>
      <c r="K422" t="str">
        <f>IFERROR(LEFT(SUBSTITUTE(SUBSTITUTE(Table2[[#This Row],[Website]],"www.",""),"https://",""), FIND(".", SUBSTITUTE(SUBSTITUTE(Table2[[#This Row],[Website]],"www.",""),"https://","")) - 1),"")</f>
        <v>sibelco</v>
      </c>
      <c r="L422" t="s">
        <v>3998</v>
      </c>
      <c r="M422" t="s">
        <v>34</v>
      </c>
      <c r="N422" t="s">
        <v>3708</v>
      </c>
      <c r="O422">
        <v>129</v>
      </c>
      <c r="P422">
        <v>227</v>
      </c>
      <c r="Q422" t="s">
        <v>3999</v>
      </c>
      <c r="R422" t="str">
        <f>LOWER(Table2[[#This Row],[Straat]]&amp;Table2[[#This Row],[Huisnummer]]&amp;Table2[[#This Row],[Postcode]])</f>
        <v>plantin en moretuslei1a2018</v>
      </c>
      <c r="S422" t="s">
        <v>33</v>
      </c>
      <c r="T422" t="s">
        <v>34</v>
      </c>
      <c r="U422" t="s">
        <v>1260</v>
      </c>
      <c r="V422" t="s">
        <v>4000</v>
      </c>
      <c r="W422" t="s">
        <v>4001</v>
      </c>
      <c r="X422" t="s">
        <v>38</v>
      </c>
      <c r="Y422" t="s">
        <v>47</v>
      </c>
      <c r="Z422" t="str">
        <f>_xlfn.XLOOKUP(Table2[[#This Row],[Bedrijfsnummer]],Contacten!$O$2:$O$921,Contacten!$H$2:$H$921,"Not Found",0)</f>
        <v>Chief Human Resources Officer</v>
      </c>
      <c r="AA422" t="str">
        <f>_xlfn.XLOOKUP(Table2[[#This Row],[Basisnaam]],Table3[Basisnaam],Table3[Functie],"",0)</f>
        <v>CHRO</v>
      </c>
      <c r="AB422" t="str">
        <f>IF(OR(Table2[[#This Row],[In Contact list?]]&lt;&gt;"Not Found",Table2[[#This Row],[In Contacten Hanne]]&lt;&gt;""),"Yes","No")</f>
        <v>Yes</v>
      </c>
    </row>
    <row r="423" spans="1:28" ht="17.45" customHeight="1" x14ac:dyDescent="0.45">
      <c r="A423" t="s">
        <v>9422</v>
      </c>
      <c r="B423" t="s">
        <v>4003</v>
      </c>
      <c r="C423" t="str">
        <f>SUBSTITUTE(SUBSTITUTE(SUBSTITUTE(SUBSTITUTE(SUBSTITUTE(SUBSTITUTE(SUBSTITUTE(SUBSTITUTE(SUBSTITUTE(SUBSTITUTE(SUBSTITUTE(SUBSTITUTE(SUBSTITUTE(LOWER(Table2[[#This Row],[Naam]]),".",""),"-","")," bvba",""),"belgië",""),"belgium","")," nv","")," bv",""),"group",""),"groep","")," ", ""),"é","e"),"è","e"),"à","a")</f>
        <v>sdworxpeoplesolutions</v>
      </c>
      <c r="D423" t="s">
        <v>4004</v>
      </c>
      <c r="E423" t="s">
        <v>4005</v>
      </c>
      <c r="F423" t="s">
        <v>4006</v>
      </c>
      <c r="G423" t="s">
        <v>26</v>
      </c>
      <c r="H423" t="s">
        <v>4007</v>
      </c>
      <c r="I423" t="s">
        <v>26</v>
      </c>
      <c r="J423" t="s">
        <v>4008</v>
      </c>
      <c r="K423" t="str">
        <f>IFERROR(LEFT(SUBSTITUTE(SUBSTITUTE(Table2[[#This Row],[Website]],"www.",""),"https://",""), FIND(".", SUBSTITUTE(SUBSTITUTE(Table2[[#This Row],[Website]],"www.",""),"https://","")) - 1),"")</f>
        <v>sdworx</v>
      </c>
      <c r="L423" t="s">
        <v>4009</v>
      </c>
      <c r="M423" t="s">
        <v>34</v>
      </c>
      <c r="N423">
        <v>2000</v>
      </c>
      <c r="O423">
        <v>45</v>
      </c>
      <c r="P423">
        <v>1412.9</v>
      </c>
      <c r="Q423"/>
      <c r="R423" t="str">
        <f>LOWER(Table2[[#This Row],[Straat]]&amp;Table2[[#This Row],[Huisnummer]]&amp;Table2[[#This Row],[Postcode]])</f>
        <v>brouwersvliet22000</v>
      </c>
      <c r="S423"/>
      <c r="T423" t="s">
        <v>34</v>
      </c>
      <c r="U423" t="s">
        <v>4010</v>
      </c>
      <c r="V423">
        <v>2</v>
      </c>
      <c r="W423" t="s">
        <v>3764</v>
      </c>
      <c r="X423" t="s">
        <v>254</v>
      </c>
      <c r="Y423" t="s">
        <v>47</v>
      </c>
      <c r="Z423" t="str">
        <f>_xlfn.XLOOKUP(Table2[[#This Row],[Bedrijfsnummer]],Contacten!$O$2:$O$921,Contacten!$H$2:$H$921,"Not Found",0)</f>
        <v>HR Manager</v>
      </c>
      <c r="AA423" t="str">
        <f>_xlfn.XLOOKUP(Table2[[#This Row],[Basisnaam]],Table3[Basisnaam],Table3[Functie],"",0)</f>
        <v>HR Manager</v>
      </c>
      <c r="AB423" t="str">
        <f>IF(OR(Table2[[#This Row],[In Contact list?]]&lt;&gt;"Not Found",Table2[[#This Row],[In Contacten Hanne]]&lt;&gt;""),"Yes","No")</f>
        <v>Yes</v>
      </c>
    </row>
    <row r="424" spans="1:28" ht="17.45" customHeight="1" x14ac:dyDescent="0.45">
      <c r="A424" t="s">
        <v>9422</v>
      </c>
      <c r="B424" t="s">
        <v>4012</v>
      </c>
      <c r="C424" t="str">
        <f>SUBSTITUTE(SUBSTITUTE(SUBSTITUTE(SUBSTITUTE(SUBSTITUTE(SUBSTITUTE(SUBSTITUTE(SUBSTITUTE(SUBSTITUTE(SUBSTITUTE(SUBSTITUTE(SUBSTITUTE(SUBSTITUTE(LOWER(Table2[[#This Row],[Naam]]),".",""),"-","")," bvba",""),"belgië",""),"belgium","")," nv","")," bv",""),"group",""),"groep","")," ", ""),"é","e"),"è","e"),"à","a")</f>
        <v>sesvanderhave</v>
      </c>
      <c r="D424" t="s">
        <v>4013</v>
      </c>
      <c r="E424" t="s">
        <v>4014</v>
      </c>
      <c r="F424" t="s">
        <v>4015</v>
      </c>
      <c r="G424" t="s">
        <v>26</v>
      </c>
      <c r="H424" t="s">
        <v>4016</v>
      </c>
      <c r="I424" t="s">
        <v>26</v>
      </c>
      <c r="J424" t="s">
        <v>4017</v>
      </c>
      <c r="K424" t="str">
        <f>IFERROR(LEFT(SUBSTITUTE(SUBSTITUTE(Table2[[#This Row],[Website]],"www.",""),"https://",""), FIND(".", SUBSTITUTE(SUBSTITUTE(Table2[[#This Row],[Website]],"www.",""),"https://","")) - 1),"")</f>
        <v>sesvanderhave</v>
      </c>
      <c r="L424" t="s">
        <v>4018</v>
      </c>
      <c r="M424" t="s">
        <v>1298</v>
      </c>
      <c r="N424" t="s">
        <v>2527</v>
      </c>
      <c r="O424">
        <v>4</v>
      </c>
      <c r="P424">
        <v>170</v>
      </c>
      <c r="Q424" t="s">
        <v>4019</v>
      </c>
      <c r="R424" t="str">
        <f>LOWER(Table2[[#This Row],[Straat]]&amp;Table2[[#This Row],[Huisnummer]]&amp;Table2[[#This Row],[Postcode]])</f>
        <v>industriepark153300</v>
      </c>
      <c r="S424" t="s">
        <v>33</v>
      </c>
      <c r="T424" t="s">
        <v>45</v>
      </c>
      <c r="U424" t="s">
        <v>708</v>
      </c>
      <c r="V424" t="s">
        <v>141</v>
      </c>
      <c r="W424" t="s">
        <v>1070</v>
      </c>
      <c r="X424" t="s">
        <v>38</v>
      </c>
      <c r="Y424" t="s">
        <v>47</v>
      </c>
      <c r="Z424" t="str">
        <f>_xlfn.XLOOKUP(Table2[[#This Row],[Bedrijfsnummer]],Contacten!$O$2:$O$921,Contacten!$H$2:$H$921,"Not Found",0)</f>
        <v>HR Manager</v>
      </c>
      <c r="AA424" t="str">
        <f>_xlfn.XLOOKUP(Table2[[#This Row],[Basisnaam]],Table3[Basisnaam],Table3[Functie],"",0)</f>
        <v>HR Manager</v>
      </c>
      <c r="AB424" t="str">
        <f>IF(OR(Table2[[#This Row],[In Contact list?]]&lt;&gt;"Not Found",Table2[[#This Row],[In Contacten Hanne]]&lt;&gt;""),"Yes","No")</f>
        <v>Yes</v>
      </c>
    </row>
    <row r="425" spans="1:28" ht="17.45" customHeight="1" x14ac:dyDescent="0.45">
      <c r="A425" t="s">
        <v>9422</v>
      </c>
      <c r="B425" t="s">
        <v>4021</v>
      </c>
      <c r="C425" t="str">
        <f>SUBSTITUTE(SUBSTITUTE(SUBSTITUTE(SUBSTITUTE(SUBSTITUTE(SUBSTITUTE(SUBSTITUTE(SUBSTITUTE(SUBSTITUTE(SUBSTITUTE(SUBSTITUTE(SUBSTITUTE(SUBSTITUTE(LOWER(Table2[[#This Row],[Naam]]),".",""),"-","")," bvba",""),"belgië",""),"belgium","")," nv","")," bv",""),"group",""),"groep","")," ", ""),"é","e"),"è","e"),"à","a")</f>
        <v>sgs</v>
      </c>
      <c r="D425" t="s">
        <v>4022</v>
      </c>
      <c r="E425" t="s">
        <v>4023</v>
      </c>
      <c r="F425"/>
      <c r="G425"/>
      <c r="H425" t="s">
        <v>4024</v>
      </c>
      <c r="I425" t="s">
        <v>26</v>
      </c>
      <c r="J425" t="s">
        <v>4025</v>
      </c>
      <c r="K425" t="str">
        <f>IFERROR(LEFT(SUBSTITUTE(SUBSTITUTE(Table2[[#This Row],[Website]],"www.",""),"https://",""), FIND(".", SUBSTITUTE(SUBSTITUTE(Table2[[#This Row],[Website]],"www.",""),"https://","")) - 1),"")</f>
        <v>sgs</v>
      </c>
      <c r="L425"/>
      <c r="M425" t="s">
        <v>34</v>
      </c>
      <c r="N425">
        <v>2030</v>
      </c>
      <c r="O425">
        <v>0</v>
      </c>
      <c r="P425">
        <v>1356.3</v>
      </c>
      <c r="Q425"/>
      <c r="R425" t="str">
        <f>LOWER(Table2[[#This Row],[Straat]]&amp;Table2[[#This Row],[Huisnummer]]&amp;Table2[[#This Row],[Postcode]])</f>
        <v>noorderlaan872030</v>
      </c>
      <c r="S425"/>
      <c r="T425" t="s">
        <v>34</v>
      </c>
      <c r="U425" t="s">
        <v>918</v>
      </c>
      <c r="V425">
        <v>87</v>
      </c>
      <c r="W425"/>
      <c r="X425" t="s">
        <v>254</v>
      </c>
      <c r="Y425" t="s">
        <v>47</v>
      </c>
      <c r="Z425" t="str">
        <f>_xlfn.XLOOKUP(Table2[[#This Row],[Bedrijfsnummer]],Contacten!$O$2:$O$921,Contacten!$H$2:$H$921,"Not Found",0)</f>
        <v>Human Resources Manager Belgium</v>
      </c>
      <c r="AA425" t="str">
        <f>_xlfn.XLOOKUP(Table2[[#This Row],[Basisnaam]],Table3[Basisnaam],Table3[Functie],"",0)</f>
        <v/>
      </c>
      <c r="AB425" t="str">
        <f>IF(OR(Table2[[#This Row],[In Contact list?]]&lt;&gt;"Not Found",Table2[[#This Row],[In Contacten Hanne]]&lt;&gt;""),"Yes","No")</f>
        <v>Yes</v>
      </c>
    </row>
    <row r="426" spans="1:28" ht="17.45" customHeight="1" x14ac:dyDescent="0.45">
      <c r="A426" t="s">
        <v>9422</v>
      </c>
      <c r="B426" t="s">
        <v>4027</v>
      </c>
      <c r="C426" t="str">
        <f>SUBSTITUTE(SUBSTITUTE(SUBSTITUTE(SUBSTITUTE(SUBSTITUTE(SUBSTITUTE(SUBSTITUTE(SUBSTITUTE(SUBSTITUTE(SUBSTITUTE(SUBSTITUTE(SUBSTITUTE(SUBSTITUTE(LOWER(Table2[[#This Row],[Naam]]),".",""),"-","")," bvba",""),"belgië",""),"belgium","")," nv","")," bv",""),"group",""),"groep","")," ", ""),"é","e"),"è","e"),"à","a")</f>
        <v>siemens</v>
      </c>
      <c r="D426" t="s">
        <v>4028</v>
      </c>
      <c r="E426" t="s">
        <v>4029</v>
      </c>
      <c r="F426" t="s">
        <v>4030</v>
      </c>
      <c r="G426" t="s">
        <v>26</v>
      </c>
      <c r="H426" t="s">
        <v>4031</v>
      </c>
      <c r="I426" t="s">
        <v>26</v>
      </c>
      <c r="J426" t="s">
        <v>4032</v>
      </c>
      <c r="K426" t="str">
        <f>IFERROR(LEFT(SUBSTITUTE(SUBSTITUTE(Table2[[#This Row],[Website]],"www.",""),"https://",""), FIND(".", SUBSTITUTE(SUBSTITUTE(Table2[[#This Row],[Website]],"www.",""),"https://","")) - 1),"")</f>
        <v>siemensgamesa</v>
      </c>
      <c r="L426" t="s">
        <v>4033</v>
      </c>
      <c r="M426" t="s">
        <v>2580</v>
      </c>
      <c r="N426">
        <v>1654</v>
      </c>
      <c r="O426">
        <v>0</v>
      </c>
      <c r="P426">
        <v>784.4</v>
      </c>
      <c r="Q426"/>
      <c r="R426" t="str">
        <f>LOWER(Table2[[#This Row],[Straat]]&amp;Table2[[#This Row],[Huisnummer]]&amp;Table2[[#This Row],[Postcode]])</f>
        <v>guido gezellestraat1231654</v>
      </c>
      <c r="S426"/>
      <c r="T426" t="s">
        <v>45</v>
      </c>
      <c r="U426" t="s">
        <v>2581</v>
      </c>
      <c r="V426">
        <v>123</v>
      </c>
      <c r="W426" t="s">
        <v>123</v>
      </c>
      <c r="X426" t="s">
        <v>100</v>
      </c>
      <c r="Y426" t="s">
        <v>47</v>
      </c>
      <c r="Z426" t="str">
        <f>_xlfn.XLOOKUP(Table2[[#This Row],[Bedrijfsnummer]],Contacten!$O$2:$O$921,Contacten!$H$2:$H$921,"Not Found",0)</f>
        <v>HR Manager / HR Business Partner</v>
      </c>
      <c r="AA426" t="str">
        <f>_xlfn.XLOOKUP(Table2[[#This Row],[Basisnaam]],Table3[Basisnaam],Table3[Functie],"",0)</f>
        <v>HR Manager</v>
      </c>
      <c r="AB426" t="str">
        <f>IF(OR(Table2[[#This Row],[In Contact list?]]&lt;&gt;"Not Found",Table2[[#This Row],[In Contacten Hanne]]&lt;&gt;""),"Yes","No")</f>
        <v>Yes</v>
      </c>
    </row>
    <row r="427" spans="1:28" ht="17.45" customHeight="1" x14ac:dyDescent="0.45">
      <c r="A427" t="s">
        <v>9422</v>
      </c>
      <c r="B427" t="s">
        <v>4035</v>
      </c>
      <c r="C427" t="str">
        <f>SUBSTITUTE(SUBSTITUTE(SUBSTITUTE(SUBSTITUTE(SUBSTITUTE(SUBSTITUTE(SUBSTITUTE(SUBSTITUTE(SUBSTITUTE(SUBSTITUTE(SUBSTITUTE(SUBSTITUTE(SUBSTITUTE(LOWER(Table2[[#This Row],[Naam]]),".",""),"-","")," bvba",""),"belgië",""),"belgium","")," nv","")," bv",""),"group",""),"groep","")," ", ""),"é","e"),"è","e"),"à","a")</f>
        <v>siemenshealthcare</v>
      </c>
      <c r="D427" t="s">
        <v>4036</v>
      </c>
      <c r="E427" t="s">
        <v>4037</v>
      </c>
      <c r="F427" t="s">
        <v>4038</v>
      </c>
      <c r="G427" t="s">
        <v>26</v>
      </c>
      <c r="H427" t="s">
        <v>4039</v>
      </c>
      <c r="I427" t="s">
        <v>26</v>
      </c>
      <c r="J427" t="s">
        <v>4040</v>
      </c>
      <c r="K427" t="str">
        <f>IFERROR(LEFT(SUBSTITUTE(SUBSTITUTE(Table2[[#This Row],[Website]],"www.",""),"https://",""), FIND(".", SUBSTITUTE(SUBSTITUTE(Table2[[#This Row],[Website]],"www.",""),"https://","")) - 1),"")</f>
        <v>siemens-healthineers</v>
      </c>
      <c r="L427" t="s">
        <v>4041</v>
      </c>
      <c r="M427" t="s">
        <v>128</v>
      </c>
      <c r="N427" t="s">
        <v>4042</v>
      </c>
      <c r="O427">
        <v>6</v>
      </c>
      <c r="P427">
        <v>305</v>
      </c>
      <c r="Q427" t="s">
        <v>4043</v>
      </c>
      <c r="R427" t="str">
        <f>LOWER(Table2[[#This Row],[Straat]]&amp;Table2[[#This Row],[Huisnummer]]&amp;Table2[[#This Row],[Postcode]])</f>
        <v>alfons gossetlaan541702</v>
      </c>
      <c r="S427" t="s">
        <v>33</v>
      </c>
      <c r="T427" t="s">
        <v>45</v>
      </c>
      <c r="U427" t="s">
        <v>382</v>
      </c>
      <c r="V427" t="s">
        <v>4044</v>
      </c>
      <c r="W427" t="s">
        <v>3228</v>
      </c>
      <c r="X427" t="s">
        <v>38</v>
      </c>
      <c r="Y427" t="s">
        <v>47</v>
      </c>
      <c r="Z427" t="str">
        <f>_xlfn.XLOOKUP(Table2[[#This Row],[Bedrijfsnummer]],Contacten!$O$2:$O$921,Contacten!$H$2:$H$921,"Not Found",0)</f>
        <v>Not Found</v>
      </c>
      <c r="AA427" t="str">
        <f>_xlfn.XLOOKUP(Table2[[#This Row],[Basisnaam]],Table3[Basisnaam],Table3[Functie],"",0)</f>
        <v/>
      </c>
      <c r="AB427" t="str">
        <f>IF(OR(Table2[[#This Row],[In Contact list?]]&lt;&gt;"Not Found",Table2[[#This Row],[In Contacten Hanne]]&lt;&gt;""),"Yes","No")</f>
        <v>No</v>
      </c>
    </row>
    <row r="428" spans="1:28" ht="17.45" customHeight="1" x14ac:dyDescent="0.45">
      <c r="A428" t="s">
        <v>9422</v>
      </c>
      <c r="B428" t="s">
        <v>4045</v>
      </c>
      <c r="C428" t="str">
        <f>SUBSTITUTE(SUBSTITUTE(SUBSTITUTE(SUBSTITUTE(SUBSTITUTE(SUBSTITUTE(SUBSTITUTE(SUBSTITUTE(SUBSTITUTE(SUBSTITUTE(SUBSTITUTE(SUBSTITUTE(SUBSTITUTE(LOWER(Table2[[#This Row],[Naam]]),".",""),"-","")," bvba",""),"belgië",""),"belgium","")," nv","")," bv",""),"group",""),"groep","")," ", ""),"é","e"),"è","e"),"à","a")</f>
        <v>siemensindustrysoftware</v>
      </c>
      <c r="D428" t="s">
        <v>4046</v>
      </c>
      <c r="E428" t="s">
        <v>4047</v>
      </c>
      <c r="F428" t="s">
        <v>4030</v>
      </c>
      <c r="G428" t="s">
        <v>26</v>
      </c>
      <c r="H428"/>
      <c r="I428"/>
      <c r="J428" t="s">
        <v>4048</v>
      </c>
      <c r="K428" t="str">
        <f>IFERROR(LEFT(SUBSTITUTE(SUBSTITUTE(Table2[[#This Row],[Website]],"www.",""),"https://",""), FIND(".", SUBSTITUTE(SUBSTITUTE(Table2[[#This Row],[Website]],"www.",""),"https://","")) - 1),"")</f>
        <v>siemens</v>
      </c>
      <c r="L428" t="s">
        <v>4049</v>
      </c>
      <c r="M428" t="s">
        <v>151</v>
      </c>
      <c r="N428" t="s">
        <v>152</v>
      </c>
      <c r="O428">
        <v>9</v>
      </c>
      <c r="P428">
        <v>537</v>
      </c>
      <c r="Q428" t="s">
        <v>4050</v>
      </c>
      <c r="R428" t="str">
        <f>LOWER(Table2[[#This Row],[Straat]]&amp;Table2[[#This Row],[Huisnummer]]&amp;Table2[[#This Row],[Postcode]])</f>
        <v>interleuvenlaan683001</v>
      </c>
      <c r="S428" t="s">
        <v>33</v>
      </c>
      <c r="T428" t="s">
        <v>45</v>
      </c>
      <c r="U428" t="s">
        <v>154</v>
      </c>
      <c r="V428" t="s">
        <v>4051</v>
      </c>
      <c r="W428" t="s">
        <v>1180</v>
      </c>
      <c r="X428" t="s">
        <v>100</v>
      </c>
      <c r="Y428" t="s">
        <v>47</v>
      </c>
      <c r="Z428" t="str">
        <f>_xlfn.XLOOKUP(Table2[[#This Row],[Bedrijfsnummer]],Contacten!$O$2:$O$921,Contacten!$H$2:$H$921,"Not Found",0)</f>
        <v>HR Business Partner Smart Infrastructure</v>
      </c>
      <c r="AA428" t="str">
        <f>_xlfn.XLOOKUP(Table2[[#This Row],[Basisnaam]],Table3[Basisnaam],Table3[Functie],"",0)</f>
        <v/>
      </c>
      <c r="AB428" t="str">
        <f>IF(OR(Table2[[#This Row],[In Contact list?]]&lt;&gt;"Not Found",Table2[[#This Row],[In Contacten Hanne]]&lt;&gt;""),"Yes","No")</f>
        <v>Yes</v>
      </c>
    </row>
    <row r="429" spans="1:28" ht="17.45" customHeight="1" x14ac:dyDescent="0.45">
      <c r="A429" t="s">
        <v>9422</v>
      </c>
      <c r="B429" t="s">
        <v>4053</v>
      </c>
      <c r="C429" t="str">
        <f>SUBSTITUTE(SUBSTITUTE(SUBSTITUTE(SUBSTITUTE(SUBSTITUTE(SUBSTITUTE(SUBSTITUTE(SUBSTITUTE(SUBSTITUTE(SUBSTITUTE(SUBSTITUTE(SUBSTITUTE(SUBSTITUTE(LOWER(Table2[[#This Row],[Naam]]),".",""),"-","")," bvba",""),"belgië",""),"belgium","")," nv","")," bv",""),"group",""),"groep","")," ", ""),"é","e"),"è","e"),"à","a")</f>
        <v>siemensmobility</v>
      </c>
      <c r="D429" t="s">
        <v>4054</v>
      </c>
      <c r="E429" t="s">
        <v>4055</v>
      </c>
      <c r="F429" t="s">
        <v>4030</v>
      </c>
      <c r="G429" t="s">
        <v>26</v>
      </c>
      <c r="H429" t="s">
        <v>4056</v>
      </c>
      <c r="I429" t="s">
        <v>26</v>
      </c>
      <c r="J429" t="s">
        <v>4057</v>
      </c>
      <c r="K429" t="str">
        <f>IFERROR(LEFT(SUBSTITUTE(SUBSTITUTE(Table2[[#This Row],[Website]],"www.",""),"https://",""), FIND(".", SUBSTITUTE(SUBSTITUTE(Table2[[#This Row],[Website]],"www.",""),"https://","")) - 1),"")</f>
        <v>siemens</v>
      </c>
      <c r="L429" t="s">
        <v>4058</v>
      </c>
      <c r="M429" t="s">
        <v>2580</v>
      </c>
      <c r="N429">
        <v>1654</v>
      </c>
      <c r="O429">
        <v>9</v>
      </c>
      <c r="P429">
        <v>130.80000000000001</v>
      </c>
      <c r="Q429"/>
      <c r="R429" t="str">
        <f>LOWER(Table2[[#This Row],[Straat]]&amp;Table2[[#This Row],[Huisnummer]]&amp;Table2[[#This Row],[Postcode]])</f>
        <v>guido gezellestraat1251654</v>
      </c>
      <c r="S429"/>
      <c r="T429" t="s">
        <v>45</v>
      </c>
      <c r="U429" t="s">
        <v>2581</v>
      </c>
      <c r="V429">
        <v>125</v>
      </c>
      <c r="W429" t="s">
        <v>4059</v>
      </c>
      <c r="X429" t="s">
        <v>80</v>
      </c>
      <c r="Y429" t="s">
        <v>47</v>
      </c>
      <c r="Z429" t="str">
        <f>_xlfn.XLOOKUP(Table2[[#This Row],[Bedrijfsnummer]],Contacten!$O$2:$O$921,Contacten!$H$2:$H$921,"Not Found",0)</f>
        <v>Not Found</v>
      </c>
      <c r="AA429" t="str">
        <f>_xlfn.XLOOKUP(Table2[[#This Row],[Basisnaam]],Table3[Basisnaam],Table3[Functie],"",0)</f>
        <v/>
      </c>
      <c r="AB429" t="str">
        <f>IF(OR(Table2[[#This Row],[In Contact list?]]&lt;&gt;"Not Found",Table2[[#This Row],[In Contacten Hanne]]&lt;&gt;""),"Yes","No")</f>
        <v>No</v>
      </c>
    </row>
    <row r="430" spans="1:28" ht="17.45" customHeight="1" x14ac:dyDescent="0.45">
      <c r="A430" t="s">
        <v>9422</v>
      </c>
      <c r="B430" t="s">
        <v>4060</v>
      </c>
      <c r="C430" t="str">
        <f>SUBSTITUTE(SUBSTITUTE(SUBSTITUTE(SUBSTITUTE(SUBSTITUTE(SUBSTITUTE(SUBSTITUTE(SUBSTITUTE(SUBSTITUTE(SUBSTITUTE(SUBSTITUTE(SUBSTITUTE(SUBSTITUTE(LOWER(Table2[[#This Row],[Naam]]),".",""),"-","")," bvba",""),"belgië",""),"belgium","")," nv","")," bv",""),"group",""),"groep","")," ", ""),"é","e"),"è","e"),"à","a")</f>
        <v>signify</v>
      </c>
      <c r="D430" t="s">
        <v>4061</v>
      </c>
      <c r="E430" t="s">
        <v>4062</v>
      </c>
      <c r="F430" t="s">
        <v>4063</v>
      </c>
      <c r="G430" t="s">
        <v>26</v>
      </c>
      <c r="H430" t="s">
        <v>4064</v>
      </c>
      <c r="I430" t="s">
        <v>26</v>
      </c>
      <c r="J430" t="s">
        <v>4065</v>
      </c>
      <c r="K430" t="str">
        <f>IFERROR(LEFT(SUBSTITUTE(SUBSTITUTE(Table2[[#This Row],[Website]],"www.",""),"https://",""), FIND(".", SUBSTITUTE(SUBSTITUTE(Table2[[#This Row],[Website]],"www.",""),"https://","")) - 1),"")</f>
        <v>signify</v>
      </c>
      <c r="L430" t="s">
        <v>4066</v>
      </c>
      <c r="M430" t="s">
        <v>3835</v>
      </c>
      <c r="N430" t="s">
        <v>3836</v>
      </c>
      <c r="O430">
        <v>40</v>
      </c>
      <c r="P430">
        <v>201</v>
      </c>
      <c r="Q430" t="s">
        <v>4067</v>
      </c>
      <c r="R430" t="str">
        <f>LOWER(Table2[[#This Row],[Straat]]&amp;Table2[[#This Row],[Huisnummer]]&amp;Table2[[#This Row],[Postcode]])</f>
        <v>z. 1 researchpark2101731</v>
      </c>
      <c r="S430" t="s">
        <v>33</v>
      </c>
      <c r="T430" t="s">
        <v>45</v>
      </c>
      <c r="U430" t="s">
        <v>4068</v>
      </c>
      <c r="V430" t="s">
        <v>4069</v>
      </c>
      <c r="W430" t="s">
        <v>686</v>
      </c>
      <c r="X430" t="s">
        <v>38</v>
      </c>
      <c r="Y430" t="s">
        <v>47</v>
      </c>
      <c r="Z430" t="str">
        <f>_xlfn.XLOOKUP(Table2[[#This Row],[Bedrijfsnummer]],Contacten!$O$2:$O$921,Contacten!$H$2:$H$921,"Not Found",0)</f>
        <v>Global HR Director</v>
      </c>
      <c r="AA430" t="str">
        <f>_xlfn.XLOOKUP(Table2[[#This Row],[Basisnaam]],Table3[Basisnaam],Table3[Functie],"",0)</f>
        <v/>
      </c>
      <c r="AB430" t="str">
        <f>IF(OR(Table2[[#This Row],[In Contact list?]]&lt;&gt;"Not Found",Table2[[#This Row],[In Contacten Hanne]]&lt;&gt;""),"Yes","No")</f>
        <v>Yes</v>
      </c>
    </row>
    <row r="431" spans="1:28" ht="17.45" customHeight="1" x14ac:dyDescent="0.45">
      <c r="A431" t="s">
        <v>9422</v>
      </c>
      <c r="B431" t="s">
        <v>4071</v>
      </c>
      <c r="C431" t="str">
        <f>SUBSTITUTE(SUBSTITUTE(SUBSTITUTE(SUBSTITUTE(SUBSTITUTE(SUBSTITUTE(SUBSTITUTE(SUBSTITUTE(SUBSTITUTE(SUBSTITUTE(SUBSTITUTE(SUBSTITUTE(SUBSTITUTE(LOWER(Table2[[#This Row],[Naam]]),".",""),"-","")," bvba",""),"belgië",""),"belgium","")," nv","")," bv",""),"group",""),"groep","")," ", ""),"é","e"),"è","e"),"à","a")</f>
        <v>sioen</v>
      </c>
      <c r="D431" t="s">
        <v>4072</v>
      </c>
      <c r="E431" t="s">
        <v>4073</v>
      </c>
      <c r="F431" t="s">
        <v>4074</v>
      </c>
      <c r="G431" t="s">
        <v>26</v>
      </c>
      <c r="H431" t="s">
        <v>4075</v>
      </c>
      <c r="I431" t="s">
        <v>26</v>
      </c>
      <c r="J431" t="s">
        <v>4076</v>
      </c>
      <c r="K431" t="str">
        <f>IFERROR(LEFT(SUBSTITUTE(SUBSTITUTE(Table2[[#This Row],[Website]],"www.",""),"https://",""), FIND(".", SUBSTITUTE(SUBSTITUTE(Table2[[#This Row],[Website]],"www.",""),"https://","")) - 1),"")</f>
        <v>sioen</v>
      </c>
      <c r="L431" t="s">
        <v>4077</v>
      </c>
      <c r="M431" t="s">
        <v>4078</v>
      </c>
      <c r="N431">
        <v>8850</v>
      </c>
      <c r="O431">
        <v>28</v>
      </c>
      <c r="P431">
        <v>118.1</v>
      </c>
      <c r="Q431"/>
      <c r="R431" t="str">
        <f>LOWER(Table2[[#This Row],[Straat]]&amp;Table2[[#This Row],[Huisnummer]]&amp;Table2[[#This Row],[Postcode]])</f>
        <v>fabriekstraat238850</v>
      </c>
      <c r="S431"/>
      <c r="T431" t="s">
        <v>77</v>
      </c>
      <c r="U431" t="s">
        <v>3280</v>
      </c>
      <c r="V431">
        <v>23</v>
      </c>
      <c r="W431" t="s">
        <v>406</v>
      </c>
      <c r="X431" t="s">
        <v>80</v>
      </c>
      <c r="Y431" t="s">
        <v>47</v>
      </c>
      <c r="Z431" t="str">
        <f>_xlfn.XLOOKUP(Table2[[#This Row],[Bedrijfsnummer]],Contacten!$O$2:$O$921,Contacten!$H$2:$H$921,"Not Found",0)</f>
        <v>HR Manager</v>
      </c>
      <c r="AA431" t="str">
        <f>_xlfn.XLOOKUP(Table2[[#This Row],[Basisnaam]],Table3[Basisnaam],Table3[Functie],"",0)</f>
        <v/>
      </c>
      <c r="AB431" t="str">
        <f>IF(OR(Table2[[#This Row],[In Contact list?]]&lt;&gt;"Not Found",Table2[[#This Row],[In Contacten Hanne]]&lt;&gt;""),"Yes","No")</f>
        <v>Yes</v>
      </c>
    </row>
    <row r="432" spans="1:28" ht="17.45" customHeight="1" x14ac:dyDescent="0.45">
      <c r="A432" t="s">
        <v>9422</v>
      </c>
      <c r="B432" t="s">
        <v>4080</v>
      </c>
      <c r="C432" t="str">
        <f>SUBSTITUTE(SUBSTITUTE(SUBSTITUTE(SUBSTITUTE(SUBSTITUTE(SUBSTITUTE(SUBSTITUTE(SUBSTITUTE(SUBSTITUTE(SUBSTITUTE(SUBSTITUTE(SUBSTITUTE(SUBSTITUTE(LOWER(Table2[[#This Row],[Naam]]),".",""),"-","")," bvba",""),"belgië",""),"belgium","")," nv","")," bv",""),"group",""),"groep","")," ", ""),"é","e"),"è","e"),"à","a")</f>
        <v>skeyes</v>
      </c>
      <c r="D432" t="s">
        <v>4081</v>
      </c>
      <c r="E432" t="s">
        <v>4082</v>
      </c>
      <c r="F432" t="s">
        <v>4083</v>
      </c>
      <c r="G432" t="s">
        <v>26</v>
      </c>
      <c r="H432" t="s">
        <v>4084</v>
      </c>
      <c r="I432" t="s">
        <v>26</v>
      </c>
      <c r="J432" t="s">
        <v>4085</v>
      </c>
      <c r="K432" t="str">
        <f>IFERROR(LEFT(SUBSTITUTE(SUBSTITUTE(Table2[[#This Row],[Website]],"www.",""),"https://",""), FIND(".", SUBSTITUTE(SUBSTITUTE(Table2[[#This Row],[Website]],"www.",""),"https://","")) - 1),"")</f>
        <v>skeyes</v>
      </c>
      <c r="L432" t="s">
        <v>4086</v>
      </c>
      <c r="M432" t="s">
        <v>200</v>
      </c>
      <c r="N432" t="s">
        <v>315</v>
      </c>
      <c r="O432">
        <v>32</v>
      </c>
      <c r="P432">
        <v>972</v>
      </c>
      <c r="Q432" t="s">
        <v>4087</v>
      </c>
      <c r="R432" t="str">
        <f>LOWER(Table2[[#This Row],[Straat]]&amp;Table2[[#This Row],[Huisnummer]]&amp;Table2[[#This Row],[Postcode]])</f>
        <v>square de meeûs351000</v>
      </c>
      <c r="S432" t="s">
        <v>33</v>
      </c>
      <c r="T432" t="s">
        <v>200</v>
      </c>
      <c r="U432" t="s">
        <v>4088</v>
      </c>
      <c r="V432" t="s">
        <v>2508</v>
      </c>
      <c r="W432" t="s">
        <v>4089</v>
      </c>
      <c r="X432" t="s">
        <v>100</v>
      </c>
      <c r="Y432" t="s">
        <v>47</v>
      </c>
      <c r="Z432" t="str">
        <f>_xlfn.XLOOKUP(Table2[[#This Row],[Bedrijfsnummer]],Contacten!$O$2:$O$921,Contacten!$H$2:$H$921,"Not Found",0)</f>
        <v>HR Business Partner</v>
      </c>
      <c r="AA432" t="str">
        <f>_xlfn.XLOOKUP(Table2[[#This Row],[Basisnaam]],Table3[Basisnaam],Table3[Functie],"",0)</f>
        <v/>
      </c>
      <c r="AB432" t="str">
        <f>IF(OR(Table2[[#This Row],[In Contact list?]]&lt;&gt;"Not Found",Table2[[#This Row],[In Contacten Hanne]]&lt;&gt;""),"Yes","No")</f>
        <v>Yes</v>
      </c>
    </row>
    <row r="433" spans="1:28" ht="17.45" customHeight="1" x14ac:dyDescent="0.45">
      <c r="A433" t="s">
        <v>9422</v>
      </c>
      <c r="B433" t="s">
        <v>4091</v>
      </c>
      <c r="C433" t="str">
        <f>SUBSTITUTE(SUBSTITUTE(SUBSTITUTE(SUBSTITUTE(SUBSTITUTE(SUBSTITUTE(SUBSTITUTE(SUBSTITUTE(SUBSTITUTE(SUBSTITUTE(SUBSTITUTE(SUBSTITUTE(SUBSTITUTE(LOWER(Table2[[#This Row],[Naam]]),".",""),"-","")," bvba",""),"belgië",""),"belgium","")," nv","")," bv",""),"group",""),"groep","")," ", ""),"é","e"),"è","e"),"à","a")</f>
        <v>skylinecommunications</v>
      </c>
      <c r="D433" t="s">
        <v>4092</v>
      </c>
      <c r="E433" t="s">
        <v>4093</v>
      </c>
      <c r="F433" t="s">
        <v>4094</v>
      </c>
      <c r="G433" t="s">
        <v>26</v>
      </c>
      <c r="H433" t="s">
        <v>4095</v>
      </c>
      <c r="I433" t="s">
        <v>26</v>
      </c>
      <c r="J433" t="s">
        <v>4096</v>
      </c>
      <c r="K433" t="str">
        <f>IFERROR(LEFT(SUBSTITUTE(SUBSTITUTE(Table2[[#This Row],[Website]],"www.",""),"https://",""), FIND(".", SUBSTITUTE(SUBSTITUTE(Table2[[#This Row],[Website]],"www.",""),"https://","")) - 1),"")</f>
        <v>skyline</v>
      </c>
      <c r="L433" t="s">
        <v>4097</v>
      </c>
      <c r="M433" t="s">
        <v>4098</v>
      </c>
      <c r="N433">
        <v>8870</v>
      </c>
      <c r="O433">
        <v>40</v>
      </c>
      <c r="P433">
        <v>171.5</v>
      </c>
      <c r="Q433"/>
      <c r="R433" t="str">
        <f>LOWER(Table2[[#This Row],[Straat]]&amp;Table2[[#This Row],[Huisnummer]]&amp;Table2[[#This Row],[Postcode]])</f>
        <v>ambachtenstraat338870</v>
      </c>
      <c r="S433"/>
      <c r="T433" t="s">
        <v>77</v>
      </c>
      <c r="U433" t="s">
        <v>4099</v>
      </c>
      <c r="V433">
        <v>33</v>
      </c>
      <c r="W433" t="s">
        <v>4100</v>
      </c>
      <c r="X433" t="s">
        <v>80</v>
      </c>
      <c r="Y433" t="s">
        <v>39</v>
      </c>
      <c r="Z433" t="str">
        <f>_xlfn.XLOOKUP(Table2[[#This Row],[Bedrijfsnummer]],Contacten!$O$2:$O$921,Contacten!$H$2:$H$921,"Not Found",0)</f>
        <v>Not Found</v>
      </c>
      <c r="AA433" t="str">
        <f>_xlfn.XLOOKUP(Table2[[#This Row],[Basisnaam]],Table3[Basisnaam],Table3[Functie],"",0)</f>
        <v/>
      </c>
      <c r="AB433" t="str">
        <f>IF(OR(Table2[[#This Row],[In Contact list?]]&lt;&gt;"Not Found",Table2[[#This Row],[In Contacten Hanne]]&lt;&gt;""),"Yes","No")</f>
        <v>No</v>
      </c>
    </row>
    <row r="434" spans="1:28" ht="17.45" customHeight="1" x14ac:dyDescent="0.45">
      <c r="A434" t="s">
        <v>9422</v>
      </c>
      <c r="B434" t="s">
        <v>4101</v>
      </c>
      <c r="C434" t="str">
        <f>SUBSTITUTE(SUBSTITUTE(SUBSTITUTE(SUBSTITUTE(SUBSTITUTE(SUBSTITUTE(SUBSTITUTE(SUBSTITUTE(SUBSTITUTE(SUBSTITUTE(SUBSTITUTE(SUBSTITUTE(SUBSTITUTE(LOWER(Table2[[#This Row],[Naam]]),".",""),"-","")," bvba",""),"belgië",""),"belgium","")," nv","")," bv",""),"group",""),"groep","")," ", ""),"é","e"),"è","e"),"à","a")</f>
        <v>sligrofood</v>
      </c>
      <c r="D434" t="s">
        <v>4102</v>
      </c>
      <c r="E434" t="s">
        <v>4103</v>
      </c>
      <c r="F434" t="s">
        <v>4104</v>
      </c>
      <c r="G434" t="s">
        <v>26</v>
      </c>
      <c r="H434" t="s">
        <v>4105</v>
      </c>
      <c r="I434" t="s">
        <v>26</v>
      </c>
      <c r="J434" t="s">
        <v>4106</v>
      </c>
      <c r="K434" t="str">
        <f>IFERROR(LEFT(SUBSTITUTE(SUBSTITUTE(Table2[[#This Row],[Website]],"www.",""),"https://",""), FIND(".", SUBSTITUTE(SUBSTITUTE(Table2[[#This Row],[Website]],"www.",""),"https://","")) - 1),"")</f>
        <v>sligrofoodgroup</v>
      </c>
      <c r="L434" t="s">
        <v>4107</v>
      </c>
      <c r="M434" t="s">
        <v>895</v>
      </c>
      <c r="N434">
        <v>3110</v>
      </c>
      <c r="O434">
        <v>0</v>
      </c>
      <c r="P434">
        <v>304.8</v>
      </c>
      <c r="Q434"/>
      <c r="R434" t="str">
        <f>LOWER(Table2[[#This Row],[Straat]]&amp;Table2[[#This Row],[Huisnummer]]&amp;Table2[[#This Row],[Postcode]])</f>
        <v>wingepark103110</v>
      </c>
      <c r="S434"/>
      <c r="T434" t="s">
        <v>45</v>
      </c>
      <c r="U434" t="s">
        <v>898</v>
      </c>
      <c r="V434">
        <v>10</v>
      </c>
      <c r="W434" t="s">
        <v>4108</v>
      </c>
      <c r="X434" t="s">
        <v>100</v>
      </c>
      <c r="Y434" t="s">
        <v>47</v>
      </c>
      <c r="Z434" t="str">
        <f>_xlfn.XLOOKUP(Table2[[#This Row],[Bedrijfsnummer]],Contacten!$O$2:$O$921,Contacten!$H$2:$H$921,"Not Found",0)</f>
        <v>Not Found</v>
      </c>
      <c r="AA434" t="str">
        <f>_xlfn.XLOOKUP(Table2[[#This Row],[Basisnaam]],Table3[Basisnaam],Table3[Functie],"",0)</f>
        <v/>
      </c>
      <c r="AB434" t="str">
        <f>IF(OR(Table2[[#This Row],[In Contact list?]]&lt;&gt;"Not Found",Table2[[#This Row],[In Contacten Hanne]]&lt;&gt;""),"Yes","No")</f>
        <v>No</v>
      </c>
    </row>
    <row r="435" spans="1:28" ht="17.45" customHeight="1" x14ac:dyDescent="0.45">
      <c r="A435" t="s">
        <v>9422</v>
      </c>
      <c r="B435" t="s">
        <v>4109</v>
      </c>
      <c r="C435" t="str">
        <f>SUBSTITUTE(SUBSTITUTE(SUBSTITUTE(SUBSTITUTE(SUBSTITUTE(SUBSTITUTE(SUBSTITUTE(SUBSTITUTE(SUBSTITUTE(SUBSTITUTE(SUBSTITUTE(SUBSTITUTE(SUBSTITUTE(LOWER(Table2[[#This Row],[Naam]]),".",""),"-","")," bvba",""),"belgië",""),"belgium","")," nv","")," bv",""),"group",""),"groep","")," ", ""),"é","e"),"è","e"),"à","a")</f>
        <v>smurfitkappaturnhout</v>
      </c>
      <c r="D435" t="s">
        <v>4110</v>
      </c>
      <c r="E435" t="s">
        <v>4111</v>
      </c>
      <c r="F435"/>
      <c r="G435"/>
      <c r="H435" t="s">
        <v>4112</v>
      </c>
      <c r="I435" t="s">
        <v>26</v>
      </c>
      <c r="J435" t="s">
        <v>9547</v>
      </c>
      <c r="K435" t="str">
        <f>IFERROR(LEFT(SUBSTITUTE(SUBSTITUTE(Table2[[#This Row],[Website]],"www.",""),"https://",""), FIND(".", SUBSTITUTE(SUBSTITUTE(Table2[[#This Row],[Website]],"www.",""),"https://","")) - 1),"")</f>
        <v>Empty</v>
      </c>
      <c r="L435"/>
      <c r="M435" t="s">
        <v>272</v>
      </c>
      <c r="N435">
        <v>2300</v>
      </c>
      <c r="O435">
        <v>0</v>
      </c>
      <c r="P435">
        <v>112.9</v>
      </c>
      <c r="Q435"/>
      <c r="R435" t="str">
        <f>LOWER(Table2[[#This Row],[Straat]]&amp;Table2[[#This Row],[Huisnummer]]&amp;Table2[[#This Row],[Postcode]])</f>
        <v>bremheidelaan12300</v>
      </c>
      <c r="S435"/>
      <c r="T435" t="s">
        <v>34</v>
      </c>
      <c r="U435" t="s">
        <v>3613</v>
      </c>
      <c r="V435">
        <v>1</v>
      </c>
      <c r="W435"/>
      <c r="X435" t="s">
        <v>38</v>
      </c>
      <c r="Y435" t="s">
        <v>47</v>
      </c>
      <c r="Z435" t="str">
        <f>_xlfn.XLOOKUP(Table2[[#This Row],[Bedrijfsnummer]],Contacten!$O$2:$O$921,Contacten!$H$2:$H$921,"Not Found",0)</f>
        <v>Not Found</v>
      </c>
      <c r="AA435" t="str">
        <f>_xlfn.XLOOKUP(Table2[[#This Row],[Basisnaam]],Table3[Basisnaam],Table3[Functie],"",0)</f>
        <v>HR Manager</v>
      </c>
      <c r="AB435" t="str">
        <f>IF(OR(Table2[[#This Row],[In Contact list?]]&lt;&gt;"Not Found",Table2[[#This Row],[In Contacten Hanne]]&lt;&gt;""),"Yes","No")</f>
        <v>Yes</v>
      </c>
    </row>
    <row r="436" spans="1:28" ht="17.45" customHeight="1" x14ac:dyDescent="0.45">
      <c r="A436" t="s">
        <v>9422</v>
      </c>
      <c r="B436" t="s">
        <v>4113</v>
      </c>
      <c r="C436" t="str">
        <f>SUBSTITUTE(SUBSTITUTE(SUBSTITUTE(SUBSTITUTE(SUBSTITUTE(SUBSTITUTE(SUBSTITUTE(SUBSTITUTE(SUBSTITUTE(SUBSTITUTE(SUBSTITUTE(SUBSTITUTE(SUBSTITUTE(LOWER(Table2[[#This Row],[Naam]]),".",""),"-","")," bvba",""),"belgië",""),"belgium","")," nv","")," bv",""),"group",""),"groep","")," ", ""),"é","e"),"è","e"),"à","a")</f>
        <v>snackfoodpocoloco</v>
      </c>
      <c r="D436" t="s">
        <v>4114</v>
      </c>
      <c r="E436" t="s">
        <v>4115</v>
      </c>
      <c r="F436" t="s">
        <v>4116</v>
      </c>
      <c r="G436" t="s">
        <v>26</v>
      </c>
      <c r="H436" t="s">
        <v>4117</v>
      </c>
      <c r="I436" t="s">
        <v>26</v>
      </c>
      <c r="J436" t="s">
        <v>4118</v>
      </c>
      <c r="K436" t="str">
        <f>IFERROR(LEFT(SUBSTITUTE(SUBSTITUTE(Table2[[#This Row],[Website]],"www.",""),"https://",""), FIND(".", SUBSTITUTE(SUBSTITUTE(Table2[[#This Row],[Website]],"www.",""),"https://","")) - 1),"")</f>
        <v>pauliggroup</v>
      </c>
      <c r="L436" t="s">
        <v>4119</v>
      </c>
      <c r="M436" t="s">
        <v>76</v>
      </c>
      <c r="N436">
        <v>8800</v>
      </c>
      <c r="O436">
        <v>0</v>
      </c>
      <c r="P436">
        <v>206.3</v>
      </c>
      <c r="Q436"/>
      <c r="R436" t="str">
        <f>LOWER(Table2[[#This Row],[Straat]]&amp;Table2[[#This Row],[Huisnummer]]&amp;Table2[[#This Row],[Postcode]])</f>
        <v>rumbeeksegravier1578800</v>
      </c>
      <c r="S436"/>
      <c r="T436" t="s">
        <v>77</v>
      </c>
      <c r="U436" t="s">
        <v>4120</v>
      </c>
      <c r="V436">
        <v>157</v>
      </c>
      <c r="W436" t="s">
        <v>1070</v>
      </c>
      <c r="X436" t="s">
        <v>100</v>
      </c>
      <c r="Y436" t="s">
        <v>47</v>
      </c>
      <c r="Z436" t="str">
        <f>_xlfn.XLOOKUP(Table2[[#This Row],[Bedrijfsnummer]],Contacten!$O$2:$O$921,Contacten!$H$2:$H$921,"Not Found",0)</f>
        <v>HR Manager Services</v>
      </c>
      <c r="AA436" t="str">
        <f>_xlfn.XLOOKUP(Table2[[#This Row],[Basisnaam]],Table3[Basisnaam],Table3[Functie],"",0)</f>
        <v/>
      </c>
      <c r="AB436" t="str">
        <f>IF(OR(Table2[[#This Row],[In Contact list?]]&lt;&gt;"Not Found",Table2[[#This Row],[In Contacten Hanne]]&lt;&gt;""),"Yes","No")</f>
        <v>Yes</v>
      </c>
    </row>
    <row r="437" spans="1:28" ht="17.45" customHeight="1" x14ac:dyDescent="0.45">
      <c r="A437" t="s">
        <v>9422</v>
      </c>
      <c r="B437" t="s">
        <v>4122</v>
      </c>
      <c r="C437" t="str">
        <f>SUBSTITUTE(SUBSTITUTE(SUBSTITUTE(SUBSTITUTE(SUBSTITUTE(SUBSTITUTE(SUBSTITUTE(SUBSTITUTE(SUBSTITUTE(SUBSTITUTE(SUBSTITUTE(SUBSTITUTE(SUBSTITUTE(LOWER(Table2[[#This Row],[Naam]]),".",""),"-","")," bvba",""),"belgië",""),"belgium","")," nv","")," bv",""),"group",""),"groep","")," ", ""),"é","e"),"è","e"),"à","a")</f>
        <v>softandinformaticscompany</v>
      </c>
      <c r="D437" t="s">
        <v>4123</v>
      </c>
      <c r="E437" t="s">
        <v>4124</v>
      </c>
      <c r="F437" t="s">
        <v>4125</v>
      </c>
      <c r="G437" t="s">
        <v>26</v>
      </c>
      <c r="H437" t="s">
        <v>4126</v>
      </c>
      <c r="I437" t="s">
        <v>26</v>
      </c>
      <c r="J437" t="s">
        <v>4127</v>
      </c>
      <c r="K437" t="str">
        <f>IFERROR(LEFT(SUBSTITUTE(SUBSTITUTE(Table2[[#This Row],[Website]],"www.",""),"https://",""), FIND(".", SUBSTITUTE(SUBSTITUTE(Table2[[#This Row],[Website]],"www.",""),"https://","")) - 1),"")</f>
        <v>sofico</v>
      </c>
      <c r="L437" t="s">
        <v>4128</v>
      </c>
      <c r="M437" t="s">
        <v>66</v>
      </c>
      <c r="N437">
        <v>9052</v>
      </c>
      <c r="O437">
        <v>66</v>
      </c>
      <c r="P437">
        <v>164.7</v>
      </c>
      <c r="Q437"/>
      <c r="R437" t="str">
        <f>LOWER(Table2[[#This Row],[Straat]]&amp;Table2[[#This Row],[Huisnummer]]&amp;Table2[[#This Row],[Postcode]])</f>
        <v>technologiepark-zwijnaarde849052</v>
      </c>
      <c r="S437"/>
      <c r="T437" t="s">
        <v>67</v>
      </c>
      <c r="U437" t="s">
        <v>68</v>
      </c>
      <c r="V437">
        <v>84</v>
      </c>
      <c r="W437" t="s">
        <v>1180</v>
      </c>
      <c r="X437" t="s">
        <v>80</v>
      </c>
      <c r="Y437" t="s">
        <v>60</v>
      </c>
      <c r="Z437" t="str">
        <f>_xlfn.XLOOKUP(Table2[[#This Row],[Bedrijfsnummer]],Contacten!$O$2:$O$921,Contacten!$H$2:$H$921,"Not Found",0)</f>
        <v>Not Found</v>
      </c>
      <c r="AA437" t="str">
        <f>_xlfn.XLOOKUP(Table2[[#This Row],[Basisnaam]],Table3[Basisnaam],Table3[Functie],"",0)</f>
        <v/>
      </c>
      <c r="AB437" t="str">
        <f>IF(OR(Table2[[#This Row],[In Contact list?]]&lt;&gt;"Not Found",Table2[[#This Row],[In Contacten Hanne]]&lt;&gt;""),"Yes","No")</f>
        <v>No</v>
      </c>
    </row>
    <row r="438" spans="1:28" ht="17.45" customHeight="1" x14ac:dyDescent="0.45">
      <c r="A438" t="s">
        <v>9422</v>
      </c>
      <c r="B438" t="s">
        <v>4129</v>
      </c>
      <c r="C438" t="str">
        <f>SUBSTITUTE(SUBSTITUTE(SUBSTITUTE(SUBSTITUTE(SUBSTITUTE(SUBSTITUTE(SUBSTITUTE(SUBSTITUTE(SUBSTITUTE(SUBSTITUTE(SUBSTITUTE(SUBSTITUTE(SUBSTITUTE(LOWER(Table2[[#This Row],[Naam]]),".",""),"-","")," bvba",""),"belgië",""),"belgium","")," nv","")," bv",""),"group",""),"groep","")," ", ""),"é","e"),"è","e"),"à","a")</f>
        <v>solutiaeurope</v>
      </c>
      <c r="D438" t="s">
        <v>4130</v>
      </c>
      <c r="E438" t="s">
        <v>4131</v>
      </c>
      <c r="F438"/>
      <c r="G438"/>
      <c r="H438"/>
      <c r="I438"/>
      <c r="J438" t="s">
        <v>9547</v>
      </c>
      <c r="K438" t="str">
        <f>IFERROR(LEFT(SUBSTITUTE(SUBSTITUTE(Table2[[#This Row],[Website]],"www.",""),"https://",""), FIND(".", SUBSTITUTE(SUBSTITUTE(Table2[[#This Row],[Website]],"www.",""),"https://","")) - 1),"")</f>
        <v>Empty</v>
      </c>
      <c r="L438"/>
      <c r="M438" t="s">
        <v>369</v>
      </c>
      <c r="N438">
        <v>9000</v>
      </c>
      <c r="O438">
        <v>0</v>
      </c>
      <c r="P438">
        <v>151.5</v>
      </c>
      <c r="Q438"/>
      <c r="R438" t="str">
        <f>LOWER(Table2[[#This Row],[Straat]]&amp;Table2[[#This Row],[Huisnummer]]&amp;Table2[[#This Row],[Postcode]])</f>
        <v>ottergemsesteenweg-zuid7079000</v>
      </c>
      <c r="S438"/>
      <c r="T438" t="s">
        <v>67</v>
      </c>
      <c r="U438" t="s">
        <v>372</v>
      </c>
      <c r="V438">
        <v>707</v>
      </c>
      <c r="W438"/>
      <c r="X438" t="s">
        <v>38</v>
      </c>
      <c r="Y438" t="s">
        <v>47</v>
      </c>
      <c r="Z438" t="str">
        <f>_xlfn.XLOOKUP(Table2[[#This Row],[Bedrijfsnummer]],Contacten!$O$2:$O$921,Contacten!$H$2:$H$921,"Not Found",0)</f>
        <v>Not Found</v>
      </c>
      <c r="AA438" t="str">
        <f>_xlfn.XLOOKUP(Table2[[#This Row],[Basisnaam]],Table3[Basisnaam],Table3[Functie],"",0)</f>
        <v/>
      </c>
      <c r="AB438" t="str">
        <f>IF(OR(Table2[[#This Row],[In Contact list?]]&lt;&gt;"Not Found",Table2[[#This Row],[In Contacten Hanne]]&lt;&gt;""),"Yes","No")</f>
        <v>No</v>
      </c>
    </row>
    <row r="439" spans="1:28" ht="17.45" customHeight="1" x14ac:dyDescent="0.45">
      <c r="A439" t="s">
        <v>9422</v>
      </c>
      <c r="B439" t="s">
        <v>4132</v>
      </c>
      <c r="C439" t="str">
        <f>SUBSTITUTE(SUBSTITUTE(SUBSTITUTE(SUBSTITUTE(SUBSTITUTE(SUBSTITUTE(SUBSTITUTE(SUBSTITUTE(SUBSTITUTE(SUBSTITUTE(SUBSTITUTE(SUBSTITUTE(SUBSTITUTE(LOWER(Table2[[#This Row],[Naam]]),".",""),"-","")," bvba",""),"belgië",""),"belgium","")," nv","")," bv",""),"group",""),"groep","")," ", ""),"é","e"),"è","e"),"à","a")</f>
        <v>solutions30</v>
      </c>
      <c r="D439" t="s">
        <v>4133</v>
      </c>
      <c r="E439" t="s">
        <v>4134</v>
      </c>
      <c r="F439" t="s">
        <v>4135</v>
      </c>
      <c r="G439" t="s">
        <v>26</v>
      </c>
      <c r="H439" t="s">
        <v>4136</v>
      </c>
      <c r="I439" t="s">
        <v>26</v>
      </c>
      <c r="J439" t="s">
        <v>4137</v>
      </c>
      <c r="K439" t="str">
        <f>IFERROR(LEFT(SUBSTITUTE(SUBSTITUTE(Table2[[#This Row],[Website]],"www.",""),"https://",""), FIND(".", SUBSTITUTE(SUBSTITUTE(Table2[[#This Row],[Website]],"www.",""),"https://","")) - 1),"")</f>
        <v>solutions30</v>
      </c>
      <c r="L439" t="s">
        <v>4138</v>
      </c>
      <c r="M439" t="s">
        <v>1569</v>
      </c>
      <c r="N439">
        <v>2600</v>
      </c>
      <c r="O439">
        <v>0</v>
      </c>
      <c r="P439">
        <v>154.80000000000001</v>
      </c>
      <c r="Q439"/>
      <c r="R439" t="str">
        <f>LOWER(Table2[[#This Row],[Straat]]&amp;Table2[[#This Row],[Huisnummer]]&amp;Table2[[#This Row],[Postcode]])</f>
        <v>berchemstadionstraat722600</v>
      </c>
      <c r="S439"/>
      <c r="T439" t="s">
        <v>34</v>
      </c>
      <c r="U439" t="s">
        <v>1572</v>
      </c>
      <c r="V439">
        <v>72</v>
      </c>
      <c r="W439" t="s">
        <v>4139</v>
      </c>
      <c r="X439" t="s">
        <v>80</v>
      </c>
      <c r="Y439" t="s">
        <v>47</v>
      </c>
      <c r="Z439" t="str">
        <f>_xlfn.XLOOKUP(Table2[[#This Row],[Bedrijfsnummer]],Contacten!$O$2:$O$921,Contacten!$H$2:$H$921,"Not Found",0)</f>
        <v>HR Manager</v>
      </c>
      <c r="AA439" t="str">
        <f>_xlfn.XLOOKUP(Table2[[#This Row],[Basisnaam]],Table3[Basisnaam],Table3[Functie],"",0)</f>
        <v/>
      </c>
      <c r="AB439" t="str">
        <f>IF(OR(Table2[[#This Row],[In Contact list?]]&lt;&gt;"Not Found",Table2[[#This Row],[In Contacten Hanne]]&lt;&gt;""),"Yes","No")</f>
        <v>Yes</v>
      </c>
    </row>
    <row r="440" spans="1:28" ht="17.45" customHeight="1" x14ac:dyDescent="0.45">
      <c r="A440" t="s">
        <v>9422</v>
      </c>
      <c r="B440" t="s">
        <v>4141</v>
      </c>
      <c r="C440" t="str">
        <f>SUBSTITUTE(SUBSTITUTE(SUBSTITUTE(SUBSTITUTE(SUBSTITUTE(SUBSTITUTE(SUBSTITUTE(SUBSTITUTE(SUBSTITUTE(SUBSTITUTE(SUBSTITUTE(SUBSTITUTE(SUBSTITUTE(LOWER(Table2[[#This Row],[Naam]]),".",""),"-","")," bvba",""),"belgië",""),"belgium","")," nv","")," bv",""),"group",""),"groep","")," ", ""),"é","e"),"è","e"),"à","a")</f>
        <v>sonovaretail</v>
      </c>
      <c r="D440" t="s">
        <v>4142</v>
      </c>
      <c r="E440" t="s">
        <v>4143</v>
      </c>
      <c r="F440"/>
      <c r="G440"/>
      <c r="H440" t="s">
        <v>4144</v>
      </c>
      <c r="I440" t="s">
        <v>26</v>
      </c>
      <c r="J440" t="s">
        <v>4145</v>
      </c>
      <c r="K440" t="str">
        <f>IFERROR(LEFT(SUBSTITUTE(SUBSTITUTE(Table2[[#This Row],[Website]],"www.",""),"https://",""), FIND(".", SUBSTITUTE(SUBSTITUTE(Table2[[#This Row],[Website]],"www.",""),"https://","")) - 1),"")</f>
        <v>lapperre</v>
      </c>
      <c r="L440" t="s">
        <v>4146</v>
      </c>
      <c r="M440" t="s">
        <v>128</v>
      </c>
      <c r="N440" t="s">
        <v>4042</v>
      </c>
      <c r="O440">
        <v>8</v>
      </c>
      <c r="P440">
        <v>370</v>
      </c>
      <c r="Q440" t="s">
        <v>4147</v>
      </c>
      <c r="R440" t="str">
        <f>LOWER(Table2[[#This Row],[Straat]]&amp;Table2[[#This Row],[Huisnummer]]&amp;Table2[[#This Row],[Postcode]])</f>
        <v>spoorwegstraat221702</v>
      </c>
      <c r="S440" t="s">
        <v>33</v>
      </c>
      <c r="T440" t="s">
        <v>45</v>
      </c>
      <c r="U440" t="s">
        <v>3884</v>
      </c>
      <c r="V440" t="s">
        <v>4148</v>
      </c>
      <c r="W440" t="s">
        <v>1912</v>
      </c>
      <c r="X440" t="s">
        <v>38</v>
      </c>
      <c r="Y440" t="s">
        <v>47</v>
      </c>
      <c r="Z440" t="str">
        <f>_xlfn.XLOOKUP(Table2[[#This Row],[Bedrijfsnummer]],Contacten!$O$2:$O$921,Contacten!$H$2:$H$921,"Not Found",0)</f>
        <v>HR Director Sonova Retail BeLux</v>
      </c>
      <c r="AA440" t="str">
        <f>_xlfn.XLOOKUP(Table2[[#This Row],[Basisnaam]],Table3[Basisnaam],Table3[Functie],"",0)</f>
        <v/>
      </c>
      <c r="AB440" t="str">
        <f>IF(OR(Table2[[#This Row],[In Contact list?]]&lt;&gt;"Not Found",Table2[[#This Row],[In Contacten Hanne]]&lt;&gt;""),"Yes","No")</f>
        <v>Yes</v>
      </c>
    </row>
    <row r="441" spans="1:28" ht="17.45" customHeight="1" x14ac:dyDescent="0.45">
      <c r="A441" t="s">
        <v>9422</v>
      </c>
      <c r="B441" t="s">
        <v>4151</v>
      </c>
      <c r="C441" t="str">
        <f>SUBSTITUTE(SUBSTITUTE(SUBSTITUTE(SUBSTITUTE(SUBSTITUTE(SUBSTITUTE(SUBSTITUTE(SUBSTITUTE(SUBSTITUTE(SUBSTITUTE(SUBSTITUTE(SUBSTITUTE(SUBSTITUTE(LOWER(Table2[[#This Row],[Naam]]),".",""),"-","")," bvba",""),"belgië",""),"belgium","")," nv","")," bv",""),"group",""),"groep","")," ", ""),"é","e"),"è","e"),"à","a")</f>
        <v>soprabankingsoftware</v>
      </c>
      <c r="D441" t="s">
        <v>4152</v>
      </c>
      <c r="E441" t="s">
        <v>4153</v>
      </c>
      <c r="F441"/>
      <c r="G441"/>
      <c r="H441"/>
      <c r="I441"/>
      <c r="J441" t="s">
        <v>4154</v>
      </c>
      <c r="K441" t="str">
        <f>IFERROR(LEFT(SUBSTITUTE(SUBSTITUTE(Table2[[#This Row],[Website]],"www.",""),"https://",""), FIND(".", SUBSTITUTE(SUBSTITUTE(Table2[[#This Row],[Website]],"www.",""),"https://","")) - 1),"")</f>
        <v>soprabanking</v>
      </c>
      <c r="L441" t="s">
        <v>4155</v>
      </c>
      <c r="M441" t="s">
        <v>200</v>
      </c>
      <c r="N441" t="s">
        <v>315</v>
      </c>
      <c r="O441">
        <v>18</v>
      </c>
      <c r="P441">
        <v>314</v>
      </c>
      <c r="Q441" t="s">
        <v>4156</v>
      </c>
      <c r="R441" t="str">
        <f>LOWER(Table2[[#This Row],[Straat]]&amp;Table2[[#This Row],[Huisnummer]]&amp;Table2[[#This Row],[Postcode]])</f>
        <v>koning albert ii-laan41000</v>
      </c>
      <c r="S441" t="s">
        <v>33</v>
      </c>
      <c r="T441" t="s">
        <v>200</v>
      </c>
      <c r="U441" t="s">
        <v>4157</v>
      </c>
      <c r="V441" t="s">
        <v>1452</v>
      </c>
      <c r="W441" t="s">
        <v>1180</v>
      </c>
      <c r="X441" t="s">
        <v>38</v>
      </c>
      <c r="Y441" t="s">
        <v>60</v>
      </c>
      <c r="Z441" t="str">
        <f>_xlfn.XLOOKUP(Table2[[#This Row],[Bedrijfsnummer]],Contacten!$O$2:$O$921,Contacten!$H$2:$H$921,"Not Found",0)</f>
        <v>HR Director BeNeLux</v>
      </c>
      <c r="AA441" t="str">
        <f>_xlfn.XLOOKUP(Table2[[#This Row],[Basisnaam]],Table3[Basisnaam],Table3[Functie],"",0)</f>
        <v/>
      </c>
      <c r="AB441" t="str">
        <f>IF(OR(Table2[[#This Row],[In Contact list?]]&lt;&gt;"Not Found",Table2[[#This Row],[In Contacten Hanne]]&lt;&gt;""),"Yes","No")</f>
        <v>Yes</v>
      </c>
    </row>
    <row r="442" spans="1:28" ht="17.45" customHeight="1" x14ac:dyDescent="0.45">
      <c r="A442" t="s">
        <v>9422</v>
      </c>
      <c r="B442" t="s">
        <v>4159</v>
      </c>
      <c r="C442" t="str">
        <f>SUBSTITUTE(SUBSTITUTE(SUBSTITUTE(SUBSTITUTE(SUBSTITUTE(SUBSTITUTE(SUBSTITUTE(SUBSTITUTE(SUBSTITUTE(SUBSTITUTE(SUBSTITUTE(SUBSTITUTE(SUBSTITUTE(LOWER(Table2[[#This Row],[Naam]]),".",""),"-","")," bvba",""),"belgië",""),"belgium","")," nv","")," bv",""),"group",""),"groep","")," ", ""),"é","e"),"è","e"),"à","a")</f>
        <v>soprasteria</v>
      </c>
      <c r="D442" t="s">
        <v>4160</v>
      </c>
      <c r="E442" t="s">
        <v>4161</v>
      </c>
      <c r="F442" t="s">
        <v>4162</v>
      </c>
      <c r="G442" t="s">
        <v>26</v>
      </c>
      <c r="H442" t="s">
        <v>4163</v>
      </c>
      <c r="I442" t="s">
        <v>26</v>
      </c>
      <c r="J442" t="s">
        <v>4164</v>
      </c>
      <c r="K442" t="str">
        <f>IFERROR(LEFT(SUBSTITUTE(SUBSTITUTE(Table2[[#This Row],[Website]],"www.",""),"https://",""), FIND(".", SUBSTITUTE(SUBSTITUTE(Table2[[#This Row],[Website]],"www.",""),"https://","")) - 1),"")</f>
        <v>soprasteria</v>
      </c>
      <c r="L442" t="s">
        <v>4165</v>
      </c>
      <c r="M442" t="s">
        <v>44</v>
      </c>
      <c r="N442" t="s">
        <v>212</v>
      </c>
      <c r="O442">
        <v>181</v>
      </c>
      <c r="P442">
        <v>977</v>
      </c>
      <c r="Q442" t="s">
        <v>4166</v>
      </c>
      <c r="R442" t="str">
        <f>LOWER(Table2[[#This Row],[Straat]]&amp;Table2[[#This Row],[Huisnummer]]&amp;Table2[[#This Row],[Postcode]])</f>
        <v>culliganlaan3b1831</v>
      </c>
      <c r="S442" t="s">
        <v>33</v>
      </c>
      <c r="T442" t="s">
        <v>45</v>
      </c>
      <c r="U442" t="s">
        <v>1096</v>
      </c>
      <c r="V442" t="s">
        <v>4167</v>
      </c>
      <c r="W442" t="s">
        <v>4168</v>
      </c>
      <c r="X442" t="s">
        <v>100</v>
      </c>
      <c r="Y442" t="s">
        <v>47</v>
      </c>
      <c r="Z442" t="str">
        <f>_xlfn.XLOOKUP(Table2[[#This Row],[Bedrijfsnummer]],Contacten!$O$2:$O$921,Contacten!$H$2:$H$921,"Not Found",0)</f>
        <v>HR Director</v>
      </c>
      <c r="AA442" t="str">
        <f>_xlfn.XLOOKUP(Table2[[#This Row],[Basisnaam]],Table3[Basisnaam],Table3[Functie],"",0)</f>
        <v/>
      </c>
      <c r="AB442" t="str">
        <f>IF(OR(Table2[[#This Row],[In Contact list?]]&lt;&gt;"Not Found",Table2[[#This Row],[In Contacten Hanne]]&lt;&gt;""),"Yes","No")</f>
        <v>Yes</v>
      </c>
    </row>
    <row r="443" spans="1:28" ht="17.45" customHeight="1" x14ac:dyDescent="0.45">
      <c r="A443" t="s">
        <v>9422</v>
      </c>
      <c r="B443" t="s">
        <v>4170</v>
      </c>
      <c r="C443" t="str">
        <f>SUBSTITUTE(SUBSTITUTE(SUBSTITUTE(SUBSTITUTE(SUBSTITUTE(SUBSTITUTE(SUBSTITUTE(SUBSTITUTE(SUBSTITUTE(SUBSTITUTE(SUBSTITUTE(SUBSTITUTE(SUBSTITUTE(LOWER(Table2[[#This Row],[Naam]]),".",""),"-","")," bvba",""),"belgië",""),"belgium","")," nv","")," bv",""),"group",""),"groep","")," ", ""),"é","e"),"è","e"),"à","a")</f>
        <v>soprema</v>
      </c>
      <c r="D443" t="s">
        <v>4171</v>
      </c>
      <c r="E443" t="s">
        <v>4172</v>
      </c>
      <c r="F443" t="s">
        <v>4173</v>
      </c>
      <c r="G443" t="s">
        <v>26</v>
      </c>
      <c r="H443" t="s">
        <v>4174</v>
      </c>
      <c r="I443" t="s">
        <v>26</v>
      </c>
      <c r="J443" t="s">
        <v>4175</v>
      </c>
      <c r="K443" t="str">
        <f>IFERROR(LEFT(SUBSTITUTE(SUBSTITUTE(Table2[[#This Row],[Website]],"www.",""),"https://",""), FIND(".", SUBSTITUTE(SUBSTITUTE(Table2[[#This Row],[Website]],"www.",""),"https://","")) - 1),"")</f>
        <v>soprema</v>
      </c>
      <c r="L443" t="s">
        <v>4176</v>
      </c>
      <c r="M443" t="s">
        <v>4177</v>
      </c>
      <c r="N443" t="s">
        <v>4178</v>
      </c>
      <c r="O443">
        <v>23</v>
      </c>
      <c r="P443">
        <v>124</v>
      </c>
      <c r="Q443" t="s">
        <v>4179</v>
      </c>
      <c r="R443" t="str">
        <f>LOWER(Table2[[#This Row],[Straat]]&amp;Table2[[#This Row],[Huisnummer]]&amp;Table2[[#This Row],[Postcode]])</f>
        <v>bouwelven52280</v>
      </c>
      <c r="S443" t="s">
        <v>33</v>
      </c>
      <c r="T443" t="s">
        <v>34</v>
      </c>
      <c r="U443" t="s">
        <v>4180</v>
      </c>
      <c r="V443" t="s">
        <v>1665</v>
      </c>
      <c r="W443" t="s">
        <v>2435</v>
      </c>
      <c r="X443" t="s">
        <v>38</v>
      </c>
      <c r="Y443" t="s">
        <v>47</v>
      </c>
      <c r="Z443" t="str">
        <f>_xlfn.XLOOKUP(Table2[[#This Row],[Bedrijfsnummer]],Contacten!$O$2:$O$921,Contacten!$H$2:$H$921,"Not Found",0)</f>
        <v>HR-manager belux</v>
      </c>
      <c r="AA443" t="str">
        <f>_xlfn.XLOOKUP(Table2[[#This Row],[Basisnaam]],Table3[Basisnaam],Table3[Functie],"",0)</f>
        <v>HR Manager</v>
      </c>
      <c r="AB443" t="str">
        <f>IF(OR(Table2[[#This Row],[In Contact list?]]&lt;&gt;"Not Found",Table2[[#This Row],[In Contacten Hanne]]&lt;&gt;""),"Yes","No")</f>
        <v>Yes</v>
      </c>
    </row>
    <row r="444" spans="1:28" ht="17.45" customHeight="1" x14ac:dyDescent="0.45">
      <c r="A444" t="s">
        <v>9422</v>
      </c>
      <c r="B444" t="s">
        <v>4182</v>
      </c>
      <c r="C444" t="str">
        <f>SUBSTITUTE(SUBSTITUTE(SUBSTITUTE(SUBSTITUTE(SUBSTITUTE(SUBSTITUTE(SUBSTITUTE(SUBSTITUTE(SUBSTITUTE(SUBSTITUTE(SUBSTITUTE(SUBSTITUTE(SUBSTITUTE(LOWER(Table2[[#This Row],[Naam]]),".",""),"-","")," bvba",""),"belgië",""),"belgium","")," nv","")," bv",""),"group",""),"groep","")," ", ""),"é","e"),"è","e"),"à","a")</f>
        <v>soudal</v>
      </c>
      <c r="D444" t="s">
        <v>4183</v>
      </c>
      <c r="E444" t="s">
        <v>4184</v>
      </c>
      <c r="F444" t="s">
        <v>4185</v>
      </c>
      <c r="G444" t="s">
        <v>26</v>
      </c>
      <c r="H444" t="s">
        <v>4186</v>
      </c>
      <c r="I444" t="s">
        <v>26</v>
      </c>
      <c r="J444" t="s">
        <v>4187</v>
      </c>
      <c r="K444" t="str">
        <f>IFERROR(LEFT(SUBSTITUTE(SUBSTITUTE(Table2[[#This Row],[Website]],"www.",""),"https://",""), FIND(".", SUBSTITUTE(SUBSTITUTE(Table2[[#This Row],[Website]],"www.",""),"https://","")) - 1),"")</f>
        <v>soudal</v>
      </c>
      <c r="L444" t="s">
        <v>4188</v>
      </c>
      <c r="M444" t="s">
        <v>272</v>
      </c>
      <c r="N444">
        <v>2300</v>
      </c>
      <c r="O444">
        <v>0</v>
      </c>
      <c r="P444">
        <v>338.1</v>
      </c>
      <c r="Q444"/>
      <c r="R444" t="str">
        <f>LOWER(Table2[[#This Row],[Straat]]&amp;Table2[[#This Row],[Huisnummer]]&amp;Table2[[#This Row],[Postcode]])</f>
        <v>everdongenlaan202300</v>
      </c>
      <c r="S444"/>
      <c r="T444" t="s">
        <v>34</v>
      </c>
      <c r="U444" t="s">
        <v>4189</v>
      </c>
      <c r="V444">
        <v>20</v>
      </c>
      <c r="W444" t="s">
        <v>216</v>
      </c>
      <c r="X444" t="s">
        <v>254</v>
      </c>
      <c r="Y444" t="s">
        <v>113</v>
      </c>
      <c r="Z444" t="str">
        <f>_xlfn.XLOOKUP(Table2[[#This Row],[Bedrijfsnummer]],Contacten!$O$2:$O$921,Contacten!$H$2:$H$921,"Not Found",0)</f>
        <v>Group HR Director</v>
      </c>
      <c r="AA444" t="str">
        <f>_xlfn.XLOOKUP(Table2[[#This Row],[Basisnaam]],Table3[Basisnaam],Table3[Functie],"",0)</f>
        <v/>
      </c>
      <c r="AB444" t="str">
        <f>IF(OR(Table2[[#This Row],[In Contact list?]]&lt;&gt;"Not Found",Table2[[#This Row],[In Contacten Hanne]]&lt;&gt;""),"Yes","No")</f>
        <v>Yes</v>
      </c>
    </row>
    <row r="445" spans="1:28" ht="17.45" customHeight="1" x14ac:dyDescent="0.45">
      <c r="A445" t="s">
        <v>9422</v>
      </c>
      <c r="B445" t="s">
        <v>4191</v>
      </c>
      <c r="C445" t="str">
        <f>SUBSTITUTE(SUBSTITUTE(SUBSTITUTE(SUBSTITUTE(SUBSTITUTE(SUBSTITUTE(SUBSTITUTE(SUBSTITUTE(SUBSTITUTE(SUBSTITUTE(SUBSTITUTE(SUBSTITUTE(SUBSTITUTE(LOWER(Table2[[#This Row],[Naam]]),".",""),"-","")," bvba",""),"belgië",""),"belgium","")," nv","")," bv",""),"group",""),"groep","")," ", ""),"é","e"),"è","e"),"à","a")</f>
        <v>speos</v>
      </c>
      <c r="D445" t="s">
        <v>4192</v>
      </c>
      <c r="E445" t="s">
        <v>4193</v>
      </c>
      <c r="F445" t="s">
        <v>4194</v>
      </c>
      <c r="G445" t="s">
        <v>26</v>
      </c>
      <c r="H445"/>
      <c r="I445"/>
      <c r="J445" t="s">
        <v>4195</v>
      </c>
      <c r="K445" t="str">
        <f>IFERROR(LEFT(SUBSTITUTE(SUBSTITUTE(Table2[[#This Row],[Website]],"www.",""),"https://",""), FIND(".", SUBSTITUTE(SUBSTITUTE(Table2[[#This Row],[Website]],"www.",""),"https://","")) - 1),"")</f>
        <v>speos</v>
      </c>
      <c r="L445" t="s">
        <v>4196</v>
      </c>
      <c r="M445" t="s">
        <v>200</v>
      </c>
      <c r="N445" t="s">
        <v>315</v>
      </c>
      <c r="O445">
        <v>3</v>
      </c>
      <c r="P445">
        <v>188</v>
      </c>
      <c r="Q445" t="s">
        <v>4197</v>
      </c>
      <c r="R445" t="str">
        <f>LOWER(Table2[[#This Row],[Straat]]&amp;Table2[[#This Row],[Huisnummer]]&amp;Table2[[#This Row],[Postcode]])</f>
        <v>boulevard anspach11000</v>
      </c>
      <c r="S445" t="s">
        <v>33</v>
      </c>
      <c r="T445" t="s">
        <v>200</v>
      </c>
      <c r="U445" t="s">
        <v>4198</v>
      </c>
      <c r="V445" t="s">
        <v>468</v>
      </c>
      <c r="W445" t="s">
        <v>3172</v>
      </c>
      <c r="X445" t="s">
        <v>38</v>
      </c>
      <c r="Y445" t="s">
        <v>60</v>
      </c>
      <c r="Z445" t="str">
        <f>_xlfn.XLOOKUP(Table2[[#This Row],[Bedrijfsnummer]],Contacten!$O$2:$O$921,Contacten!$H$2:$H$921,"Not Found",0)</f>
        <v>Human Resources Director</v>
      </c>
      <c r="AA445" t="str">
        <f>_xlfn.XLOOKUP(Table2[[#This Row],[Basisnaam]],Table3[Basisnaam],Table3[Functie],"",0)</f>
        <v/>
      </c>
      <c r="AB445" t="str">
        <f>IF(OR(Table2[[#This Row],[In Contact list?]]&lt;&gt;"Not Found",Table2[[#This Row],[In Contacten Hanne]]&lt;&gt;""),"Yes","No")</f>
        <v>Yes</v>
      </c>
    </row>
    <row r="446" spans="1:28" ht="17.45" customHeight="1" x14ac:dyDescent="0.45">
      <c r="A446" t="s">
        <v>9422</v>
      </c>
      <c r="B446" t="s">
        <v>4200</v>
      </c>
      <c r="C446" t="str">
        <f>SUBSTITUTE(SUBSTITUTE(SUBSTITUTE(SUBSTITUTE(SUBSTITUTE(SUBSTITUTE(SUBSTITUTE(SUBSTITUTE(SUBSTITUTE(SUBSTITUTE(SUBSTITUTE(SUBSTITUTE(SUBSTITUTE(LOWER(Table2[[#This Row],[Naam]]),".",""),"-","")," bvba",""),"belgië",""),"belgium","")," nv","")," bv",""),"group",""),"groep","")," ", ""),"é","e"),"è","e"),"à","a")</f>
        <v>stjudemedicalcoordinationcenter</v>
      </c>
      <c r="D446" t="s">
        <v>4201</v>
      </c>
      <c r="E446" t="s">
        <v>4202</v>
      </c>
      <c r="F446" t="s">
        <v>4203</v>
      </c>
      <c r="G446" t="s">
        <v>26</v>
      </c>
      <c r="H446"/>
      <c r="I446"/>
      <c r="J446" t="s">
        <v>4204</v>
      </c>
      <c r="K446" t="str">
        <f>IFERROR(LEFT(SUBSTITUTE(SUBSTITUTE(Table2[[#This Row],[Website]],"www.",""),"https://",""), FIND(".", SUBSTITUTE(SUBSTITUTE(Table2[[#This Row],[Website]],"www.",""),"https://","")) - 1),"")</f>
        <v>cardiovascular</v>
      </c>
      <c r="L446" t="s">
        <v>4205</v>
      </c>
      <c r="M446" t="s">
        <v>121</v>
      </c>
      <c r="N446">
        <v>1930</v>
      </c>
      <c r="O446">
        <v>0</v>
      </c>
      <c r="P446">
        <v>334.1</v>
      </c>
      <c r="Q446"/>
      <c r="R446" t="str">
        <f>LOWER(Table2[[#This Row],[Straat]]&amp;Table2[[#This Row],[Huisnummer]]&amp;Table2[[#This Row],[Postcode]])</f>
        <v>da vincilaan111930</v>
      </c>
      <c r="S446"/>
      <c r="T446" t="s">
        <v>45</v>
      </c>
      <c r="U446" t="s">
        <v>761</v>
      </c>
      <c r="V446">
        <v>11</v>
      </c>
      <c r="W446"/>
      <c r="X446" t="s">
        <v>38</v>
      </c>
      <c r="Y446" t="s">
        <v>113</v>
      </c>
      <c r="Z446" t="str">
        <f>_xlfn.XLOOKUP(Table2[[#This Row],[Bedrijfsnummer]],Contacten!$O$2:$O$921,Contacten!$H$2:$H$921,"Not Found",0)</f>
        <v>Human Resources Manager</v>
      </c>
      <c r="AA446" t="str">
        <f>_xlfn.XLOOKUP(Table2[[#This Row],[Basisnaam]],Table3[Basisnaam],Table3[Functie],"",0)</f>
        <v/>
      </c>
      <c r="AB446" t="str">
        <f>IF(OR(Table2[[#This Row],[In Contact list?]]&lt;&gt;"Not Found",Table2[[#This Row],[In Contacten Hanne]]&lt;&gt;""),"Yes","No")</f>
        <v>Yes</v>
      </c>
    </row>
    <row r="447" spans="1:28" ht="17.45" customHeight="1" x14ac:dyDescent="0.45">
      <c r="A447" t="s">
        <v>9422</v>
      </c>
      <c r="B447" t="s">
        <v>4207</v>
      </c>
      <c r="C447" t="str">
        <f>SUBSTITUTE(SUBSTITUTE(SUBSTITUTE(SUBSTITUTE(SUBSTITUTE(SUBSTITUTE(SUBSTITUTE(SUBSTITUTE(SUBSTITUTE(SUBSTITUTE(SUBSTITUTE(SUBSTITUTE(SUBSTITUTE(LOWER(Table2[[#This Row],[Naam]]),".",""),"-","")," bvba",""),"belgië",""),"belgium","")," nv","")," bv",""),"group",""),"groep","")," ", ""),"é","e"),"è","e"),"à","a")</f>
        <v>stadsbader</v>
      </c>
      <c r="D447" t="s">
        <v>4208</v>
      </c>
      <c r="E447" t="s">
        <v>4209</v>
      </c>
      <c r="F447" t="s">
        <v>4210</v>
      </c>
      <c r="G447" t="s">
        <v>26</v>
      </c>
      <c r="H447" t="s">
        <v>4211</v>
      </c>
      <c r="I447" t="s">
        <v>26</v>
      </c>
      <c r="J447" t="s">
        <v>4212</v>
      </c>
      <c r="K447" t="str">
        <f>IFERROR(LEFT(SUBSTITUTE(SUBSTITUTE(Table2[[#This Row],[Website]],"www.",""),"https://",""), FIND(".", SUBSTITUTE(SUBSTITUTE(Table2[[#This Row],[Website]],"www.",""),"https://","")) - 1),"")</f>
        <v>stadsbader</v>
      </c>
      <c r="L447" t="s">
        <v>4213</v>
      </c>
      <c r="M447" t="s">
        <v>4214</v>
      </c>
      <c r="N447" t="s">
        <v>4215</v>
      </c>
      <c r="O447">
        <v>81</v>
      </c>
      <c r="P447">
        <v>306</v>
      </c>
      <c r="Q447" t="s">
        <v>4216</v>
      </c>
      <c r="R447" t="str">
        <f>LOWER(Table2[[#This Row],[Straat]]&amp;Table2[[#This Row],[Huisnummer]]&amp;Table2[[#This Row],[Postcode]])</f>
        <v>kanaalstraat18530</v>
      </c>
      <c r="S447" t="s">
        <v>33</v>
      </c>
      <c r="T447" t="s">
        <v>77</v>
      </c>
      <c r="U447" t="s">
        <v>4217</v>
      </c>
      <c r="V447" t="s">
        <v>468</v>
      </c>
      <c r="W447" t="s">
        <v>1641</v>
      </c>
      <c r="X447" t="s">
        <v>100</v>
      </c>
      <c r="Y447" t="s">
        <v>47</v>
      </c>
      <c r="Z447" t="str">
        <f>_xlfn.XLOOKUP(Table2[[#This Row],[Bedrijfsnummer]],Contacten!$O$2:$O$921,Contacten!$H$2:$H$921,"Not Found",0)</f>
        <v>HR Business Partner regio Oost</v>
      </c>
      <c r="AA447" t="str">
        <f>_xlfn.XLOOKUP(Table2[[#This Row],[Basisnaam]],Table3[Basisnaam],Table3[Functie],"",0)</f>
        <v/>
      </c>
      <c r="AB447" t="str">
        <f>IF(OR(Table2[[#This Row],[In Contact list?]]&lt;&gt;"Not Found",Table2[[#This Row],[In Contacten Hanne]]&lt;&gt;""),"Yes","No")</f>
        <v>Yes</v>
      </c>
    </row>
    <row r="448" spans="1:28" ht="17.45" customHeight="1" x14ac:dyDescent="0.45">
      <c r="A448" t="s">
        <v>9422</v>
      </c>
      <c r="B448" t="s">
        <v>4219</v>
      </c>
      <c r="C448" t="str">
        <f>SUBSTITUTE(SUBSTITUTE(SUBSTITUTE(SUBSTITUTE(SUBSTITUTE(SUBSTITUTE(SUBSTITUTE(SUBSTITUTE(SUBSTITUTE(SUBSTITUTE(SUBSTITUTE(SUBSTITUTE(SUBSTITUTE(LOWER(Table2[[#This Row],[Naam]]),".",""),"-","")," bvba",""),"belgië",""),"belgium","")," nv","")," bv",""),"group",""),"groep","")," ", ""),"é","e"),"è","e"),"à","a")</f>
        <v>startpeople</v>
      </c>
      <c r="D448" t="s">
        <v>4220</v>
      </c>
      <c r="E448" t="s">
        <v>4221</v>
      </c>
      <c r="F448" t="s">
        <v>4222</v>
      </c>
      <c r="G448" t="s">
        <v>26</v>
      </c>
      <c r="H448" t="s">
        <v>4223</v>
      </c>
      <c r="I448" t="s">
        <v>26</v>
      </c>
      <c r="J448" t="s">
        <v>4224</v>
      </c>
      <c r="K448" t="str">
        <f>IFERROR(LEFT(SUBSTITUTE(SUBSTITUTE(Table2[[#This Row],[Website]],"www.",""),"https://",""), FIND(".", SUBSTITUTE(SUBSTITUTE(Table2[[#This Row],[Website]],"www.",""),"https://","")) - 1),"")</f>
        <v>startpeople</v>
      </c>
      <c r="L448" t="s">
        <v>4225</v>
      </c>
      <c r="M448" t="s">
        <v>34</v>
      </c>
      <c r="N448">
        <v>2000</v>
      </c>
      <c r="O448">
        <v>0</v>
      </c>
      <c r="P448">
        <v>5856.8</v>
      </c>
      <c r="Q448"/>
      <c r="R448" t="str">
        <f>LOWER(Table2[[#This Row],[Straat]]&amp;Table2[[#This Row],[Huisnummer]]&amp;Table2[[#This Row],[Postcode]])</f>
        <v>frankrijklei1012000</v>
      </c>
      <c r="S448"/>
      <c r="T448" t="s">
        <v>34</v>
      </c>
      <c r="U448" t="s">
        <v>999</v>
      </c>
      <c r="V448">
        <v>101</v>
      </c>
      <c r="W448" t="s">
        <v>3764</v>
      </c>
      <c r="X448" t="s">
        <v>2199</v>
      </c>
      <c r="Y448" t="s">
        <v>47</v>
      </c>
      <c r="Z448" t="str">
        <f>_xlfn.XLOOKUP(Table2[[#This Row],[Bedrijfsnummer]],Contacten!$O$2:$O$921,Contacten!$H$2:$H$921,"Not Found",0)</f>
        <v>Not Found</v>
      </c>
      <c r="AA448" t="str">
        <f>_xlfn.XLOOKUP(Table2[[#This Row],[Basisnaam]],Table3[Basisnaam],Table3[Functie],"",0)</f>
        <v/>
      </c>
      <c r="AB448" t="str">
        <f>IF(OR(Table2[[#This Row],[In Contact list?]]&lt;&gt;"Not Found",Table2[[#This Row],[In Contacten Hanne]]&lt;&gt;""),"Yes","No")</f>
        <v>No</v>
      </c>
    </row>
    <row r="449" spans="1:28" ht="17.45" customHeight="1" x14ac:dyDescent="0.45">
      <c r="A449" t="s">
        <v>9422</v>
      </c>
      <c r="B449" t="s">
        <v>4226</v>
      </c>
      <c r="C449" t="str">
        <f>SUBSTITUTE(SUBSTITUTE(SUBSTITUTE(SUBSTITUTE(SUBSTITUTE(SUBSTITUTE(SUBSTITUTE(SUBSTITUTE(SUBSTITUTE(SUBSTITUTE(SUBSTITUTE(SUBSTITUTE(SUBSTITUTE(LOWER(Table2[[#This Row],[Naam]]),".",""),"-","")," bvba",""),"belgië",""),"belgium","")," nv","")," bv",""),"group",""),"groep","")," ", ""),"é","e"),"è","e"),"à","a")</f>
        <v>stellantisetransmissions</v>
      </c>
      <c r="D449" t="s">
        <v>4227</v>
      </c>
      <c r="E449" t="s">
        <v>4228</v>
      </c>
      <c r="F449" t="s">
        <v>4229</v>
      </c>
      <c r="G449" t="s">
        <v>26</v>
      </c>
      <c r="H449" t="s">
        <v>4230</v>
      </c>
      <c r="I449" t="s">
        <v>26</v>
      </c>
      <c r="J449" t="s">
        <v>4231</v>
      </c>
      <c r="K449" t="str">
        <f>IFERROR(LEFT(SUBSTITUTE(SUBSTITUTE(Table2[[#This Row],[Website]],"www.",""),"https://",""), FIND(".", SUBSTITUTE(SUBSTITUTE(Table2[[#This Row],[Website]],"www.",""),"https://","")) - 1),"")</f>
        <v>punchpowertrain</v>
      </c>
      <c r="L449" t="s">
        <v>4232</v>
      </c>
      <c r="M449" t="s">
        <v>197</v>
      </c>
      <c r="N449" t="s">
        <v>198</v>
      </c>
      <c r="O449">
        <v>14</v>
      </c>
      <c r="P449">
        <v>237</v>
      </c>
      <c r="Q449" t="s">
        <v>4233</v>
      </c>
      <c r="R449" t="str">
        <f>LOWER(Table2[[#This Row],[Straat]]&amp;Table2[[#This Row],[Huisnummer]]&amp;Table2[[#This Row],[Postcode]])</f>
        <v>avenue du bourget201130</v>
      </c>
      <c r="S449" t="s">
        <v>33</v>
      </c>
      <c r="T449" t="s">
        <v>200</v>
      </c>
      <c r="U449" t="s">
        <v>2518</v>
      </c>
      <c r="V449" t="s">
        <v>592</v>
      </c>
      <c r="W449" t="s">
        <v>787</v>
      </c>
      <c r="X449" t="s">
        <v>38</v>
      </c>
      <c r="Y449" t="s">
        <v>60</v>
      </c>
      <c r="Z449" t="str">
        <f>_xlfn.XLOOKUP(Table2[[#This Row],[Bedrijfsnummer]],Contacten!$O$2:$O$921,Contacten!$H$2:$H$921,"Not Found",0)</f>
        <v>HR Director</v>
      </c>
      <c r="AA449" t="str">
        <f>_xlfn.XLOOKUP(Table2[[#This Row],[Basisnaam]],Table3[Basisnaam],Table3[Functie],"",0)</f>
        <v/>
      </c>
      <c r="AB449" t="str">
        <f>IF(OR(Table2[[#This Row],[In Contact list?]]&lt;&gt;"Not Found",Table2[[#This Row],[In Contacten Hanne]]&lt;&gt;""),"Yes","No")</f>
        <v>Yes</v>
      </c>
    </row>
    <row r="450" spans="1:28" ht="17.45" customHeight="1" x14ac:dyDescent="0.45">
      <c r="A450" t="s">
        <v>9422</v>
      </c>
      <c r="B450" t="s">
        <v>4236</v>
      </c>
      <c r="C450" t="str">
        <f>SUBSTITUTE(SUBSTITUTE(SUBSTITUTE(SUBSTITUTE(SUBSTITUTE(SUBSTITUTE(SUBSTITUTE(SUBSTITUTE(SUBSTITUTE(SUBSTITUTE(SUBSTITUTE(SUBSTITUTE(SUBSTITUTE(LOWER(Table2[[#This Row],[Naam]]),".",""),"-","")," bvba",""),"belgië",""),"belgium","")," nv","")," bv",""),"group",""),"groep","")," ", ""),"é","e"),"è","e"),"à","a")</f>
        <v>storaensolangerbrugge</v>
      </c>
      <c r="D450" t="s">
        <v>4237</v>
      </c>
      <c r="E450" t="s">
        <v>4238</v>
      </c>
      <c r="F450"/>
      <c r="G450"/>
      <c r="H450" t="s">
        <v>4239</v>
      </c>
      <c r="I450" t="s">
        <v>26</v>
      </c>
      <c r="J450" t="s">
        <v>4240</v>
      </c>
      <c r="K450" t="str">
        <f>IFERROR(LEFT(SUBSTITUTE(SUBSTITUTE(Table2[[#This Row],[Website]],"www.",""),"https://",""), FIND(".", SUBSTITUTE(SUBSTITUTE(Table2[[#This Row],[Website]],"www.",""),"https://","")) - 1),"")</f>
        <v>storaenso</v>
      </c>
      <c r="L450" t="s">
        <v>4241</v>
      </c>
      <c r="M450" t="s">
        <v>369</v>
      </c>
      <c r="N450" t="s">
        <v>370</v>
      </c>
      <c r="O450">
        <v>45</v>
      </c>
      <c r="P450">
        <v>104</v>
      </c>
      <c r="Q450" t="s">
        <v>4242</v>
      </c>
      <c r="R450" t="str">
        <f>LOWER(Table2[[#This Row],[Straat]]&amp;Table2[[#This Row],[Huisnummer]]&amp;Table2[[#This Row],[Postcode]])</f>
        <v>wondelgemkaai2009000</v>
      </c>
      <c r="S450" t="s">
        <v>33</v>
      </c>
      <c r="T450" t="s">
        <v>67</v>
      </c>
      <c r="U450" t="s">
        <v>4243</v>
      </c>
      <c r="V450" t="s">
        <v>2551</v>
      </c>
      <c r="W450" t="s">
        <v>3477</v>
      </c>
      <c r="X450" t="s">
        <v>38</v>
      </c>
      <c r="Y450" t="s">
        <v>47</v>
      </c>
      <c r="Z450" t="str">
        <f>_xlfn.XLOOKUP(Table2[[#This Row],[Bedrijfsnummer]],Contacten!$O$2:$O$921,Contacten!$H$2:$H$921,"Not Found",0)</f>
        <v>HR Director Belgium</v>
      </c>
      <c r="AA450" t="str">
        <f>_xlfn.XLOOKUP(Table2[[#This Row],[Basisnaam]],Table3[Basisnaam],Table3[Functie],"",0)</f>
        <v>HR Director</v>
      </c>
      <c r="AB450" t="str">
        <f>IF(OR(Table2[[#This Row],[In Contact list?]]&lt;&gt;"Not Found",Table2[[#This Row],[In Contacten Hanne]]&lt;&gt;""),"Yes","No")</f>
        <v>Yes</v>
      </c>
    </row>
    <row r="451" spans="1:28" ht="17.45" customHeight="1" x14ac:dyDescent="0.45">
      <c r="A451" t="s">
        <v>9422</v>
      </c>
      <c r="B451" t="s">
        <v>4245</v>
      </c>
      <c r="C451" t="str">
        <f>SUBSTITUTE(SUBSTITUTE(SUBSTITUTE(SUBSTITUTE(SUBSTITUTE(SUBSTITUTE(SUBSTITUTE(SUBSTITUTE(SUBSTITUTE(SUBSTITUTE(SUBSTITUTE(SUBSTITUTE(SUBSTITUTE(LOWER(Table2[[#This Row],[Naam]]),".",""),"-","")," bvba",""),"belgië",""),"belgium","")," nv","")," bv",""),"group",""),"groep","")," ", ""),"é","e"),"è","e"),"à","a")</f>
        <v>stowinternational</v>
      </c>
      <c r="D451" t="s">
        <v>4246</v>
      </c>
      <c r="E451" t="s">
        <v>4247</v>
      </c>
      <c r="F451" t="s">
        <v>4248</v>
      </c>
      <c r="G451" t="s">
        <v>26</v>
      </c>
      <c r="H451" t="s">
        <v>4249</v>
      </c>
      <c r="I451" t="s">
        <v>26</v>
      </c>
      <c r="J451" t="s">
        <v>4250</v>
      </c>
      <c r="K451" t="str">
        <f>IFERROR(LEFT(SUBSTITUTE(SUBSTITUTE(Table2[[#This Row],[Website]],"www.",""),"https://",""), FIND(".", SUBSTITUTE(SUBSTITUTE(Table2[[#This Row],[Website]],"www.",""),"https://","")) - 1),"")</f>
        <v>stow-group</v>
      </c>
      <c r="L451" t="s">
        <v>4251</v>
      </c>
      <c r="M451" t="s">
        <v>4252</v>
      </c>
      <c r="N451">
        <v>8587</v>
      </c>
      <c r="O451">
        <v>0</v>
      </c>
      <c r="P451">
        <v>202.7</v>
      </c>
      <c r="Q451"/>
      <c r="R451" t="str">
        <f>LOWER(Table2[[#This Row],[Straat]]&amp;Table2[[#This Row],[Huisnummer]]&amp;Table2[[#This Row],[Postcode]])</f>
        <v>parc industriel6b8587</v>
      </c>
      <c r="S451"/>
      <c r="T451" t="s">
        <v>77</v>
      </c>
      <c r="U451" t="s">
        <v>4253</v>
      </c>
      <c r="V451" t="s">
        <v>4254</v>
      </c>
      <c r="W451" t="s">
        <v>1208</v>
      </c>
      <c r="X451" t="s">
        <v>38</v>
      </c>
      <c r="Y451" t="s">
        <v>113</v>
      </c>
      <c r="Z451" t="str">
        <f>_xlfn.XLOOKUP(Table2[[#This Row],[Bedrijfsnummer]],Contacten!$O$2:$O$921,Contacten!$H$2:$H$921,"Not Found",0)</f>
        <v>Not Found</v>
      </c>
      <c r="AA451" t="str">
        <f>_xlfn.XLOOKUP(Table2[[#This Row],[Basisnaam]],Table3[Basisnaam],Table3[Functie],"",0)</f>
        <v/>
      </c>
      <c r="AB451" t="str">
        <f>IF(OR(Table2[[#This Row],[In Contact list?]]&lt;&gt;"Not Found",Table2[[#This Row],[In Contacten Hanne]]&lt;&gt;""),"Yes","No")</f>
        <v>No</v>
      </c>
    </row>
    <row r="452" spans="1:28" ht="17.45" customHeight="1" x14ac:dyDescent="0.45">
      <c r="A452" t="s">
        <v>9422</v>
      </c>
      <c r="B452" t="s">
        <v>4255</v>
      </c>
      <c r="C452" t="str">
        <f>SUBSTITUTE(SUBSTITUTE(SUBSTITUTE(SUBSTITUTE(SUBSTITUTE(SUBSTITUTE(SUBSTITUTE(SUBSTITUTE(SUBSTITUTE(SUBSTITUTE(SUBSTITUTE(SUBSTITUTE(SUBSTITUTE(LOWER(Table2[[#This Row],[Naam]]),".",""),"-","")," bvba",""),"belgië",""),"belgium","")," nv","")," bv",""),"group",""),"groep","")," ", ""),"é","e"),"è","e"),"à","a")</f>
        <v>strabag</v>
      </c>
      <c r="D452" t="s">
        <v>4256</v>
      </c>
      <c r="E452" t="s">
        <v>4257</v>
      </c>
      <c r="F452"/>
      <c r="G452"/>
      <c r="H452" t="s">
        <v>4258</v>
      </c>
      <c r="I452" t="s">
        <v>26</v>
      </c>
      <c r="J452" t="s">
        <v>4259</v>
      </c>
      <c r="K452" t="str">
        <f>IFERROR(LEFT(SUBSTITUTE(SUBSTITUTE(Table2[[#This Row],[Website]],"www.",""),"https://",""), FIND(".", SUBSTITUTE(SUBSTITUTE(Table2[[#This Row],[Website]],"www.",""),"https://","")) - 1),"")</f>
        <v>strabag</v>
      </c>
      <c r="L452" t="s">
        <v>4260</v>
      </c>
      <c r="M452" t="s">
        <v>34</v>
      </c>
      <c r="N452" t="s">
        <v>1626</v>
      </c>
      <c r="O452">
        <v>48</v>
      </c>
      <c r="P452">
        <v>138</v>
      </c>
      <c r="Q452" t="s">
        <v>4261</v>
      </c>
      <c r="R452" t="str">
        <f>LOWER(Table2[[#This Row],[Straat]]&amp;Table2[[#This Row],[Huisnummer]]&amp;Table2[[#This Row],[Postcode]])</f>
        <v>noorderlaan1392030</v>
      </c>
      <c r="S452" t="s">
        <v>33</v>
      </c>
      <c r="T452" t="s">
        <v>34</v>
      </c>
      <c r="U452" t="s">
        <v>918</v>
      </c>
      <c r="V452" t="s">
        <v>4262</v>
      </c>
      <c r="W452" t="s">
        <v>349</v>
      </c>
      <c r="X452" t="s">
        <v>38</v>
      </c>
      <c r="Y452" t="s">
        <v>60</v>
      </c>
      <c r="Z452" t="str">
        <f>_xlfn.XLOOKUP(Table2[[#This Row],[Bedrijfsnummer]],Contacten!$O$2:$O$921,Contacten!$H$2:$H$921,"Not Found",0)</f>
        <v>HR manager</v>
      </c>
      <c r="AA452" t="str">
        <f>_xlfn.XLOOKUP(Table2[[#This Row],[Basisnaam]],Table3[Basisnaam],Table3[Functie],"",0)</f>
        <v/>
      </c>
      <c r="AB452" t="str">
        <f>IF(OR(Table2[[#This Row],[In Contact list?]]&lt;&gt;"Not Found",Table2[[#This Row],[In Contacten Hanne]]&lt;&gt;""),"Yes","No")</f>
        <v>Yes</v>
      </c>
    </row>
    <row r="453" spans="1:28" ht="17.45" customHeight="1" x14ac:dyDescent="0.45">
      <c r="A453" t="s">
        <v>9422</v>
      </c>
      <c r="B453" t="s">
        <v>4264</v>
      </c>
      <c r="C453" t="str">
        <f>SUBSTITUTE(SUBSTITUTE(SUBSTITUTE(SUBSTITUTE(SUBSTITUTE(SUBSTITUTE(SUBSTITUTE(SUBSTITUTE(SUBSTITUTE(SUBSTITUTE(SUBSTITUTE(SUBSTITUTE(SUBSTITUTE(LOWER(Table2[[#This Row],[Naam]]),".",""),"-","")," bvba",""),"belgië",""),"belgium","")," nv","")," bv",""),"group",""),"groep","")," ", ""),"é","e"),"è","e"),"à","a")</f>
        <v>studiebureauvoorbouwkundeenexpertises</v>
      </c>
      <c r="D453" t="s">
        <v>4265</v>
      </c>
      <c r="E453" t="s">
        <v>4266</v>
      </c>
      <c r="F453" t="s">
        <v>4267</v>
      </c>
      <c r="G453" t="s">
        <v>26</v>
      </c>
      <c r="H453" t="s">
        <v>4268</v>
      </c>
      <c r="I453" t="s">
        <v>26</v>
      </c>
      <c r="J453" t="s">
        <v>4269</v>
      </c>
      <c r="K453" t="str">
        <f>IFERROR(LEFT(SUBSTITUTE(SUBSTITUTE(Table2[[#This Row],[Website]],"www.",""),"https://",""), FIND(".", SUBSTITUTE(SUBSTITUTE(Table2[[#This Row],[Website]],"www.",""),"https://","")) - 1),"")</f>
        <v>sbe-engineering</v>
      </c>
      <c r="L453" t="s">
        <v>4270</v>
      </c>
      <c r="M453" t="s">
        <v>1939</v>
      </c>
      <c r="N453">
        <v>9100</v>
      </c>
      <c r="O453">
        <v>16</v>
      </c>
      <c r="P453">
        <v>180.5</v>
      </c>
      <c r="Q453"/>
      <c r="R453" t="str">
        <f>LOWER(Table2[[#This Row],[Straat]]&amp;Table2[[#This Row],[Huisnummer]]&amp;Table2[[#This Row],[Postcode]])</f>
        <v>slachthuisstraat719100</v>
      </c>
      <c r="S453"/>
      <c r="T453" t="s">
        <v>67</v>
      </c>
      <c r="U453" t="s">
        <v>4271</v>
      </c>
      <c r="V453">
        <v>71</v>
      </c>
      <c r="W453" t="s">
        <v>4272</v>
      </c>
      <c r="X453" t="s">
        <v>80</v>
      </c>
      <c r="Y453" t="s">
        <v>39</v>
      </c>
      <c r="Z453" t="str">
        <f>_xlfn.XLOOKUP(Table2[[#This Row],[Bedrijfsnummer]],Contacten!$O$2:$O$921,Contacten!$H$2:$H$921,"Not Found",0)</f>
        <v>Not Found</v>
      </c>
      <c r="AA453" t="str">
        <f>_xlfn.XLOOKUP(Table2[[#This Row],[Basisnaam]],Table3[Basisnaam],Table3[Functie],"",0)</f>
        <v/>
      </c>
      <c r="AB453" t="str">
        <f>IF(OR(Table2[[#This Row],[In Contact list?]]&lt;&gt;"Not Found",Table2[[#This Row],[In Contacten Hanne]]&lt;&gt;""),"Yes","No")</f>
        <v>No</v>
      </c>
    </row>
    <row r="454" spans="1:28" ht="17.45" customHeight="1" x14ac:dyDescent="0.45">
      <c r="A454" t="s">
        <v>9422</v>
      </c>
      <c r="B454" t="s">
        <v>4273</v>
      </c>
      <c r="C454" t="str">
        <f>SUBSTITUTE(SUBSTITUTE(SUBSTITUTE(SUBSTITUTE(SUBSTITUTE(SUBSTITUTE(SUBSTITUTE(SUBSTITUTE(SUBSTITUTE(SUBSTITUTE(SUBSTITUTE(SUBSTITUTE(SUBSTITUTE(LOWER(Table2[[#This Row],[Naam]]),".",""),"-","")," bvba",""),"belgië",""),"belgium","")," nv","")," bv",""),"group",""),"groep","")," ", ""),"é","e"),"è","e"),"à","a")</f>
        <v>swissportcargoservices</v>
      </c>
      <c r="D454" t="s">
        <v>4274</v>
      </c>
      <c r="E454" t="s">
        <v>4275</v>
      </c>
      <c r="F454" t="s">
        <v>4276</v>
      </c>
      <c r="G454" t="s">
        <v>26</v>
      </c>
      <c r="H454" t="s">
        <v>4277</v>
      </c>
      <c r="I454" t="s">
        <v>26</v>
      </c>
      <c r="J454" t="s">
        <v>4278</v>
      </c>
      <c r="K454" t="str">
        <f>IFERROR(LEFT(SUBSTITUTE(SUBSTITUTE(Table2[[#This Row],[Website]],"www.",""),"https://",""), FIND(".", SUBSTITUTE(SUBSTITUTE(Table2[[#This Row],[Website]],"www.",""),"https://","")) - 1),"")</f>
        <v>swissport</v>
      </c>
      <c r="L454" t="s">
        <v>4279</v>
      </c>
      <c r="M454" t="s">
        <v>544</v>
      </c>
      <c r="N454" t="s">
        <v>2144</v>
      </c>
      <c r="O454">
        <v>24</v>
      </c>
      <c r="P454">
        <v>427</v>
      </c>
      <c r="Q454" t="s">
        <v>4280</v>
      </c>
      <c r="R454" t="str">
        <f>LOWER(Table2[[#This Row],[Straat]]&amp;Table2[[#This Row],[Huisnummer]]&amp;Table2[[#This Row],[Postcode]])</f>
        <v>bedrijvenzone machelen-cargo7041830</v>
      </c>
      <c r="S454" t="s">
        <v>33</v>
      </c>
      <c r="T454" t="s">
        <v>45</v>
      </c>
      <c r="U454" t="s">
        <v>1799</v>
      </c>
      <c r="V454" t="s">
        <v>4281</v>
      </c>
      <c r="W454" t="s">
        <v>4282</v>
      </c>
      <c r="X454" t="s">
        <v>38</v>
      </c>
      <c r="Y454" t="s">
        <v>60</v>
      </c>
      <c r="Z454" t="str">
        <f>_xlfn.XLOOKUP(Table2[[#This Row],[Bedrijfsnummer]],Contacten!$O$2:$O$921,Contacten!$H$2:$H$921,"Not Found",0)</f>
        <v>human resources manager</v>
      </c>
      <c r="AA454" t="str">
        <f>_xlfn.XLOOKUP(Table2[[#This Row],[Basisnaam]],Table3[Basisnaam],Table3[Functie],"",0)</f>
        <v/>
      </c>
      <c r="AB454" t="str">
        <f>IF(OR(Table2[[#This Row],[In Contact list?]]&lt;&gt;"Not Found",Table2[[#This Row],[In Contacten Hanne]]&lt;&gt;""),"Yes","No")</f>
        <v>Yes</v>
      </c>
    </row>
    <row r="455" spans="1:28" ht="17.45" customHeight="1" x14ac:dyDescent="0.45">
      <c r="A455" t="s">
        <v>9422</v>
      </c>
      <c r="B455" t="s">
        <v>4284</v>
      </c>
      <c r="C455" t="str">
        <f>SUBSTITUTE(SUBSTITUTE(SUBSTITUTE(SUBSTITUTE(SUBSTITUTE(SUBSTITUTE(SUBSTITUTE(SUBSTITUTE(SUBSTITUTE(SUBSTITUTE(SUBSTITUTE(SUBSTITUTE(SUBSTITUTE(LOWER(Table2[[#This Row],[Naam]]),".",""),"-","")," bvba",""),"belgië",""),"belgium","")," nv","")," bv",""),"group",""),"groep","")," ", ""),"é","e"),"è","e"),"à","a")</f>
        <v>synergie</v>
      </c>
      <c r="D455" t="s">
        <v>4285</v>
      </c>
      <c r="E455" t="s">
        <v>4286</v>
      </c>
      <c r="F455" t="s">
        <v>4287</v>
      </c>
      <c r="G455" t="s">
        <v>26</v>
      </c>
      <c r="H455" t="s">
        <v>4288</v>
      </c>
      <c r="I455" t="s">
        <v>26</v>
      </c>
      <c r="J455" t="s">
        <v>4289</v>
      </c>
      <c r="K455" t="str">
        <f>IFERROR(LEFT(SUBSTITUTE(SUBSTITUTE(Table2[[#This Row],[Website]],"www.",""),"https://",""), FIND(".", SUBSTITUTE(SUBSTITUTE(Table2[[#This Row],[Website]],"www.",""),"https://","")) - 1),"")</f>
        <v>synergiejobs</v>
      </c>
      <c r="L455"/>
      <c r="M455" t="s">
        <v>34</v>
      </c>
      <c r="N455">
        <v>2018</v>
      </c>
      <c r="O455">
        <v>0</v>
      </c>
      <c r="P455">
        <v>654.6</v>
      </c>
      <c r="Q455"/>
      <c r="R455" t="str">
        <f>LOWER(Table2[[#This Row],[Straat]]&amp;Table2[[#This Row],[Huisnummer]]&amp;Table2[[#This Row],[Postcode]])</f>
        <v>desguinlei88-902018</v>
      </c>
      <c r="S455"/>
      <c r="T455" t="s">
        <v>34</v>
      </c>
      <c r="U455" t="s">
        <v>4290</v>
      </c>
      <c r="V455" t="s">
        <v>4291</v>
      </c>
      <c r="W455" t="s">
        <v>79</v>
      </c>
      <c r="X455" t="s">
        <v>254</v>
      </c>
      <c r="Y455" t="s">
        <v>47</v>
      </c>
      <c r="Z455" t="str">
        <f>_xlfn.XLOOKUP(Table2[[#This Row],[Bedrijfsnummer]],Contacten!$O$2:$O$921,Contacten!$H$2:$H$921,"Not Found",0)</f>
        <v>HR-manager</v>
      </c>
      <c r="AA455" t="str">
        <f>_xlfn.XLOOKUP(Table2[[#This Row],[Basisnaam]],Table3[Basisnaam],Table3[Functie],"",0)</f>
        <v/>
      </c>
      <c r="AB455" t="str">
        <f>IF(OR(Table2[[#This Row],[In Contact list?]]&lt;&gt;"Not Found",Table2[[#This Row],[In Contacten Hanne]]&lt;&gt;""),"Yes","No")</f>
        <v>Yes</v>
      </c>
    </row>
    <row r="456" spans="1:28" ht="17.45" customHeight="1" x14ac:dyDescent="0.45">
      <c r="A456" t="s">
        <v>9422</v>
      </c>
      <c r="B456" t="s">
        <v>4293</v>
      </c>
      <c r="C456" t="str">
        <f>SUBSTITUTE(SUBSTITUTE(SUBSTITUTE(SUBSTITUTE(SUBSTITUTE(SUBSTITUTE(SUBSTITUTE(SUBSTITUTE(SUBSTITUTE(SUBSTITUTE(SUBSTITUTE(SUBSTITUTE(SUBSTITUTE(LOWER(Table2[[#This Row],[Naam]]),".",""),"-","")," bvba",""),"belgië",""),"belgium","")," nv","")," bv",""),"group",""),"groep","")," ", ""),"é","e"),"è","e"),"à","a")</f>
        <v>tabaknatie</v>
      </c>
      <c r="D456" t="s">
        <v>4294</v>
      </c>
      <c r="E456" t="s">
        <v>4295</v>
      </c>
      <c r="F456" t="s">
        <v>4296</v>
      </c>
      <c r="G456" t="s">
        <v>26</v>
      </c>
      <c r="H456" t="s">
        <v>4297</v>
      </c>
      <c r="I456" t="s">
        <v>26</v>
      </c>
      <c r="J456" t="s">
        <v>4298</v>
      </c>
      <c r="K456" t="str">
        <f>IFERROR(LEFT(SUBSTITUTE(SUBSTITUTE(Table2[[#This Row],[Website]],"www.",""),"https://",""), FIND(".", SUBSTITUTE(SUBSTITUTE(Table2[[#This Row],[Website]],"www.",""),"https://","")) - 1),"")</f>
        <v>tabaknatie</v>
      </c>
      <c r="L456" t="s">
        <v>4299</v>
      </c>
      <c r="M456" t="s">
        <v>34</v>
      </c>
      <c r="N456" t="s">
        <v>4300</v>
      </c>
      <c r="O456">
        <v>35</v>
      </c>
      <c r="P456">
        <v>166</v>
      </c>
      <c r="Q456" t="s">
        <v>4301</v>
      </c>
      <c r="R456" t="str">
        <f>LOWER(Table2[[#This Row],[Straat]]&amp;Table2[[#This Row],[Huisnummer]]&amp;Table2[[#This Row],[Postcode]])</f>
        <v>van de wervestraat662060</v>
      </c>
      <c r="S456" t="s">
        <v>33</v>
      </c>
      <c r="T456" t="s">
        <v>34</v>
      </c>
      <c r="U456" t="s">
        <v>4302</v>
      </c>
      <c r="V456" t="s">
        <v>4303</v>
      </c>
      <c r="W456" t="s">
        <v>909</v>
      </c>
      <c r="X456" t="s">
        <v>38</v>
      </c>
      <c r="Y456" t="s">
        <v>47</v>
      </c>
      <c r="Z456" t="str">
        <f>_xlfn.XLOOKUP(Table2[[#This Row],[Bedrijfsnummer]],Contacten!$O$2:$O$921,Contacten!$H$2:$H$921,"Not Found",0)</f>
        <v>HR Director</v>
      </c>
      <c r="AA456" t="str">
        <f>_xlfn.XLOOKUP(Table2[[#This Row],[Basisnaam]],Table3[Basisnaam],Table3[Functie],"",0)</f>
        <v/>
      </c>
      <c r="AB456" t="str">
        <f>IF(OR(Table2[[#This Row],[In Contact list?]]&lt;&gt;"Not Found",Table2[[#This Row],[In Contacten Hanne]]&lt;&gt;""),"Yes","No")</f>
        <v>Yes</v>
      </c>
    </row>
    <row r="457" spans="1:28" ht="17.45" customHeight="1" x14ac:dyDescent="0.45">
      <c r="A457" t="s">
        <v>9422</v>
      </c>
      <c r="B457" t="s">
        <v>4305</v>
      </c>
      <c r="C457" t="str">
        <f>SUBSTITUTE(SUBSTITUTE(SUBSTITUTE(SUBSTITUTE(SUBSTITUTE(SUBSTITUTE(SUBSTITUTE(SUBSTITUTE(SUBSTITUTE(SUBSTITUTE(SUBSTITUTE(SUBSTITUTE(SUBSTITUTE(LOWER(Table2[[#This Row],[Naam]]),".",""),"-","")," bvba",""),"belgië",""),"belgium","")," nv","")," bv",""),"group",""),"groep","")," ", ""),"é","e"),"è","e"),"à","a")</f>
        <v>talents2care</v>
      </c>
      <c r="D457" t="s">
        <v>4306</v>
      </c>
      <c r="E457" t="s">
        <v>4307</v>
      </c>
      <c r="F457" t="s">
        <v>3338</v>
      </c>
      <c r="G457" t="s">
        <v>26</v>
      </c>
      <c r="H457" t="s">
        <v>3339</v>
      </c>
      <c r="I457" t="s">
        <v>26</v>
      </c>
      <c r="J457" t="s">
        <v>3340</v>
      </c>
      <c r="K457" t="str">
        <f>IFERROR(LEFT(SUBSTITUTE(SUBSTITUTE(Table2[[#This Row],[Website]],"www.",""),"https://",""), FIND(".", SUBSTITUTE(SUBSTITUTE(Table2[[#This Row],[Website]],"www.",""),"https://","")) - 1),"")</f>
        <v>houseoftalents</v>
      </c>
      <c r="L457" t="s">
        <v>4308</v>
      </c>
      <c r="M457" t="s">
        <v>718</v>
      </c>
      <c r="N457" t="s">
        <v>3342</v>
      </c>
      <c r="O457">
        <v>59</v>
      </c>
      <c r="P457">
        <v>296</v>
      </c>
      <c r="Q457" t="s">
        <v>4309</v>
      </c>
      <c r="R457" t="str">
        <f>LOWER(Table2[[#This Row],[Straat]]&amp;Table2[[#This Row],[Huisnummer]]&amp;Table2[[#This Row],[Postcode]])</f>
        <v>beneluxpark268500</v>
      </c>
      <c r="S457" t="s">
        <v>33</v>
      </c>
      <c r="T457" t="s">
        <v>77</v>
      </c>
      <c r="U457" t="s">
        <v>3344</v>
      </c>
      <c r="V457" t="s">
        <v>1312</v>
      </c>
      <c r="W457" t="s">
        <v>4310</v>
      </c>
      <c r="X457" t="s">
        <v>38</v>
      </c>
      <c r="Y457" t="s">
        <v>39</v>
      </c>
      <c r="Z457" t="str">
        <f>_xlfn.XLOOKUP(Table2[[#This Row],[Bedrijfsnummer]],Contacten!$O$2:$O$921,Contacten!$H$2:$H$921,"Not Found",0)</f>
        <v>Not Found</v>
      </c>
      <c r="AA457" t="str">
        <f>_xlfn.XLOOKUP(Table2[[#This Row],[Basisnaam]],Table3[Basisnaam],Table3[Functie],"",0)</f>
        <v/>
      </c>
      <c r="AB457" t="str">
        <f>IF(OR(Table2[[#This Row],[In Contact list?]]&lt;&gt;"Not Found",Table2[[#This Row],[In Contacten Hanne]]&lt;&gt;""),"Yes","No")</f>
        <v>No</v>
      </c>
    </row>
    <row r="458" spans="1:28" ht="17.45" customHeight="1" x14ac:dyDescent="0.45">
      <c r="A458" t="s">
        <v>9422</v>
      </c>
      <c r="B458" t="s">
        <v>4311</v>
      </c>
      <c r="C458" t="str">
        <f>SUBSTITUTE(SUBSTITUTE(SUBSTITUTE(SUBSTITUTE(SUBSTITUTE(SUBSTITUTE(SUBSTITUTE(SUBSTITUTE(SUBSTITUTE(SUBSTITUTE(SUBSTITUTE(SUBSTITUTE(SUBSTITUTE(LOWER(Table2[[#This Row],[Naam]]),".",""),"-","")," bvba",""),"belgië",""),"belgium","")," nv","")," bv",""),"group",""),"groep","")," ", ""),"é","e"),"è","e"),"à","a")</f>
        <v>taminco</v>
      </c>
      <c r="D458" t="s">
        <v>4312</v>
      </c>
      <c r="E458" t="s">
        <v>4313</v>
      </c>
      <c r="F458" t="s">
        <v>4314</v>
      </c>
      <c r="G458" t="s">
        <v>26</v>
      </c>
      <c r="H458" t="s">
        <v>4315</v>
      </c>
      <c r="I458" t="s">
        <v>26</v>
      </c>
      <c r="J458" t="s">
        <v>4316</v>
      </c>
      <c r="K458" t="str">
        <f>IFERROR(LEFT(SUBSTITUTE(SUBSTITUTE(Table2[[#This Row],[Website]],"www.",""),"https://",""), FIND(".", SUBSTITUTE(SUBSTITUTE(Table2[[#This Row],[Website]],"www.",""),"https://","")) - 1),"")</f>
        <v>eastman</v>
      </c>
      <c r="L458" t="s">
        <v>4317</v>
      </c>
      <c r="M458" t="s">
        <v>369</v>
      </c>
      <c r="N458" t="s">
        <v>370</v>
      </c>
      <c r="O458">
        <v>6</v>
      </c>
      <c r="P458">
        <v>267</v>
      </c>
      <c r="Q458" t="s">
        <v>4318</v>
      </c>
      <c r="R458" t="str">
        <f>LOWER(Table2[[#This Row],[Straat]]&amp;Table2[[#This Row],[Huisnummer]]&amp;Table2[[#This Row],[Postcode]])</f>
        <v>pantserschipstraat2079000</v>
      </c>
      <c r="S458" t="s">
        <v>33</v>
      </c>
      <c r="T458" t="s">
        <v>67</v>
      </c>
      <c r="U458" t="s">
        <v>4319</v>
      </c>
      <c r="V458" t="s">
        <v>4320</v>
      </c>
      <c r="W458" t="s">
        <v>216</v>
      </c>
      <c r="X458" t="s">
        <v>38</v>
      </c>
      <c r="Y458" t="s">
        <v>113</v>
      </c>
      <c r="Z458" t="str">
        <f>_xlfn.XLOOKUP(Table2[[#This Row],[Bedrijfsnummer]],Contacten!$O$2:$O$921,Contacten!$H$2:$H$921,"Not Found",0)</f>
        <v>Not Found</v>
      </c>
      <c r="AA458" t="str">
        <f>_xlfn.XLOOKUP(Table2[[#This Row],[Basisnaam]],Table3[Basisnaam],Table3[Functie],"",0)</f>
        <v/>
      </c>
      <c r="AB458" t="str">
        <f>IF(OR(Table2[[#This Row],[In Contact list?]]&lt;&gt;"Not Found",Table2[[#This Row],[In Contacten Hanne]]&lt;&gt;""),"Yes","No")</f>
        <v>No</v>
      </c>
    </row>
    <row r="459" spans="1:28" ht="17.45" customHeight="1" x14ac:dyDescent="0.45">
      <c r="A459" t="s">
        <v>9422</v>
      </c>
      <c r="B459" t="s">
        <v>4321</v>
      </c>
      <c r="C459" t="str">
        <f>SUBSTITUTE(SUBSTITUTE(SUBSTITUTE(SUBSTITUTE(SUBSTITUTE(SUBSTITUTE(SUBSTITUTE(SUBSTITUTE(SUBSTITUTE(SUBSTITUTE(SUBSTITUTE(SUBSTITUTE(SUBSTITUTE(LOWER(Table2[[#This Row],[Naam]]),".",""),"-","")," bvba",""),"belgië",""),"belgium","")," nv","")," bv",""),"group",""),"groep","")," ", ""),"é","e"),"è","e"),"à","a")</f>
        <v>tarkett</v>
      </c>
      <c r="D459" t="s">
        <v>4322</v>
      </c>
      <c r="E459" t="s">
        <v>4323</v>
      </c>
      <c r="F459"/>
      <c r="G459"/>
      <c r="H459"/>
      <c r="I459"/>
      <c r="J459" t="s">
        <v>4324</v>
      </c>
      <c r="K459" t="str">
        <f>IFERROR(LEFT(SUBSTITUTE(SUBSTITUTE(Table2[[#This Row],[Website]],"www.",""),"https://",""), FIND(".", SUBSTITUTE(SUBSTITUTE(Table2[[#This Row],[Website]],"www.",""),"https://","")) - 1),"")</f>
        <v>tarkett</v>
      </c>
      <c r="L459" t="s">
        <v>4325</v>
      </c>
      <c r="M459" t="s">
        <v>4326</v>
      </c>
      <c r="N459" t="s">
        <v>3688</v>
      </c>
      <c r="O459">
        <v>35</v>
      </c>
      <c r="P459">
        <v>108</v>
      </c>
      <c r="Q459" t="s">
        <v>4327</v>
      </c>
      <c r="R459" t="str">
        <f>LOWER(Table2[[#This Row],[Straat]]&amp;Table2[[#This Row],[Huisnummer]]&amp;Table2[[#This Row],[Postcode]])</f>
        <v>robert ramlotstraat899200</v>
      </c>
      <c r="S459" t="s">
        <v>33</v>
      </c>
      <c r="T459" t="s">
        <v>67</v>
      </c>
      <c r="U459" t="s">
        <v>4328</v>
      </c>
      <c r="V459" t="s">
        <v>4329</v>
      </c>
      <c r="W459" t="s">
        <v>3291</v>
      </c>
      <c r="X459" t="s">
        <v>100</v>
      </c>
      <c r="Y459" t="s">
        <v>47</v>
      </c>
      <c r="Z459" t="str">
        <f>_xlfn.XLOOKUP(Table2[[#This Row],[Bedrijfsnummer]],Contacten!$O$2:$O$921,Contacten!$H$2:$H$921,"Not Found",0)</f>
        <v>Human Resources Manager</v>
      </c>
      <c r="AA459" t="str">
        <f>_xlfn.XLOOKUP(Table2[[#This Row],[Basisnaam]],Table3[Basisnaam],Table3[Functie],"",0)</f>
        <v/>
      </c>
      <c r="AB459" t="str">
        <f>IF(OR(Table2[[#This Row],[In Contact list?]]&lt;&gt;"Not Found",Table2[[#This Row],[In Contacten Hanne]]&lt;&gt;""),"Yes","No")</f>
        <v>Yes</v>
      </c>
    </row>
    <row r="460" spans="1:28" ht="17.45" customHeight="1" x14ac:dyDescent="0.45">
      <c r="A460" t="s">
        <v>9422</v>
      </c>
      <c r="B460" t="s">
        <v>4331</v>
      </c>
      <c r="C460" t="str">
        <f>SUBSTITUTE(SUBSTITUTE(SUBSTITUTE(SUBSTITUTE(SUBSTITUTE(SUBSTITUTE(SUBSTITUTE(SUBSTITUTE(SUBSTITUTE(SUBSTITUTE(SUBSTITUTE(SUBSTITUTE(SUBSTITUTE(LOWER(Table2[[#This Row],[Naam]]),".",""),"-","")," bvba",""),"belgië",""),"belgium","")," nv","")," bv",""),"group",""),"groep","")," ", ""),"é","e"),"è","e"),"à","a")</f>
        <v>tataconsultancyservices</v>
      </c>
      <c r="D460" t="s">
        <v>4332</v>
      </c>
      <c r="E460" t="s">
        <v>4333</v>
      </c>
      <c r="F460"/>
      <c r="G460"/>
      <c r="H460"/>
      <c r="I460"/>
      <c r="J460" t="s">
        <v>4334</v>
      </c>
      <c r="K460" t="str">
        <f>IFERROR(LEFT(SUBSTITUTE(SUBSTITUTE(Table2[[#This Row],[Website]],"www.",""),"https://",""), FIND(".", SUBSTITUTE(SUBSTITUTE(Table2[[#This Row],[Website]],"www.",""),"https://","")) - 1),"")</f>
        <v>tcs</v>
      </c>
      <c r="L460" t="s">
        <v>4335</v>
      </c>
      <c r="M460" t="s">
        <v>2044</v>
      </c>
      <c r="N460" t="s">
        <v>3133</v>
      </c>
      <c r="O460">
        <v>146</v>
      </c>
      <c r="P460">
        <v>338</v>
      </c>
      <c r="Q460" t="s">
        <v>4336</v>
      </c>
      <c r="R460" t="str">
        <f>LOWER(Table2[[#This Row],[Straat]]&amp;Table2[[#This Row],[Huisnummer]]&amp;Table2[[#This Row],[Postcode]])</f>
        <v>lenneke marelaan61932</v>
      </c>
      <c r="S460" t="s">
        <v>33</v>
      </c>
      <c r="T460" t="s">
        <v>45</v>
      </c>
      <c r="U460" t="s">
        <v>4337</v>
      </c>
      <c r="V460" t="s">
        <v>625</v>
      </c>
      <c r="W460" t="s">
        <v>4338</v>
      </c>
      <c r="X460" t="s">
        <v>38</v>
      </c>
      <c r="Y460" t="s">
        <v>47</v>
      </c>
      <c r="Z460" t="str">
        <f>_xlfn.XLOOKUP(Table2[[#This Row],[Bedrijfsnummer]],Contacten!$O$2:$O$921,Contacten!$H$2:$H$921,"Not Found",0)</f>
        <v>HR Business Partner</v>
      </c>
      <c r="AA460" t="str">
        <f>_xlfn.XLOOKUP(Table2[[#This Row],[Basisnaam]],Table3[Basisnaam],Table3[Functie],"",0)</f>
        <v/>
      </c>
      <c r="AB460" t="str">
        <f>IF(OR(Table2[[#This Row],[In Contact list?]]&lt;&gt;"Not Found",Table2[[#This Row],[In Contacten Hanne]]&lt;&gt;""),"Yes","No")</f>
        <v>Yes</v>
      </c>
    </row>
    <row r="461" spans="1:28" ht="17.45" customHeight="1" x14ac:dyDescent="0.45">
      <c r="A461" t="s">
        <v>9422</v>
      </c>
      <c r="B461" t="s">
        <v>4340</v>
      </c>
      <c r="C461" t="str">
        <f>SUBSTITUTE(SUBSTITUTE(SUBSTITUTE(SUBSTITUTE(SUBSTITUTE(SUBSTITUTE(SUBSTITUTE(SUBSTITUTE(SUBSTITUTE(SUBSTITUTE(SUBSTITUTE(SUBSTITUTE(SUBSTITUTE(LOWER(Table2[[#This Row],[Naam]]),".",""),"-","")," bvba",""),"belgië",""),"belgium","")," nv","")," bv",""),"group",""),"groep","")," ", ""),"é","e"),"è","e"),"à","a")</f>
        <v>tdsynnex</v>
      </c>
      <c r="D461" t="s">
        <v>4341</v>
      </c>
      <c r="E461" t="s">
        <v>4342</v>
      </c>
      <c r="F461"/>
      <c r="G461"/>
      <c r="H461" t="s">
        <v>4343</v>
      </c>
      <c r="I461" t="s">
        <v>26</v>
      </c>
      <c r="J461" t="s">
        <v>4344</v>
      </c>
      <c r="K461" t="str">
        <f>IFERROR(LEFT(SUBSTITUTE(SUBSTITUTE(Table2[[#This Row],[Website]],"www.",""),"https://",""), FIND(".", SUBSTITUTE(SUBSTITUTE(Table2[[#This Row],[Website]],"www.",""),"https://","")) - 1),"")</f>
        <v>be</v>
      </c>
      <c r="L461" t="s">
        <v>4345</v>
      </c>
      <c r="M461" t="s">
        <v>4346</v>
      </c>
      <c r="N461">
        <v>9300</v>
      </c>
      <c r="O461">
        <v>0</v>
      </c>
      <c r="P461">
        <v>339.4</v>
      </c>
      <c r="Q461"/>
      <c r="R461" t="str">
        <f>LOWER(Table2[[#This Row],[Straat]]&amp;Table2[[#This Row],[Huisnummer]]&amp;Table2[[#This Row],[Postcode]])</f>
        <v>tragel479300</v>
      </c>
      <c r="S461"/>
      <c r="T461" t="s">
        <v>67</v>
      </c>
      <c r="U461" t="s">
        <v>2714</v>
      </c>
      <c r="V461">
        <v>47</v>
      </c>
      <c r="W461" t="s">
        <v>4347</v>
      </c>
      <c r="X461" t="s">
        <v>38</v>
      </c>
      <c r="Y461" t="s">
        <v>113</v>
      </c>
      <c r="Z461" t="str">
        <f>_xlfn.XLOOKUP(Table2[[#This Row],[Bedrijfsnummer]],Contacten!$O$2:$O$921,Contacten!$H$2:$H$921,"Not Found",0)</f>
        <v>Not Found</v>
      </c>
      <c r="AA461" t="str">
        <f>_xlfn.XLOOKUP(Table2[[#This Row],[Basisnaam]],Table3[Basisnaam],Table3[Functie],"",0)</f>
        <v/>
      </c>
      <c r="AB461" t="str">
        <f>IF(OR(Table2[[#This Row],[In Contact list?]]&lt;&gt;"Not Found",Table2[[#This Row],[In Contacten Hanne]]&lt;&gt;""),"Yes","No")</f>
        <v>No</v>
      </c>
    </row>
    <row r="462" spans="1:28" ht="17.45" customHeight="1" x14ac:dyDescent="0.45">
      <c r="A462" t="s">
        <v>9422</v>
      </c>
      <c r="B462" t="s">
        <v>4348</v>
      </c>
      <c r="C462" t="str">
        <f>SUBSTITUTE(SUBSTITUTE(SUBSTITUTE(SUBSTITUTE(SUBSTITUTE(SUBSTITUTE(SUBSTITUTE(SUBSTITUTE(SUBSTITUTE(SUBSTITUTE(SUBSTITUTE(SUBSTITUTE(SUBSTITUTE(LOWER(Table2[[#This Row],[Naam]]),".",""),"-","")," bvba",""),"belgië",""),"belgium","")," nv","")," bv",""),"group",""),"groep","")," ", ""),"é","e"),"è","e"),"à","a")</f>
        <v>teconnectivity</v>
      </c>
      <c r="D462" t="s">
        <v>4349</v>
      </c>
      <c r="E462" t="s">
        <v>4350</v>
      </c>
      <c r="F462" t="s">
        <v>4351</v>
      </c>
      <c r="G462" t="s">
        <v>26</v>
      </c>
      <c r="H462" t="s">
        <v>4352</v>
      </c>
      <c r="I462" t="s">
        <v>26</v>
      </c>
      <c r="J462" t="s">
        <v>4353</v>
      </c>
      <c r="K462" t="str">
        <f>IFERROR(LEFT(SUBSTITUTE(SUBSTITUTE(Table2[[#This Row],[Website]],"www.",""),"https://",""), FIND(".", SUBSTITUTE(SUBSTITUTE(Table2[[#This Row],[Website]],"www.",""),"https://","")) - 1),"")</f>
        <v>tejobs</v>
      </c>
      <c r="L462" t="s">
        <v>4354</v>
      </c>
      <c r="M462" t="s">
        <v>4355</v>
      </c>
      <c r="N462">
        <v>8020</v>
      </c>
      <c r="O462">
        <v>0</v>
      </c>
      <c r="P462">
        <v>258.5</v>
      </c>
      <c r="Q462"/>
      <c r="R462" t="str">
        <f>LOWER(Table2[[#This Row],[Straat]]&amp;Table2[[#This Row],[Huisnummer]]&amp;Table2[[#This Row],[Postcode]])</f>
        <v>siemenslaan148020</v>
      </c>
      <c r="S462"/>
      <c r="T462" t="s">
        <v>77</v>
      </c>
      <c r="U462" t="s">
        <v>4356</v>
      </c>
      <c r="V462">
        <v>14</v>
      </c>
      <c r="W462" t="s">
        <v>787</v>
      </c>
      <c r="X462" t="s">
        <v>100</v>
      </c>
      <c r="Y462" t="s">
        <v>47</v>
      </c>
      <c r="Z462" t="str">
        <f>_xlfn.XLOOKUP(Table2[[#This Row],[Bedrijfsnummer]],Contacten!$O$2:$O$921,Contacten!$H$2:$H$921,"Not Found",0)</f>
        <v>HR Manager</v>
      </c>
      <c r="AA462" t="str">
        <f>_xlfn.XLOOKUP(Table2[[#This Row],[Basisnaam]],Table3[Basisnaam],Table3[Functie],"",0)</f>
        <v/>
      </c>
      <c r="AB462" t="str">
        <f>IF(OR(Table2[[#This Row],[In Contact list?]]&lt;&gt;"Not Found",Table2[[#This Row],[In Contacten Hanne]]&lt;&gt;""),"Yes","No")</f>
        <v>Yes</v>
      </c>
    </row>
    <row r="463" spans="1:28" ht="17.45" customHeight="1" x14ac:dyDescent="0.45">
      <c r="A463" t="s">
        <v>9422</v>
      </c>
      <c r="B463" t="s">
        <v>4358</v>
      </c>
      <c r="C463" t="str">
        <f>SUBSTITUTE(SUBSTITUTE(SUBSTITUTE(SUBSTITUTE(SUBSTITUTE(SUBSTITUTE(SUBSTITUTE(SUBSTITUTE(SUBSTITUTE(SUBSTITUTE(SUBSTITUTE(SUBSTITUTE(SUBSTITUTE(LOWER(Table2[[#This Row],[Naam]]),".",""),"-","")," bvba",""),"belgië",""),"belgium","")," nv","")," bv",""),"group",""),"groep","")," ", ""),"é","e"),"è","e"),"à","a")</f>
        <v>tec</v>
      </c>
      <c r="D463" t="s">
        <v>4359</v>
      </c>
      <c r="E463" t="s">
        <v>4360</v>
      </c>
      <c r="F463" t="s">
        <v>4361</v>
      </c>
      <c r="G463" t="s">
        <v>26</v>
      </c>
      <c r="H463" t="s">
        <v>4362</v>
      </c>
      <c r="I463" t="s">
        <v>26</v>
      </c>
      <c r="J463" t="s">
        <v>4363</v>
      </c>
      <c r="K463" t="str">
        <f>IFERROR(LEFT(SUBSTITUTE(SUBSTITUTE(Table2[[#This Row],[Website]],"www.",""),"https://",""), FIND(".", SUBSTITUTE(SUBSTITUTE(Table2[[#This Row],[Website]],"www.",""),"https://","")) - 1),"")</f>
        <v>tec</v>
      </c>
      <c r="L463" t="s">
        <v>4364</v>
      </c>
      <c r="M463" t="s">
        <v>34</v>
      </c>
      <c r="N463" t="s">
        <v>672</v>
      </c>
      <c r="O463">
        <v>9</v>
      </c>
      <c r="P463">
        <v>245</v>
      </c>
      <c r="Q463" t="s">
        <v>4365</v>
      </c>
      <c r="R463" t="str">
        <f>LOWER(Table2[[#This Row],[Straat]]&amp;Table2[[#This Row],[Huisnummer]]&amp;Table2[[#This Row],[Postcode]])</f>
        <v>rijnkaai1002000</v>
      </c>
      <c r="S463" t="s">
        <v>33</v>
      </c>
      <c r="T463" t="s">
        <v>34</v>
      </c>
      <c r="U463" t="s">
        <v>4366</v>
      </c>
      <c r="V463" t="s">
        <v>36</v>
      </c>
      <c r="W463" t="s">
        <v>469</v>
      </c>
      <c r="X463" t="s">
        <v>38</v>
      </c>
      <c r="Y463" t="s">
        <v>39</v>
      </c>
      <c r="Z463" t="str">
        <f>_xlfn.XLOOKUP(Table2[[#This Row],[Bedrijfsnummer]],Contacten!$O$2:$O$921,Contacten!$H$2:$H$921,"Not Found",0)</f>
        <v>Not Found</v>
      </c>
      <c r="AA463" t="str">
        <f>_xlfn.XLOOKUP(Table2[[#This Row],[Basisnaam]],Table3[Basisnaam],Table3[Functie],"",0)</f>
        <v/>
      </c>
      <c r="AB463" t="str">
        <f>IF(OR(Table2[[#This Row],[In Contact list?]]&lt;&gt;"Not Found",Table2[[#This Row],[In Contacten Hanne]]&lt;&gt;""),"Yes","No")</f>
        <v>No</v>
      </c>
    </row>
    <row r="464" spans="1:28" ht="17.45" customHeight="1" x14ac:dyDescent="0.45">
      <c r="A464" t="s">
        <v>9422</v>
      </c>
      <c r="B464" t="s">
        <v>4367</v>
      </c>
      <c r="C464" t="str">
        <f>SUBSTITUTE(SUBSTITUTE(SUBSTITUTE(SUBSTITUTE(SUBSTITUTE(SUBSTITUTE(SUBSTITUTE(SUBSTITUTE(SUBSTITUTE(SUBSTITUTE(SUBSTITUTE(SUBSTITUTE(SUBSTITUTE(LOWER(Table2[[#This Row],[Naam]]),".",""),"-","")," bvba",""),"belgië",""),"belgium","")," nv","")," bv",""),"group",""),"groep","")," ", ""),"é","e"),"è","e"),"à","a")</f>
        <v>tec4jets</v>
      </c>
      <c r="D464" t="s">
        <v>4368</v>
      </c>
      <c r="E464" t="s">
        <v>4369</v>
      </c>
      <c r="F464"/>
      <c r="G464"/>
      <c r="H464" t="s">
        <v>4370</v>
      </c>
      <c r="I464" t="s">
        <v>26</v>
      </c>
      <c r="J464" t="s">
        <v>4371</v>
      </c>
      <c r="K464" t="str">
        <f>IFERROR(LEFT(SUBSTITUTE(SUBSTITUTE(Table2[[#This Row],[Website]],"www.",""),"https://",""), FIND(".", SUBSTITUTE(SUBSTITUTE(Table2[[#This Row],[Website]],"www.",""),"https://","")) - 1),"")</f>
        <v>tui</v>
      </c>
      <c r="L464" t="s">
        <v>4372</v>
      </c>
      <c r="M464" t="s">
        <v>121</v>
      </c>
      <c r="N464">
        <v>1930</v>
      </c>
      <c r="O464">
        <v>82</v>
      </c>
      <c r="P464">
        <v>135.80000000000001</v>
      </c>
      <c r="Q464"/>
      <c r="R464" t="str">
        <f>LOWER(Table2[[#This Row],[Straat]]&amp;Table2[[#This Row],[Huisnummer]]&amp;Table2[[#This Row],[Postcode]])</f>
        <v>luchthaven brussel nationaal40 p1930</v>
      </c>
      <c r="S464"/>
      <c r="T464" t="s">
        <v>45</v>
      </c>
      <c r="U464" t="s">
        <v>602</v>
      </c>
      <c r="V464" t="s">
        <v>4373</v>
      </c>
      <c r="W464"/>
      <c r="X464" t="s">
        <v>80</v>
      </c>
      <c r="Y464" t="s">
        <v>39</v>
      </c>
      <c r="Z464" t="str">
        <f>_xlfn.XLOOKUP(Table2[[#This Row],[Bedrijfsnummer]],Contacten!$O$2:$O$921,Contacten!$H$2:$H$921,"Not Found",0)</f>
        <v>Human Resources Manager</v>
      </c>
      <c r="AA464" t="str">
        <f>_xlfn.XLOOKUP(Table2[[#This Row],[Basisnaam]],Table3[Basisnaam],Table3[Functie],"",0)</f>
        <v/>
      </c>
      <c r="AB464" t="str">
        <f>IF(OR(Table2[[#This Row],[In Contact list?]]&lt;&gt;"Not Found",Table2[[#This Row],[In Contacten Hanne]]&lt;&gt;""),"Yes","No")</f>
        <v>Yes</v>
      </c>
    </row>
    <row r="465" spans="1:28" ht="17.45" customHeight="1" x14ac:dyDescent="0.45">
      <c r="A465" t="s">
        <v>9422</v>
      </c>
      <c r="B465" t="s">
        <v>4375</v>
      </c>
      <c r="C465" t="str">
        <f>SUBSTITUTE(SUBSTITUTE(SUBSTITUTE(SUBSTITUTE(SUBSTITUTE(SUBSTITUTE(SUBSTITUTE(SUBSTITUTE(SUBSTITUTE(SUBSTITUTE(SUBSTITUTE(SUBSTITUTE(SUBSTITUTE(LOWER(Table2[[#This Row],[Naam]]),".",""),"-","")," bvba",""),"belgië",""),"belgium","")," nv","")," bv",""),"group",""),"groep","")," ", ""),"é","e"),"è","e"),"à","a")</f>
        <v>tekniplexeurope</v>
      </c>
      <c r="D465" t="s">
        <v>4376</v>
      </c>
      <c r="E465" t="s">
        <v>4377</v>
      </c>
      <c r="F465" t="s">
        <v>4378</v>
      </c>
      <c r="G465" t="s">
        <v>26</v>
      </c>
      <c r="H465" t="s">
        <v>4379</v>
      </c>
      <c r="I465" t="s">
        <v>26</v>
      </c>
      <c r="J465" t="s">
        <v>4380</v>
      </c>
      <c r="K465" t="str">
        <f>IFERROR(LEFT(SUBSTITUTE(SUBSTITUTE(Table2[[#This Row],[Website]],"www.",""),"https://",""), FIND(".", SUBSTITUTE(SUBSTITUTE(Table2[[#This Row],[Website]],"www.",""),"https://","")) - 1),"")</f>
        <v>tekniplex</v>
      </c>
      <c r="L465" t="s">
        <v>4381</v>
      </c>
      <c r="M465" t="s">
        <v>961</v>
      </c>
      <c r="N465">
        <v>9320</v>
      </c>
      <c r="O465">
        <v>0</v>
      </c>
      <c r="P465">
        <v>100.6</v>
      </c>
      <c r="Q465"/>
      <c r="R465" t="str">
        <f>LOWER(Table2[[#This Row],[Straat]]&amp;Table2[[#This Row],[Huisnummer]]&amp;Table2[[#This Row],[Postcode]])</f>
        <v>industrielaan379320</v>
      </c>
      <c r="S465"/>
      <c r="T465" t="s">
        <v>67</v>
      </c>
      <c r="U465" t="s">
        <v>1043</v>
      </c>
      <c r="V465">
        <v>37</v>
      </c>
      <c r="W465" t="s">
        <v>2435</v>
      </c>
      <c r="X465" t="s">
        <v>38</v>
      </c>
      <c r="Y465" t="s">
        <v>47</v>
      </c>
      <c r="Z465" t="str">
        <f>_xlfn.XLOOKUP(Table2[[#This Row],[Bedrijfsnummer]],Contacten!$O$2:$O$921,Contacten!$H$2:$H$921,"Not Found",0)</f>
        <v>Not Found</v>
      </c>
      <c r="AA465" t="str">
        <f>_xlfn.XLOOKUP(Table2[[#This Row],[Basisnaam]],Table3[Basisnaam],Table3[Functie],"",0)</f>
        <v/>
      </c>
      <c r="AB465" t="str">
        <f>IF(OR(Table2[[#This Row],[In Contact list?]]&lt;&gt;"Not Found",Table2[[#This Row],[In Contacten Hanne]]&lt;&gt;""),"Yes","No")</f>
        <v>No</v>
      </c>
    </row>
    <row r="466" spans="1:28" ht="17.45" customHeight="1" x14ac:dyDescent="0.45">
      <c r="A466" t="s">
        <v>9422</v>
      </c>
      <c r="B466" t="s">
        <v>4382</v>
      </c>
      <c r="C466" t="str">
        <f>SUBSTITUTE(SUBSTITUTE(SUBSTITUTE(SUBSTITUTE(SUBSTITUTE(SUBSTITUTE(SUBSTITUTE(SUBSTITUTE(SUBSTITUTE(SUBSTITUTE(SUBSTITUTE(SUBSTITUTE(SUBSTITUTE(LOWER(Table2[[#This Row],[Naam]]),".",""),"-","")," bvba",""),"belgië",""),"belgium","")," nv","")," bv",""),"group",""),"groep","")," ", ""),"é","e"),"è","e"),"à","a")</f>
        <v>telenet</v>
      </c>
      <c r="D466" t="s">
        <v>4383</v>
      </c>
      <c r="E466" t="s">
        <v>4384</v>
      </c>
      <c r="F466"/>
      <c r="G466"/>
      <c r="H466"/>
      <c r="I466"/>
      <c r="J466" t="s">
        <v>4385</v>
      </c>
      <c r="K466" t="str">
        <f>IFERROR(LEFT(SUBSTITUTE(SUBSTITUTE(Table2[[#This Row],[Website]],"www.",""),"https://",""), FIND(".", SUBSTITUTE(SUBSTITUTE(Table2[[#This Row],[Website]],"www.",""),"https://","")) - 1),"")</f>
        <v>http://telenet</v>
      </c>
      <c r="L466" t="s">
        <v>4386</v>
      </c>
      <c r="M466" t="s">
        <v>175</v>
      </c>
      <c r="N466">
        <v>2800</v>
      </c>
      <c r="O466">
        <v>0</v>
      </c>
      <c r="P466">
        <v>2552.8000000000002</v>
      </c>
      <c r="Q466"/>
      <c r="R466" t="str">
        <f>LOWER(Table2[[#This Row],[Straat]]&amp;Table2[[#This Row],[Huisnummer]]&amp;Table2[[#This Row],[Postcode]])</f>
        <v>liersesteenweg42800</v>
      </c>
      <c r="S466"/>
      <c r="T466" t="s">
        <v>34</v>
      </c>
      <c r="U466" t="s">
        <v>4387</v>
      </c>
      <c r="V466">
        <v>4</v>
      </c>
      <c r="W466"/>
      <c r="X466" t="s">
        <v>112</v>
      </c>
      <c r="Y466" t="s">
        <v>113</v>
      </c>
      <c r="Z466" t="str">
        <f>_xlfn.XLOOKUP(Table2[[#This Row],[Bedrijfsnummer]],Contacten!$O$2:$O$921,Contacten!$H$2:$H$921,"Not Found",0)</f>
        <v>Not Found</v>
      </c>
      <c r="AA466" t="str">
        <f>_xlfn.XLOOKUP(Table2[[#This Row],[Basisnaam]],Table3[Basisnaam],Table3[Functie],"",0)</f>
        <v/>
      </c>
      <c r="AB466" t="str">
        <f>IF(OR(Table2[[#This Row],[In Contact list?]]&lt;&gt;"Not Found",Table2[[#This Row],[In Contacten Hanne]]&lt;&gt;""),"Yes","No")</f>
        <v>No</v>
      </c>
    </row>
    <row r="467" spans="1:28" ht="17.45" customHeight="1" x14ac:dyDescent="0.45">
      <c r="A467" t="s">
        <v>9422</v>
      </c>
      <c r="B467" t="s">
        <v>4388</v>
      </c>
      <c r="C467" t="str">
        <f>SUBSTITUTE(SUBSTITUTE(SUBSTITUTE(SUBSTITUTE(SUBSTITUTE(SUBSTITUTE(SUBSTITUTE(SUBSTITUTE(SUBSTITUTE(SUBSTITUTE(SUBSTITUTE(SUBSTITUTE(SUBSTITUTE(LOWER(Table2[[#This Row],[Naam]]),".",""),"-","")," bvba",""),"belgië",""),"belgium","")," nv","")," bv",""),"group",""),"groep","")," ", ""),"é","e"),"è","e"),"à","a")</f>
        <v>tennecoautomotiveeurope</v>
      </c>
      <c r="D467" t="s">
        <v>4389</v>
      </c>
      <c r="E467" t="s">
        <v>4390</v>
      </c>
      <c r="F467" t="s">
        <v>4391</v>
      </c>
      <c r="G467" t="s">
        <v>26</v>
      </c>
      <c r="H467" t="s">
        <v>4392</v>
      </c>
      <c r="I467" t="s">
        <v>26</v>
      </c>
      <c r="J467" t="s">
        <v>4393</v>
      </c>
      <c r="K467" t="str">
        <f>IFERROR(LEFT(SUBSTITUTE(SUBSTITUTE(Table2[[#This Row],[Website]],"www.",""),"https://",""), FIND(".", SUBSTITUTE(SUBSTITUTE(Table2[[#This Row],[Website]],"www.",""),"https://","")) - 1),"")</f>
        <v>tenneco</v>
      </c>
      <c r="L467" t="s">
        <v>4394</v>
      </c>
      <c r="M467" t="s">
        <v>4395</v>
      </c>
      <c r="N467" t="s">
        <v>4396</v>
      </c>
      <c r="O467">
        <v>3</v>
      </c>
      <c r="P467">
        <v>293</v>
      </c>
      <c r="Q467" t="s">
        <v>4397</v>
      </c>
      <c r="R467" t="str">
        <f>LOWER(Table2[[#This Row],[Straat]]&amp;Table2[[#This Row],[Huisnummer]]&amp;Table2[[#This Row],[Postcode]])</f>
        <v>sint-jorisstraat45203800</v>
      </c>
      <c r="S467" t="s">
        <v>33</v>
      </c>
      <c r="T467" t="s">
        <v>98</v>
      </c>
      <c r="U467" t="s">
        <v>4398</v>
      </c>
      <c r="V467" t="s">
        <v>4399</v>
      </c>
      <c r="W467" t="s">
        <v>1462</v>
      </c>
      <c r="X467" t="s">
        <v>100</v>
      </c>
      <c r="Y467" t="s">
        <v>47</v>
      </c>
      <c r="Z467" t="str">
        <f>_xlfn.XLOOKUP(Table2[[#This Row],[Bedrijfsnummer]],Contacten!$O$2:$O$921,Contacten!$H$2:$H$921,"Not Found",0)</f>
        <v>Not Found</v>
      </c>
      <c r="AA467" t="str">
        <f>_xlfn.XLOOKUP(Table2[[#This Row],[Basisnaam]],Table3[Basisnaam],Table3[Functie],"",0)</f>
        <v>HR Manager</v>
      </c>
      <c r="AB467" t="str">
        <f>IF(OR(Table2[[#This Row],[In Contact list?]]&lt;&gt;"Not Found",Table2[[#This Row],[In Contacten Hanne]]&lt;&gt;""),"Yes","No")</f>
        <v>Yes</v>
      </c>
    </row>
    <row r="468" spans="1:28" ht="17.45" customHeight="1" x14ac:dyDescent="0.45">
      <c r="A468" t="s">
        <v>9422</v>
      </c>
      <c r="B468" t="s">
        <v>4400</v>
      </c>
      <c r="C468" t="str">
        <f>SUBSTITUTE(SUBSTITUTE(SUBSTITUTE(SUBSTITUTE(SUBSTITUTE(SUBSTITUTE(SUBSTITUTE(SUBSTITUTE(SUBSTITUTE(SUBSTITUTE(SUBSTITUTE(SUBSTITUTE(SUBSTITUTE(LOWER(Table2[[#This Row],[Naam]]),".",""),"-","")," bvba",""),"belgië",""),"belgium","")," nv","")," bv",""),"group",""),"groep","")," ", ""),"é","e"),"è","e"),"à","a")</f>
        <v>tereosstarch&amp;sweeteners</v>
      </c>
      <c r="D468" t="s">
        <v>4401</v>
      </c>
      <c r="E468" t="s">
        <v>4402</v>
      </c>
      <c r="F468"/>
      <c r="G468"/>
      <c r="H468"/>
      <c r="I468"/>
      <c r="J468" t="s">
        <v>4403</v>
      </c>
      <c r="K468" t="str">
        <f>IFERROR(LEFT(SUBSTITUTE(SUBSTITUTE(Table2[[#This Row],[Website]],"www.",""),"https://",""), FIND(".", SUBSTITUTE(SUBSTITUTE(Table2[[#This Row],[Website]],"www.",""),"https://","")) - 1),"")</f>
        <v>tereos</v>
      </c>
      <c r="L468" t="s">
        <v>4404</v>
      </c>
      <c r="M468" t="s">
        <v>4346</v>
      </c>
      <c r="N468">
        <v>9300</v>
      </c>
      <c r="O468">
        <v>0</v>
      </c>
      <c r="P468">
        <v>147.5</v>
      </c>
      <c r="Q468"/>
      <c r="R468" t="str">
        <f>LOWER(Table2[[#This Row],[Straat]]&amp;Table2[[#This Row],[Huisnummer]]&amp;Table2[[#This Row],[Postcode]])</f>
        <v>burchtstraat109300</v>
      </c>
      <c r="S468"/>
      <c r="T468" t="s">
        <v>67</v>
      </c>
      <c r="U468" t="s">
        <v>4405</v>
      </c>
      <c r="V468">
        <v>10</v>
      </c>
      <c r="W468"/>
      <c r="X468" t="s">
        <v>38</v>
      </c>
      <c r="Y468" t="s">
        <v>113</v>
      </c>
      <c r="Z468" t="str">
        <f>_xlfn.XLOOKUP(Table2[[#This Row],[Bedrijfsnummer]],Contacten!$O$2:$O$921,Contacten!$H$2:$H$921,"Not Found",0)</f>
        <v>Not Found</v>
      </c>
      <c r="AA468" t="str">
        <f>_xlfn.XLOOKUP(Table2[[#This Row],[Basisnaam]],Table3[Basisnaam],Table3[Functie],"",0)</f>
        <v>HR director europe</v>
      </c>
      <c r="AB468" t="str">
        <f>IF(OR(Table2[[#This Row],[In Contact list?]]&lt;&gt;"Not Found",Table2[[#This Row],[In Contacten Hanne]]&lt;&gt;""),"Yes","No")</f>
        <v>Yes</v>
      </c>
    </row>
    <row r="469" spans="1:28" ht="17.45" customHeight="1" x14ac:dyDescent="0.45">
      <c r="A469" t="s">
        <v>9422</v>
      </c>
      <c r="B469" t="s">
        <v>4406</v>
      </c>
      <c r="C469" t="str">
        <f>SUBSTITUTE(SUBSTITUTE(SUBSTITUTE(SUBSTITUTE(SUBSTITUTE(SUBSTITUTE(SUBSTITUTE(SUBSTITUTE(SUBSTITUTE(SUBSTITUTE(SUBSTITUTE(SUBSTITUTE(SUBSTITUTE(LOWER(Table2[[#This Row],[Naam]]),".",""),"-","")," bvba",""),"belgië",""),"belgium","")," nv","")," bv",""),"group",""),"groep","")," ", ""),"é","e"),"è","e"),"à","a")</f>
        <v>terumobcteurope</v>
      </c>
      <c r="D469" t="s">
        <v>4407</v>
      </c>
      <c r="E469" t="s">
        <v>4408</v>
      </c>
      <c r="F469"/>
      <c r="G469"/>
      <c r="H469" t="s">
        <v>4409</v>
      </c>
      <c r="I469" t="s">
        <v>26</v>
      </c>
      <c r="J469" t="s">
        <v>4410</v>
      </c>
      <c r="K469" t="str">
        <f>IFERROR(LEFT(SUBSTITUTE(SUBSTITUTE(Table2[[#This Row],[Website]],"www.",""),"https://",""), FIND(".", SUBSTITUTE(SUBSTITUTE(Table2[[#This Row],[Website]],"www.",""),"https://","")) - 1),"")</f>
        <v>terumobct</v>
      </c>
      <c r="L469" t="s">
        <v>4411</v>
      </c>
      <c r="M469" t="s">
        <v>121</v>
      </c>
      <c r="N469">
        <v>1930</v>
      </c>
      <c r="O469">
        <v>8</v>
      </c>
      <c r="P469">
        <v>176.3</v>
      </c>
      <c r="Q469"/>
      <c r="R469" t="str">
        <f>LOWER(Table2[[#This Row],[Straat]]&amp;Table2[[#This Row],[Huisnummer]]&amp;Table2[[#This Row],[Postcode]])</f>
        <v>ikaroslaan411930</v>
      </c>
      <c r="S469"/>
      <c r="T469" t="s">
        <v>45</v>
      </c>
      <c r="U469" t="s">
        <v>480</v>
      </c>
      <c r="V469">
        <v>41</v>
      </c>
      <c r="W469"/>
      <c r="X469" t="s">
        <v>80</v>
      </c>
      <c r="Y469" t="s">
        <v>47</v>
      </c>
      <c r="Z469" t="str">
        <f>_xlfn.XLOOKUP(Table2[[#This Row],[Bedrijfsnummer]],Contacten!$O$2:$O$921,Contacten!$H$2:$H$921,"Not Found",0)</f>
        <v>HR Manager at Terumo Europe</v>
      </c>
      <c r="AA469" t="str">
        <f>_xlfn.XLOOKUP(Table2[[#This Row],[Basisnaam]],Table3[Basisnaam],Table3[Functie],"",0)</f>
        <v/>
      </c>
      <c r="AB469" t="str">
        <f>IF(OR(Table2[[#This Row],[In Contact list?]]&lt;&gt;"Not Found",Table2[[#This Row],[In Contacten Hanne]]&lt;&gt;""),"Yes","No")</f>
        <v>Yes</v>
      </c>
    </row>
    <row r="470" spans="1:28" ht="17.45" customHeight="1" x14ac:dyDescent="0.45">
      <c r="A470" t="s">
        <v>9422</v>
      </c>
      <c r="B470" t="s">
        <v>4413</v>
      </c>
      <c r="C470" t="str">
        <f>SUBSTITUTE(SUBSTITUTE(SUBSTITUTE(SUBSTITUTE(SUBSTITUTE(SUBSTITUTE(SUBSTITUTE(SUBSTITUTE(SUBSTITUTE(SUBSTITUTE(SUBSTITUTE(SUBSTITUTE(SUBSTITUTE(LOWER(Table2[[#This Row],[Naam]]),".",""),"-","")," bvba",""),"belgië",""),"belgium","")," nv","")," bv",""),"group",""),"groep","")," ", ""),"é","e"),"è","e"),"à","a")</f>
        <v>terumoeurope</v>
      </c>
      <c r="D470" t="s">
        <v>4414</v>
      </c>
      <c r="E470" t="s">
        <v>4415</v>
      </c>
      <c r="F470" t="s">
        <v>4416</v>
      </c>
      <c r="G470" t="s">
        <v>26</v>
      </c>
      <c r="H470" t="s">
        <v>4417</v>
      </c>
      <c r="I470" t="s">
        <v>26</v>
      </c>
      <c r="J470" t="s">
        <v>4418</v>
      </c>
      <c r="K470" t="str">
        <f>IFERROR(LEFT(SUBSTITUTE(SUBSTITUTE(Table2[[#This Row],[Website]],"www.",""),"https://",""), FIND(".", SUBSTITUTE(SUBSTITUTE(Table2[[#This Row],[Website]],"www.",""),"https://","")) - 1),"")</f>
        <v>terumo-europe</v>
      </c>
      <c r="L470" t="s">
        <v>4419</v>
      </c>
      <c r="M470" t="s">
        <v>151</v>
      </c>
      <c r="N470" t="s">
        <v>152</v>
      </c>
      <c r="O470">
        <v>3</v>
      </c>
      <c r="P470">
        <v>534</v>
      </c>
      <c r="Q470" t="s">
        <v>4420</v>
      </c>
      <c r="R470" t="str">
        <f>LOWER(Table2[[#This Row],[Straat]]&amp;Table2[[#This Row],[Huisnummer]]&amp;Table2[[#This Row],[Postcode]])</f>
        <v>interleuvenlaan403001</v>
      </c>
      <c r="S470" t="s">
        <v>33</v>
      </c>
      <c r="T470" t="s">
        <v>45</v>
      </c>
      <c r="U470" t="s">
        <v>154</v>
      </c>
      <c r="V470" t="s">
        <v>1888</v>
      </c>
      <c r="W470" t="s">
        <v>4421</v>
      </c>
      <c r="X470" t="s">
        <v>100</v>
      </c>
      <c r="Y470" t="s">
        <v>113</v>
      </c>
      <c r="Z470" t="str">
        <f>_xlfn.XLOOKUP(Table2[[#This Row],[Bedrijfsnummer]],Contacten!$O$2:$O$921,Contacten!$H$2:$H$921,"Not Found",0)</f>
        <v>HR-manager</v>
      </c>
      <c r="AA470" t="str">
        <f>_xlfn.XLOOKUP(Table2[[#This Row],[Basisnaam]],Table3[Basisnaam],Table3[Functie],"",0)</f>
        <v/>
      </c>
      <c r="AB470" t="str">
        <f>IF(OR(Table2[[#This Row],[In Contact list?]]&lt;&gt;"Not Found",Table2[[#This Row],[In Contacten Hanne]]&lt;&gt;""),"Yes","No")</f>
        <v>Yes</v>
      </c>
    </row>
    <row r="471" spans="1:28" ht="17.45" customHeight="1" x14ac:dyDescent="0.45">
      <c r="A471" t="s">
        <v>9422</v>
      </c>
      <c r="B471" t="s">
        <v>4423</v>
      </c>
      <c r="C471" t="str">
        <f>SUBSTITUTE(SUBSTITUTE(SUBSTITUTE(SUBSTITUTE(SUBSTITUTE(SUBSTITUTE(SUBSTITUTE(SUBSTITUTE(SUBSTITUTE(SUBSTITUTE(SUBSTITUTE(SUBSTITUTE(SUBSTITUTE(LOWER(Table2[[#This Row],[Naam]]),".",""),"-","")," bvba",""),"belgië",""),"belgium","")," nv","")," bv",""),"group",""),"groep","")," ", ""),"é","e"),"è","e"),"à","a")</f>
        <v>tesla</v>
      </c>
      <c r="D471" t="s">
        <v>4424</v>
      </c>
      <c r="E471" t="s">
        <v>4425</v>
      </c>
      <c r="F471"/>
      <c r="G471"/>
      <c r="H471" t="s">
        <v>4426</v>
      </c>
      <c r="I471" t="s">
        <v>26</v>
      </c>
      <c r="J471" t="s">
        <v>9547</v>
      </c>
      <c r="K471" t="str">
        <f>IFERROR(LEFT(SUBSTITUTE(SUBSTITUTE(Table2[[#This Row],[Website]],"www.",""),"https://",""), FIND(".", SUBSTITUTE(SUBSTITUTE(Table2[[#This Row],[Website]],"www.",""),"https://","")) - 1),"")</f>
        <v>Empty</v>
      </c>
      <c r="L471"/>
      <c r="M471" t="s">
        <v>328</v>
      </c>
      <c r="N471">
        <v>2630</v>
      </c>
      <c r="O471">
        <v>0</v>
      </c>
      <c r="P471">
        <v>135.30000000000001</v>
      </c>
      <c r="Q471"/>
      <c r="R471" t="str">
        <f>LOWER(Table2[[#This Row],[Straat]]&amp;Table2[[#This Row],[Huisnummer]]&amp;Table2[[#This Row],[Postcode]])</f>
        <v>boomsesteenweg82630</v>
      </c>
      <c r="S471"/>
      <c r="T471" t="s">
        <v>34</v>
      </c>
      <c r="U471" t="s">
        <v>554</v>
      </c>
      <c r="V471">
        <v>8</v>
      </c>
      <c r="W471"/>
      <c r="X471" t="s">
        <v>38</v>
      </c>
      <c r="Y471" t="s">
        <v>113</v>
      </c>
      <c r="Z471" t="str">
        <f>_xlfn.XLOOKUP(Table2[[#This Row],[Bedrijfsnummer]],Contacten!$O$2:$O$921,Contacten!$H$2:$H$921,"Not Found",0)</f>
        <v>Not Found</v>
      </c>
      <c r="AA471" t="str">
        <f>_xlfn.XLOOKUP(Table2[[#This Row],[Basisnaam]],Table3[Basisnaam],Table3[Functie],"",0)</f>
        <v/>
      </c>
      <c r="AB471" t="str">
        <f>IF(OR(Table2[[#This Row],[In Contact list?]]&lt;&gt;"Not Found",Table2[[#This Row],[In Contacten Hanne]]&lt;&gt;""),"Yes","No")</f>
        <v>No</v>
      </c>
    </row>
    <row r="472" spans="1:28" ht="17.45" customHeight="1" x14ac:dyDescent="0.45">
      <c r="A472" t="s">
        <v>9422</v>
      </c>
      <c r="B472" t="s">
        <v>4427</v>
      </c>
      <c r="C472" t="str">
        <f>SUBSTITUTE(SUBSTITUTE(SUBSTITUTE(SUBSTITUTE(SUBSTITUTE(SUBSTITUTE(SUBSTITUTE(SUBSTITUTE(SUBSTITUTE(SUBSTITUTE(SUBSTITUTE(SUBSTITUTE(SUBSTITUTE(LOWER(Table2[[#This Row],[Naam]]),".",""),"-","")," bvba",""),"belgië",""),"belgium","")," nv","")," bv",""),"group",""),"groep","")," ", ""),"é","e"),"è","e"),"à","a")</f>
        <v>tessenderlo</v>
      </c>
      <c r="D472" t="s">
        <v>4428</v>
      </c>
      <c r="E472" t="s">
        <v>4429</v>
      </c>
      <c r="F472" t="s">
        <v>4430</v>
      </c>
      <c r="G472" t="s">
        <v>26</v>
      </c>
      <c r="H472" t="s">
        <v>4431</v>
      </c>
      <c r="I472" t="s">
        <v>26</v>
      </c>
      <c r="J472" t="s">
        <v>4432</v>
      </c>
      <c r="K472" t="str">
        <f>IFERROR(LEFT(SUBSTITUTE(SUBSTITUTE(Table2[[#This Row],[Website]],"www.",""),"https://",""), FIND(".", SUBSTITUTE(SUBSTITUTE(Table2[[#This Row],[Website]],"www.",""),"https://","")) - 1),"")</f>
        <v>tessenderlo</v>
      </c>
      <c r="L472" t="s">
        <v>4433</v>
      </c>
      <c r="M472" t="s">
        <v>1509</v>
      </c>
      <c r="N472" t="s">
        <v>1510</v>
      </c>
      <c r="O472">
        <v>155</v>
      </c>
      <c r="P472">
        <v>370</v>
      </c>
      <c r="Q472" t="s">
        <v>4434</v>
      </c>
      <c r="R472" t="str">
        <f>LOWER(Table2[[#This Row],[Straat]]&amp;Table2[[#This Row],[Huisnummer]]&amp;Table2[[#This Row],[Postcode]])</f>
        <v>rue du trône1301050</v>
      </c>
      <c r="S472" t="s">
        <v>33</v>
      </c>
      <c r="T472" t="s">
        <v>200</v>
      </c>
      <c r="U472" t="s">
        <v>4435</v>
      </c>
      <c r="V472" t="s">
        <v>2096</v>
      </c>
      <c r="W472" t="s">
        <v>216</v>
      </c>
      <c r="X472" t="s">
        <v>100</v>
      </c>
      <c r="Y472" t="s">
        <v>47</v>
      </c>
      <c r="Z472" t="str">
        <f>_xlfn.XLOOKUP(Table2[[#This Row],[Bedrijfsnummer]],Contacten!$O$2:$O$921,Contacten!$H$2:$H$921,"Not Found",0)</f>
        <v>Human Resources Manager HQ</v>
      </c>
      <c r="AA472" t="str">
        <f>_xlfn.XLOOKUP(Table2[[#This Row],[Basisnaam]],Table3[Basisnaam],Table3[Functie],"",0)</f>
        <v/>
      </c>
      <c r="AB472" t="str">
        <f>IF(OR(Table2[[#This Row],[In Contact list?]]&lt;&gt;"Not Found",Table2[[#This Row],[In Contacten Hanne]]&lt;&gt;""),"Yes","No")</f>
        <v>Yes</v>
      </c>
    </row>
    <row r="473" spans="1:28" ht="17.45" customHeight="1" x14ac:dyDescent="0.45">
      <c r="A473" t="s">
        <v>9422</v>
      </c>
      <c r="B473" t="s">
        <v>4437</v>
      </c>
      <c r="C473" t="str">
        <f>SUBSTITUTE(SUBSTITUTE(SUBSTITUTE(SUBSTITUTE(SUBSTITUTE(SUBSTITUTE(SUBSTITUTE(SUBSTITUTE(SUBSTITUTE(SUBSTITUTE(SUBSTITUTE(SUBSTITUTE(SUBSTITUTE(LOWER(Table2[[#This Row],[Naam]]),".",""),"-","")," bvba",""),"belgië",""),"belgium","")," nv","")," bv",""),"group",""),"groep","")," ", ""),"é","e"),"è","e"),"à","a")</f>
        <v>tkelevator</v>
      </c>
      <c r="D473" t="s">
        <v>4438</v>
      </c>
      <c r="E473" t="s">
        <v>4439</v>
      </c>
      <c r="F473" t="s">
        <v>4440</v>
      </c>
      <c r="G473" t="s">
        <v>26</v>
      </c>
      <c r="H473" t="s">
        <v>4441</v>
      </c>
      <c r="I473" t="s">
        <v>26</v>
      </c>
      <c r="J473" t="s">
        <v>4442</v>
      </c>
      <c r="K473" t="str">
        <f>IFERROR(LEFT(SUBSTITUTE(SUBSTITUTE(Table2[[#This Row],[Website]],"www.",""),"https://",""), FIND(".", SUBSTITUTE(SUBSTITUTE(Table2[[#This Row],[Website]],"www.",""),"https://","")) - 1),"")</f>
        <v>tkelevator</v>
      </c>
      <c r="L473" t="s">
        <v>4443</v>
      </c>
      <c r="M473" t="s">
        <v>197</v>
      </c>
      <c r="N473" t="s">
        <v>198</v>
      </c>
      <c r="O473">
        <v>92</v>
      </c>
      <c r="P473">
        <v>128</v>
      </c>
      <c r="Q473" t="s">
        <v>4444</v>
      </c>
      <c r="R473" t="str">
        <f>LOWER(Table2[[#This Row],[Straat]]&amp;Table2[[#This Row],[Huisnummer]]&amp;Table2[[#This Row],[Postcode]])</f>
        <v>avenue de la métrologie101130</v>
      </c>
      <c r="S473" t="s">
        <v>33</v>
      </c>
      <c r="T473" t="s">
        <v>200</v>
      </c>
      <c r="U473" t="s">
        <v>4445</v>
      </c>
      <c r="V473" t="s">
        <v>1123</v>
      </c>
      <c r="W473" t="s">
        <v>349</v>
      </c>
      <c r="X473" t="s">
        <v>38</v>
      </c>
      <c r="Y473" t="s">
        <v>39</v>
      </c>
      <c r="Z473" t="str">
        <f>_xlfn.XLOOKUP(Table2[[#This Row],[Bedrijfsnummer]],Contacten!$O$2:$O$921,Contacten!$H$2:$H$921,"Not Found",0)</f>
        <v>Not Found</v>
      </c>
      <c r="AA473" t="str">
        <f>_xlfn.XLOOKUP(Table2[[#This Row],[Basisnaam]],Table3[Basisnaam],Table3[Functie],"",0)</f>
        <v/>
      </c>
      <c r="AB473" t="str">
        <f>IF(OR(Table2[[#This Row],[In Contact list?]]&lt;&gt;"Not Found",Table2[[#This Row],[In Contacten Hanne]]&lt;&gt;""),"Yes","No")</f>
        <v>No</v>
      </c>
    </row>
    <row r="474" spans="1:28" ht="17.45" customHeight="1" x14ac:dyDescent="0.45">
      <c r="A474" t="s">
        <v>9422</v>
      </c>
      <c r="B474" t="s">
        <v>4446</v>
      </c>
      <c r="C474" t="str">
        <f>SUBSTITUTE(SUBSTITUTE(SUBSTITUTE(SUBSTITUTE(SUBSTITUTE(SUBSTITUTE(SUBSTITUTE(SUBSTITUTE(SUBSTITUTE(SUBSTITUTE(SUBSTITUTE(SUBSTITUTE(SUBSTITUTE(LOWER(Table2[[#This Row],[Naam]]),".",""),"-","")," bvba",""),"belgië",""),"belgium","")," nv","")," bv",""),"group",""),"groep","")," ", ""),"é","e"),"è","e"),"à","a")</f>
        <v>tmcscience&amp;technology</v>
      </c>
      <c r="D474" t="s">
        <v>4447</v>
      </c>
      <c r="E474" t="s">
        <v>4448</v>
      </c>
      <c r="F474"/>
      <c r="G474"/>
      <c r="H474"/>
      <c r="I474"/>
      <c r="J474" t="s">
        <v>9547</v>
      </c>
      <c r="K474" t="str">
        <f>IFERROR(LEFT(SUBSTITUTE(SUBSTITUTE(Table2[[#This Row],[Website]],"www.",""),"https://",""), FIND(".", SUBSTITUTE(SUBSTITUTE(Table2[[#This Row],[Website]],"www.",""),"https://","")) - 1),"")</f>
        <v>Empty</v>
      </c>
      <c r="L474"/>
      <c r="M474" t="s">
        <v>121</v>
      </c>
      <c r="N474">
        <v>1930</v>
      </c>
      <c r="O474">
        <v>0</v>
      </c>
      <c r="P474">
        <v>336.2</v>
      </c>
      <c r="Q474"/>
      <c r="R474" t="str">
        <f>LOWER(Table2[[#This Row],[Straat]]&amp;Table2[[#This Row],[Huisnummer]]&amp;Table2[[#This Row],[Postcode]])</f>
        <v>da vincilaan111930</v>
      </c>
      <c r="S474"/>
      <c r="T474" t="s">
        <v>45</v>
      </c>
      <c r="U474" t="s">
        <v>761</v>
      </c>
      <c r="V474">
        <v>11</v>
      </c>
      <c r="W474"/>
      <c r="X474" t="s">
        <v>38</v>
      </c>
      <c r="Y474" t="s">
        <v>39</v>
      </c>
      <c r="Z474" t="str">
        <f>_xlfn.XLOOKUP(Table2[[#This Row],[Bedrijfsnummer]],Contacten!$O$2:$O$921,Contacten!$H$2:$H$921,"Not Found",0)</f>
        <v>Not Found</v>
      </c>
      <c r="AA474" t="str">
        <f>_xlfn.XLOOKUP(Table2[[#This Row],[Basisnaam]],Table3[Basisnaam],Table3[Functie],"",0)</f>
        <v/>
      </c>
      <c r="AB474" t="str">
        <f>IF(OR(Table2[[#This Row],[In Contact list?]]&lt;&gt;"Not Found",Table2[[#This Row],[In Contacten Hanne]]&lt;&gt;""),"Yes","No")</f>
        <v>No</v>
      </c>
    </row>
    <row r="475" spans="1:28" ht="17.45" customHeight="1" x14ac:dyDescent="0.45">
      <c r="A475" t="s">
        <v>9422</v>
      </c>
      <c r="B475" t="s">
        <v>4449</v>
      </c>
      <c r="C475" t="str">
        <f>SUBSTITUTE(SUBSTITUTE(SUBSTITUTE(SUBSTITUTE(SUBSTITUTE(SUBSTITUTE(SUBSTITUTE(SUBSTITUTE(SUBSTITUTE(SUBSTITUTE(SUBSTITUTE(SUBSTITUTE(SUBSTITUTE(LOWER(Table2[[#This Row],[Naam]]),".",""),"-","")," bvba",""),"belgië",""),"belgium","")," nv","")," bv",""),"group",""),"groep","")," ", ""),"é","e"),"è","e"),"à","a")</f>
        <v>torfsl</v>
      </c>
      <c r="D475" t="s">
        <v>4450</v>
      </c>
      <c r="E475" t="s">
        <v>4451</v>
      </c>
      <c r="F475" t="s">
        <v>4452</v>
      </c>
      <c r="G475" t="s">
        <v>26</v>
      </c>
      <c r="H475" t="s">
        <v>4453</v>
      </c>
      <c r="I475" t="s">
        <v>26</v>
      </c>
      <c r="J475" t="s">
        <v>4454</v>
      </c>
      <c r="K475" t="str">
        <f>IFERROR(LEFT(SUBSTITUTE(SUBSTITUTE(Table2[[#This Row],[Website]],"www.",""),"https://",""), FIND(".", SUBSTITUTE(SUBSTITUTE(Table2[[#This Row],[Website]],"www.",""),"https://","")) - 1),"")</f>
        <v>torfs</v>
      </c>
      <c r="L475" t="s">
        <v>4455</v>
      </c>
      <c r="M475" t="s">
        <v>1939</v>
      </c>
      <c r="N475" t="s">
        <v>1940</v>
      </c>
      <c r="O475">
        <v>22</v>
      </c>
      <c r="P475">
        <v>626</v>
      </c>
      <c r="Q475" t="s">
        <v>4456</v>
      </c>
      <c r="R475" t="str">
        <f>LOWER(Table2[[#This Row],[Straat]]&amp;Table2[[#This Row],[Huisnummer]]&amp;Table2[[#This Row],[Postcode]])</f>
        <v>industriepark-west509100</v>
      </c>
      <c r="S475" t="s">
        <v>33</v>
      </c>
      <c r="T475" t="s">
        <v>67</v>
      </c>
      <c r="U475" t="s">
        <v>3389</v>
      </c>
      <c r="V475" t="s">
        <v>879</v>
      </c>
      <c r="W475" t="s">
        <v>963</v>
      </c>
      <c r="X475" t="s">
        <v>100</v>
      </c>
      <c r="Y475" t="s">
        <v>47</v>
      </c>
      <c r="Z475" t="str">
        <f>_xlfn.XLOOKUP(Table2[[#This Row],[Bedrijfsnummer]],Contacten!$O$2:$O$921,Contacten!$H$2:$H$921,"Not Found",0)</f>
        <v>Not Found</v>
      </c>
      <c r="AA475" t="str">
        <f>_xlfn.XLOOKUP(Table2[[#This Row],[Basisnaam]],Table3[Basisnaam],Table3[Functie],"",0)</f>
        <v/>
      </c>
      <c r="AB475" t="str">
        <f>IF(OR(Table2[[#This Row],[In Contact list?]]&lt;&gt;"Not Found",Table2[[#This Row],[In Contacten Hanne]]&lt;&gt;""),"Yes","No")</f>
        <v>No</v>
      </c>
    </row>
    <row r="476" spans="1:28" ht="17.45" customHeight="1" x14ac:dyDescent="0.45">
      <c r="A476" t="s">
        <v>9422</v>
      </c>
      <c r="B476" t="s">
        <v>4457</v>
      </c>
      <c r="C476" t="str">
        <f>SUBSTITUTE(SUBSTITUTE(SUBSTITUTE(SUBSTITUTE(SUBSTITUTE(SUBSTITUTE(SUBSTITUTE(SUBSTITUTE(SUBSTITUTE(SUBSTITUTE(SUBSTITUTE(SUBSTITUTE(SUBSTITUTE(LOWER(Table2[[#This Row],[Naam]]),".",""),"-","")," bvba",""),"belgië",""),"belgium","")," nv","")," bv",""),"group",""),"groep","")," ", ""),"é","e"),"è","e"),"à","a")</f>
        <v>totalenergiesrefineryantwerp</v>
      </c>
      <c r="D476" t="s">
        <v>4458</v>
      </c>
      <c r="E476" t="s">
        <v>4459</v>
      </c>
      <c r="F476"/>
      <c r="G476"/>
      <c r="H476"/>
      <c r="I476"/>
      <c r="J476" t="s">
        <v>4460</v>
      </c>
      <c r="K476" t="str">
        <f>IFERROR(LEFT(SUBSTITUTE(SUBSTITUTE(Table2[[#This Row],[Website]],"www.",""),"https://",""), FIND(".", SUBSTITUTE(SUBSTITUTE(Table2[[#This Row],[Website]],"www.",""),"https://","")) - 1),"")</f>
        <v>antwerpen</v>
      </c>
      <c r="L476" t="s">
        <v>4461</v>
      </c>
      <c r="M476" t="s">
        <v>34</v>
      </c>
      <c r="N476">
        <v>2030</v>
      </c>
      <c r="O476">
        <v>0</v>
      </c>
      <c r="P476">
        <v>813.9</v>
      </c>
      <c r="Q476"/>
      <c r="R476" t="str">
        <f>LOWER(Table2[[#This Row],[Straat]]&amp;Table2[[#This Row],[Huisnummer]]&amp;Table2[[#This Row],[Postcode]])</f>
        <v>scheldelaan162030</v>
      </c>
      <c r="S476"/>
      <c r="T476" t="s">
        <v>34</v>
      </c>
      <c r="U476" t="s">
        <v>738</v>
      </c>
      <c r="V476">
        <v>16</v>
      </c>
      <c r="W476"/>
      <c r="X476" t="s">
        <v>254</v>
      </c>
      <c r="Y476" t="s">
        <v>113</v>
      </c>
      <c r="Z476" t="str">
        <f>_xlfn.XLOOKUP(Table2[[#This Row],[Bedrijfsnummer]],Contacten!$O$2:$O$921,Contacten!$H$2:$H$921,"Not Found",0)</f>
        <v>Not Found</v>
      </c>
      <c r="AA476" t="str">
        <f>_xlfn.XLOOKUP(Table2[[#This Row],[Basisnaam]],Table3[Basisnaam],Table3[Functie],"",0)</f>
        <v/>
      </c>
      <c r="AB476" t="str">
        <f>IF(OR(Table2[[#This Row],[In Contact list?]]&lt;&gt;"Not Found",Table2[[#This Row],[In Contacten Hanne]]&lt;&gt;""),"Yes","No")</f>
        <v>No</v>
      </c>
    </row>
    <row r="477" spans="1:28" ht="17.45" customHeight="1" x14ac:dyDescent="0.45">
      <c r="A477" t="s">
        <v>9422</v>
      </c>
      <c r="B477" t="s">
        <v>4462</v>
      </c>
      <c r="C477" t="str">
        <f>SUBSTITUTE(SUBSTITUTE(SUBSTITUTE(SUBSTITUTE(SUBSTITUTE(SUBSTITUTE(SUBSTITUTE(SUBSTITUTE(SUBSTITUTE(SUBSTITUTE(SUBSTITUTE(SUBSTITUTE(SUBSTITUTE(LOWER(Table2[[#This Row],[Naam]]),".",""),"-","")," bvba",""),"belgië",""),"belgium","")," nv","")," bv",""),"group",""),"groep","")," ", ""),"é","e"),"è","e"),"à","a")</f>
        <v>touring</v>
      </c>
      <c r="D477" t="s">
        <v>4463</v>
      </c>
      <c r="E477" t="s">
        <v>4464</v>
      </c>
      <c r="F477" t="s">
        <v>4465</v>
      </c>
      <c r="G477" t="s">
        <v>26</v>
      </c>
      <c r="H477" t="s">
        <v>4466</v>
      </c>
      <c r="I477" t="s">
        <v>26</v>
      </c>
      <c r="J477" t="s">
        <v>4467</v>
      </c>
      <c r="K477" t="str">
        <f>IFERROR(LEFT(SUBSTITUTE(SUBSTITUTE(Table2[[#This Row],[Website]],"www.",""),"https://",""), FIND(".", SUBSTITUTE(SUBSTITUTE(Table2[[#This Row],[Website]],"www.",""),"https://","")) - 1),"")</f>
        <v>touring</v>
      </c>
      <c r="L477" t="s">
        <v>4468</v>
      </c>
      <c r="M477" t="s">
        <v>200</v>
      </c>
      <c r="N477" t="s">
        <v>315</v>
      </c>
      <c r="O477">
        <v>14</v>
      </c>
      <c r="P477">
        <v>358</v>
      </c>
      <c r="Q477" t="s">
        <v>4469</v>
      </c>
      <c r="R477" t="str">
        <f>LOWER(Table2[[#This Row],[Straat]]&amp;Table2[[#This Row],[Huisnummer]]&amp;Table2[[#This Row],[Postcode]])</f>
        <v>boulevard du roi albert ii41000</v>
      </c>
      <c r="S477" t="s">
        <v>33</v>
      </c>
      <c r="T477" t="s">
        <v>200</v>
      </c>
      <c r="U477" t="s">
        <v>4470</v>
      </c>
      <c r="V477" t="s">
        <v>1452</v>
      </c>
      <c r="W477" t="s">
        <v>3876</v>
      </c>
      <c r="X477" t="s">
        <v>100</v>
      </c>
      <c r="Y477" t="s">
        <v>47</v>
      </c>
      <c r="Z477" t="str">
        <f>_xlfn.XLOOKUP(Table2[[#This Row],[Bedrijfsnummer]],Contacten!$O$2:$O$921,Contacten!$H$2:$H$921,"Not Found",0)</f>
        <v>HR Business Partner Operations</v>
      </c>
      <c r="AA477" t="str">
        <f>_xlfn.XLOOKUP(Table2[[#This Row],[Basisnaam]],Table3[Basisnaam],Table3[Functie],"",0)</f>
        <v>HR-directeur</v>
      </c>
      <c r="AB477" t="str">
        <f>IF(OR(Table2[[#This Row],[In Contact list?]]&lt;&gt;"Not Found",Table2[[#This Row],[In Contacten Hanne]]&lt;&gt;""),"Yes","No")</f>
        <v>Yes</v>
      </c>
    </row>
    <row r="478" spans="1:28" ht="17.45" customHeight="1" x14ac:dyDescent="0.45">
      <c r="A478" t="s">
        <v>9422</v>
      </c>
      <c r="B478" t="s">
        <v>4472</v>
      </c>
      <c r="C478" t="str">
        <f>SUBSTITUTE(SUBSTITUTE(SUBSTITUTE(SUBSTITUTE(SUBSTITUTE(SUBSTITUTE(SUBSTITUTE(SUBSTITUTE(SUBSTITUTE(SUBSTITUTE(SUBSTITUTE(SUBSTITUTE(SUBSTITUTE(LOWER(Table2[[#This Row],[Naam]]),".",""),"-","")," bvba",""),"belgië",""),"belgium","")," nv","")," bv",""),"group",""),"groep","")," ", ""),"é","e"),"è","e"),"à","a")</f>
        <v>toyota</v>
      </c>
      <c r="D478" t="s">
        <v>4473</v>
      </c>
      <c r="E478" t="s">
        <v>4474</v>
      </c>
      <c r="F478" t="s">
        <v>4475</v>
      </c>
      <c r="G478" t="s">
        <v>26</v>
      </c>
      <c r="H478" t="s">
        <v>4476</v>
      </c>
      <c r="I478" t="s">
        <v>26</v>
      </c>
      <c r="J478" t="s">
        <v>4477</v>
      </c>
      <c r="K478" t="str">
        <f>IFERROR(LEFT(SUBSTITUTE(SUBSTITUTE(Table2[[#This Row],[Website]],"www.",""),"https://",""), FIND(".", SUBSTITUTE(SUBSTITUTE(Table2[[#This Row],[Website]],"www.",""),"https://","")) - 1),"")</f>
        <v>nl</v>
      </c>
      <c r="L478" t="s">
        <v>4478</v>
      </c>
      <c r="M478" t="s">
        <v>2044</v>
      </c>
      <c r="N478">
        <v>1932</v>
      </c>
      <c r="O478">
        <v>0</v>
      </c>
      <c r="P478">
        <v>103.2</v>
      </c>
      <c r="Q478"/>
      <c r="R478" t="str">
        <f>LOWER(Table2[[#This Row],[Straat]]&amp;Table2[[#This Row],[Huisnummer]]&amp;Table2[[#This Row],[Postcode]])</f>
        <v>leuvensesteenweg3691932</v>
      </c>
      <c r="S478"/>
      <c r="T478" t="s">
        <v>45</v>
      </c>
      <c r="U478" t="s">
        <v>122</v>
      </c>
      <c r="V478">
        <v>369</v>
      </c>
      <c r="W478" t="s">
        <v>990</v>
      </c>
      <c r="X478" t="s">
        <v>80</v>
      </c>
      <c r="Y478" t="s">
        <v>113</v>
      </c>
      <c r="Z478" t="str">
        <f>_xlfn.XLOOKUP(Table2[[#This Row],[Bedrijfsnummer]],Contacten!$O$2:$O$921,Contacten!$H$2:$H$921,"Not Found",0)</f>
        <v>Not Found</v>
      </c>
      <c r="AA478" t="str">
        <f>_xlfn.XLOOKUP(Table2[[#This Row],[Basisnaam]],Table3[Basisnaam],Table3[Functie],"",0)</f>
        <v/>
      </c>
      <c r="AB478" t="str">
        <f>IF(OR(Table2[[#This Row],[In Contact list?]]&lt;&gt;"Not Found",Table2[[#This Row],[In Contacten Hanne]]&lt;&gt;""),"Yes","No")</f>
        <v>No</v>
      </c>
    </row>
    <row r="479" spans="1:28" ht="17.45" customHeight="1" x14ac:dyDescent="0.45">
      <c r="A479" t="s">
        <v>9422</v>
      </c>
      <c r="B479" t="s">
        <v>4479</v>
      </c>
      <c r="C479" t="str">
        <f>SUBSTITUTE(SUBSTITUTE(SUBSTITUTE(SUBSTITUTE(SUBSTITUTE(SUBSTITUTE(SUBSTITUTE(SUBSTITUTE(SUBSTITUTE(SUBSTITUTE(SUBSTITUTE(SUBSTITUTE(SUBSTITUTE(LOWER(Table2[[#This Row],[Naam]]),".",""),"-","")," bvba",""),"belgië",""),"belgium","")," nv","")," bv",""),"group",""),"groep","")," ", ""),"é","e"),"è","e"),"à","a")</f>
        <v>toyotaboshokueurope</v>
      </c>
      <c r="D479" t="s">
        <v>4480</v>
      </c>
      <c r="E479" t="s">
        <v>4481</v>
      </c>
      <c r="F479" t="s">
        <v>4482</v>
      </c>
      <c r="G479" t="s">
        <v>26</v>
      </c>
      <c r="H479"/>
      <c r="I479"/>
      <c r="J479" t="s">
        <v>4483</v>
      </c>
      <c r="K479" t="str">
        <f>IFERROR(LEFT(SUBSTITUTE(SUBSTITUTE(Table2[[#This Row],[Website]],"www.",""),"https://",""), FIND(".", SUBSTITUTE(SUBSTITUTE(Table2[[#This Row],[Website]],"www.",""),"https://","")) - 1),"")</f>
        <v>toyota-boshoku</v>
      </c>
      <c r="L479" t="s">
        <v>4484</v>
      </c>
      <c r="M479" t="s">
        <v>121</v>
      </c>
      <c r="N479">
        <v>1930</v>
      </c>
      <c r="O479">
        <v>0</v>
      </c>
      <c r="P479">
        <v>105.6</v>
      </c>
      <c r="Q479"/>
      <c r="R479" t="str">
        <f>LOWER(Table2[[#This Row],[Straat]]&amp;Table2[[#This Row],[Huisnummer]]&amp;Table2[[#This Row],[Postcode]])</f>
        <v>ikaroslaan201930</v>
      </c>
      <c r="S479"/>
      <c r="T479" t="s">
        <v>45</v>
      </c>
      <c r="U479" t="s">
        <v>480</v>
      </c>
      <c r="V479">
        <v>20</v>
      </c>
      <c r="W479"/>
      <c r="X479" t="s">
        <v>80</v>
      </c>
      <c r="Y479" t="s">
        <v>113</v>
      </c>
      <c r="Z479" t="str">
        <f>_xlfn.XLOOKUP(Table2[[#This Row],[Bedrijfsnummer]],Contacten!$O$2:$O$921,Contacten!$H$2:$H$921,"Not Found",0)</f>
        <v>HR Manager</v>
      </c>
      <c r="AA479" t="str">
        <f>_xlfn.XLOOKUP(Table2[[#This Row],[Basisnaam]],Table3[Basisnaam],Table3[Functie],"",0)</f>
        <v/>
      </c>
      <c r="AB479" t="str">
        <f>IF(OR(Table2[[#This Row],[In Contact list?]]&lt;&gt;"Not Found",Table2[[#This Row],[In Contacten Hanne]]&lt;&gt;""),"Yes","No")</f>
        <v>Yes</v>
      </c>
    </row>
    <row r="480" spans="1:28" ht="17.45" customHeight="1" x14ac:dyDescent="0.45">
      <c r="A480" t="s">
        <v>9422</v>
      </c>
      <c r="B480" t="s">
        <v>4486</v>
      </c>
      <c r="C480" t="str">
        <f>SUBSTITUTE(SUBSTITUTE(SUBSTITUTE(SUBSTITUTE(SUBSTITUTE(SUBSTITUTE(SUBSTITUTE(SUBSTITUTE(SUBSTITUTE(SUBSTITUTE(SUBSTITUTE(SUBSTITUTE(SUBSTITUTE(LOWER(Table2[[#This Row],[Naam]]),".",""),"-","")," bvba",""),"belgië",""),"belgium","")," nv","")," bv",""),"group",""),"groep","")," ", ""),"é","e"),"è","e"),"à","a")</f>
        <v>toyotamaterialhandling</v>
      </c>
      <c r="D480" t="s">
        <v>4487</v>
      </c>
      <c r="E480" t="s">
        <v>4488</v>
      </c>
      <c r="F480" t="s">
        <v>4489</v>
      </c>
      <c r="G480" t="s">
        <v>26</v>
      </c>
      <c r="H480" t="s">
        <v>4490</v>
      </c>
      <c r="I480" t="s">
        <v>26</v>
      </c>
      <c r="J480" t="s">
        <v>4491</v>
      </c>
      <c r="K480" t="str">
        <f>IFERROR(LEFT(SUBSTITUTE(SUBSTITUTE(Table2[[#This Row],[Website]],"www.",""),"https://",""), FIND(".", SUBSTITUTE(SUBSTITUTE(Table2[[#This Row],[Website]],"www.",""),"https://","")) - 1),"")</f>
        <v>toyota-forklifts</v>
      </c>
      <c r="L480" t="s">
        <v>4492</v>
      </c>
      <c r="M480" t="s">
        <v>659</v>
      </c>
      <c r="N480">
        <v>2830</v>
      </c>
      <c r="O480">
        <v>0</v>
      </c>
      <c r="P480">
        <v>120.6</v>
      </c>
      <c r="Q480"/>
      <c r="R480" t="str">
        <f>LOWER(Table2[[#This Row],[Straat]]&amp;Table2[[#This Row],[Huisnummer]]&amp;Table2[[#This Row],[Postcode]])</f>
        <v>schoondonkweg12830</v>
      </c>
      <c r="S480"/>
      <c r="T480" t="s">
        <v>34</v>
      </c>
      <c r="U480" t="s">
        <v>4493</v>
      </c>
      <c r="V480">
        <v>1</v>
      </c>
      <c r="W480" t="s">
        <v>686</v>
      </c>
      <c r="X480" t="s">
        <v>38</v>
      </c>
      <c r="Y480" t="s">
        <v>47</v>
      </c>
      <c r="Z480" t="str">
        <f>_xlfn.XLOOKUP(Table2[[#This Row],[Bedrijfsnummer]],Contacten!$O$2:$O$921,Contacten!$H$2:$H$921,"Not Found",0)</f>
        <v>HR Manager</v>
      </c>
      <c r="AA480" t="str">
        <f>_xlfn.XLOOKUP(Table2[[#This Row],[Basisnaam]],Table3[Basisnaam],Table3[Functie],"",0)</f>
        <v>HR Manager</v>
      </c>
      <c r="AB480" t="str">
        <f>IF(OR(Table2[[#This Row],[In Contact list?]]&lt;&gt;"Not Found",Table2[[#This Row],[In Contacten Hanne]]&lt;&gt;""),"Yes","No")</f>
        <v>Yes</v>
      </c>
    </row>
    <row r="481" spans="1:28" ht="17.45" customHeight="1" x14ac:dyDescent="0.45">
      <c r="A481" t="s">
        <v>9422</v>
      </c>
      <c r="B481" t="s">
        <v>4496</v>
      </c>
      <c r="C481" t="str">
        <f>SUBSTITUTE(SUBSTITUTE(SUBSTITUTE(SUBSTITUTE(SUBSTITUTE(SUBSTITUTE(SUBSTITUTE(SUBSTITUTE(SUBSTITUTE(SUBSTITUTE(SUBSTITUTE(SUBSTITUTE(SUBSTITUTE(LOWER(Table2[[#This Row],[Naam]]),".",""),"-","")," bvba",""),"belgië",""),"belgium","")," nv","")," bv",""),"group",""),"groep","")," ", ""),"é","e"),"è","e"),"à","a")</f>
        <v>transicsinternational</v>
      </c>
      <c r="D481" t="s">
        <v>4497</v>
      </c>
      <c r="E481" t="s">
        <v>4498</v>
      </c>
      <c r="F481" t="s">
        <v>4499</v>
      </c>
      <c r="G481" t="s">
        <v>26</v>
      </c>
      <c r="H481" t="s">
        <v>4500</v>
      </c>
      <c r="I481" t="s">
        <v>26</v>
      </c>
      <c r="J481" t="s">
        <v>4501</v>
      </c>
      <c r="K481" t="str">
        <f>IFERROR(LEFT(SUBSTITUTE(SUBSTITUTE(Table2[[#This Row],[Website]],"www.",""),"https://",""), FIND(".", SUBSTITUTE(SUBSTITUTE(Table2[[#This Row],[Website]],"www.",""),"https://","")) - 1),"")</f>
        <v>transics</v>
      </c>
      <c r="L481" t="s">
        <v>4502</v>
      </c>
      <c r="M481" t="s">
        <v>3573</v>
      </c>
      <c r="N481">
        <v>8900</v>
      </c>
      <c r="O481">
        <v>0</v>
      </c>
      <c r="P481">
        <v>179.2</v>
      </c>
      <c r="Q481"/>
      <c r="R481" t="str">
        <f>LOWER(Table2[[#This Row],[Straat]]&amp;Table2[[#This Row],[Huisnummer]]&amp;Table2[[#This Row],[Postcode]])</f>
        <v>ter waarde918900</v>
      </c>
      <c r="S481"/>
      <c r="T481" t="s">
        <v>77</v>
      </c>
      <c r="U481" t="s">
        <v>4503</v>
      </c>
      <c r="V481">
        <v>91</v>
      </c>
      <c r="W481" t="s">
        <v>1180</v>
      </c>
      <c r="X481" t="s">
        <v>80</v>
      </c>
      <c r="Y481" t="s">
        <v>60</v>
      </c>
      <c r="Z481" t="str">
        <f>_xlfn.XLOOKUP(Table2[[#This Row],[Bedrijfsnummer]],Contacten!$O$2:$O$921,Contacten!$H$2:$H$921,"Not Found",0)</f>
        <v>Not Found</v>
      </c>
      <c r="AA481" t="str">
        <f>_xlfn.XLOOKUP(Table2[[#This Row],[Basisnaam]],Table3[Basisnaam],Table3[Functie],"",0)</f>
        <v/>
      </c>
      <c r="AB481" t="str">
        <f>IF(OR(Table2[[#This Row],[In Contact list?]]&lt;&gt;"Not Found",Table2[[#This Row],[In Contacten Hanne]]&lt;&gt;""),"Yes","No")</f>
        <v>No</v>
      </c>
    </row>
    <row r="482" spans="1:28" ht="17.45" customHeight="1" x14ac:dyDescent="0.45">
      <c r="A482" t="s">
        <v>9422</v>
      </c>
      <c r="B482" t="s">
        <v>4504</v>
      </c>
      <c r="C482" t="str">
        <f>SUBSTITUTE(SUBSTITUTE(SUBSTITUTE(SUBSTITUTE(SUBSTITUTE(SUBSTITUTE(SUBSTITUTE(SUBSTITUTE(SUBSTITUTE(SUBSTITUTE(SUBSTITUTE(SUBSTITUTE(SUBSTITUTE(LOWER(Table2[[#This Row],[Naam]]),".",""),"-","")," bvba",""),"belgië",""),"belgium","")," nv","")," bv",""),"group",""),"groep","")," ", ""),"é","e"),"è","e"),"à","a")</f>
        <v>trixxojobs</v>
      </c>
      <c r="D482" t="s">
        <v>4505</v>
      </c>
      <c r="E482" t="s">
        <v>4506</v>
      </c>
      <c r="F482" t="s">
        <v>4507</v>
      </c>
      <c r="G482" t="s">
        <v>26</v>
      </c>
      <c r="H482" t="s">
        <v>4508</v>
      </c>
      <c r="I482" t="s">
        <v>26</v>
      </c>
      <c r="J482" t="s">
        <v>4509</v>
      </c>
      <c r="K482" t="str">
        <f>IFERROR(LEFT(SUBSTITUTE(SUBSTITUTE(Table2[[#This Row],[Website]],"www.",""),"https://",""), FIND(".", SUBSTITUTE(SUBSTITUTE(Table2[[#This Row],[Website]],"www.",""),"https://","")) - 1),"")</f>
        <v>trixxo</v>
      </c>
      <c r="L482" t="s">
        <v>4510</v>
      </c>
      <c r="M482" t="s">
        <v>3620</v>
      </c>
      <c r="N482" t="s">
        <v>3621</v>
      </c>
      <c r="O482">
        <v>992</v>
      </c>
      <c r="P482">
        <v>465</v>
      </c>
      <c r="Q482" t="s">
        <v>4511</v>
      </c>
      <c r="R482" t="str">
        <f>LOWER(Table2[[#This Row],[Straat]]&amp;Table2[[#This Row],[Huisnummer]]&amp;Table2[[#This Row],[Postcode]])</f>
        <v>industrielaan323730</v>
      </c>
      <c r="S482" t="s">
        <v>33</v>
      </c>
      <c r="T482" t="s">
        <v>98</v>
      </c>
      <c r="U482" t="s">
        <v>1043</v>
      </c>
      <c r="V482" t="s">
        <v>4512</v>
      </c>
      <c r="W482" t="s">
        <v>79</v>
      </c>
      <c r="X482" t="s">
        <v>100</v>
      </c>
      <c r="Y482" t="s">
        <v>60</v>
      </c>
      <c r="Z482" t="str">
        <f>_xlfn.XLOOKUP(Table2[[#This Row],[Bedrijfsnummer]],Contacten!$O$2:$O$921,Contacten!$H$2:$H$921,"Not Found",0)</f>
        <v>Not Found</v>
      </c>
      <c r="AA482" t="str">
        <f>_xlfn.XLOOKUP(Table2[[#This Row],[Basisnaam]],Table3[Basisnaam],Table3[Functie],"",0)</f>
        <v>HR Manager</v>
      </c>
      <c r="AB482" t="str">
        <f>IF(OR(Table2[[#This Row],[In Contact list?]]&lt;&gt;"Not Found",Table2[[#This Row],[In Contacten Hanne]]&lt;&gt;""),"Yes","No")</f>
        <v>Yes</v>
      </c>
    </row>
    <row r="483" spans="1:28" ht="17.45" customHeight="1" x14ac:dyDescent="0.45">
      <c r="A483" t="s">
        <v>9422</v>
      </c>
      <c r="B483" t="s">
        <v>4513</v>
      </c>
      <c r="C483" t="str">
        <f>SUBSTITUTE(SUBSTITUTE(SUBSTITUTE(SUBSTITUTE(SUBSTITUTE(SUBSTITUTE(SUBSTITUTE(SUBSTITUTE(SUBSTITUTE(SUBSTITUTE(SUBSTITUTE(SUBSTITUTE(SUBSTITUTE(LOWER(Table2[[#This Row],[Naam]]),".",""),"-","")," bvba",""),"belgië",""),"belgium","")," nv","")," bv",""),"group",""),"groep","")," ", ""),"é","e"),"è","e"),"à","a")</f>
        <v>tucrail</v>
      </c>
      <c r="D483" t="s">
        <v>4514</v>
      </c>
      <c r="E483" t="s">
        <v>4515</v>
      </c>
      <c r="F483" t="s">
        <v>4516</v>
      </c>
      <c r="G483" t="s">
        <v>26</v>
      </c>
      <c r="H483" t="s">
        <v>4517</v>
      </c>
      <c r="I483" t="s">
        <v>26</v>
      </c>
      <c r="J483" t="s">
        <v>4518</v>
      </c>
      <c r="K483" t="str">
        <f>IFERROR(LEFT(SUBSTITUTE(SUBSTITUTE(Table2[[#This Row],[Website]],"www.",""),"https://",""), FIND(".", SUBSTITUTE(SUBSTITUTE(Table2[[#This Row],[Website]],"www.",""),"https://","")) - 1),"")</f>
        <v>tucrail</v>
      </c>
      <c r="L483" t="s">
        <v>4519</v>
      </c>
      <c r="M483" t="s">
        <v>1389</v>
      </c>
      <c r="N483" t="s">
        <v>1390</v>
      </c>
      <c r="O483">
        <v>117</v>
      </c>
      <c r="P483">
        <v>737</v>
      </c>
      <c r="Q483" t="s">
        <v>4520</v>
      </c>
      <c r="R483" t="str">
        <f>LOWER(Table2[[#This Row],[Straat]]&amp;Table2[[#This Row],[Huisnummer]]&amp;Table2[[#This Row],[Postcode]])</f>
        <v>fonsnylaan391060</v>
      </c>
      <c r="S483" t="s">
        <v>33</v>
      </c>
      <c r="T483" t="s">
        <v>200</v>
      </c>
      <c r="U483" t="s">
        <v>4521</v>
      </c>
      <c r="V483" t="s">
        <v>4522</v>
      </c>
      <c r="W483" t="s">
        <v>4523</v>
      </c>
      <c r="X483" t="s">
        <v>100</v>
      </c>
      <c r="Y483" t="s">
        <v>47</v>
      </c>
      <c r="Z483" t="str">
        <f>_xlfn.XLOOKUP(Table2[[#This Row],[Bedrijfsnummer]],Contacten!$O$2:$O$921,Contacten!$H$2:$H$921,"Not Found",0)</f>
        <v>HR Business Partner</v>
      </c>
      <c r="AA483" t="str">
        <f>_xlfn.XLOOKUP(Table2[[#This Row],[Basisnaam]],Table3[Basisnaam],Table3[Functie],"",0)</f>
        <v/>
      </c>
      <c r="AB483" t="str">
        <f>IF(OR(Table2[[#This Row],[In Contact list?]]&lt;&gt;"Not Found",Table2[[#This Row],[In Contacten Hanne]]&lt;&gt;""),"Yes","No")</f>
        <v>Yes</v>
      </c>
    </row>
    <row r="484" spans="1:28" ht="17.45" customHeight="1" x14ac:dyDescent="0.45">
      <c r="A484" t="s">
        <v>9422</v>
      </c>
      <c r="B484" t="s">
        <v>4525</v>
      </c>
      <c r="C484" t="str">
        <f>SUBSTITUTE(SUBSTITUTE(SUBSTITUTE(SUBSTITUTE(SUBSTITUTE(SUBSTITUTE(SUBSTITUTE(SUBSTITUTE(SUBSTITUTE(SUBSTITUTE(SUBSTITUTE(SUBSTITUTE(SUBSTITUTE(LOWER(Table2[[#This Row],[Naam]]),".",""),"-","")," bvba",""),"belgië",""),"belgium","")," nv","")," bv",""),"group",""),"groep","")," ", ""),"é","e"),"è","e"),"à","a")</f>
        <v>tui</v>
      </c>
      <c r="D484" t="s">
        <v>4526</v>
      </c>
      <c r="E484" t="s">
        <v>4527</v>
      </c>
      <c r="F484"/>
      <c r="G484"/>
      <c r="H484" t="s">
        <v>4528</v>
      </c>
      <c r="I484" t="s">
        <v>26</v>
      </c>
      <c r="J484" t="s">
        <v>4529</v>
      </c>
      <c r="K484" t="str">
        <f>IFERROR(LEFT(SUBSTITUTE(SUBSTITUTE(Table2[[#This Row],[Website]],"www.",""),"https://",""), FIND(".", SUBSTITUTE(SUBSTITUTE(Table2[[#This Row],[Website]],"www.",""),"https://","")) - 1),"")</f>
        <v>tui</v>
      </c>
      <c r="L484" t="s">
        <v>4372</v>
      </c>
      <c r="M484" t="s">
        <v>1589</v>
      </c>
      <c r="N484" t="s">
        <v>4530</v>
      </c>
      <c r="O484">
        <v>82</v>
      </c>
      <c r="P484">
        <v>480</v>
      </c>
      <c r="Q484" t="s">
        <v>4531</v>
      </c>
      <c r="R484" t="str">
        <f>LOWER(Table2[[#This Row],[Straat]]&amp;Table2[[#This Row],[Huisnummer]]&amp;Table2[[#This Row],[Postcode]])</f>
        <v>gistelsesteenweg18400</v>
      </c>
      <c r="S484" t="s">
        <v>33</v>
      </c>
      <c r="T484" t="s">
        <v>77</v>
      </c>
      <c r="U484" t="s">
        <v>4532</v>
      </c>
      <c r="V484" t="s">
        <v>468</v>
      </c>
      <c r="W484" t="s">
        <v>4533</v>
      </c>
      <c r="X484" t="s">
        <v>38</v>
      </c>
      <c r="Y484" t="s">
        <v>113</v>
      </c>
      <c r="Z484" t="str">
        <f>_xlfn.XLOOKUP(Table2[[#This Row],[Bedrijfsnummer]],Contacten!$O$2:$O$921,Contacten!$H$2:$H$921,"Not Found",0)</f>
        <v>Human Resources Manager</v>
      </c>
      <c r="AA484" t="str">
        <f>_xlfn.XLOOKUP(Table2[[#This Row],[Basisnaam]],Table3[Basisnaam],Table3[Functie],"",0)</f>
        <v/>
      </c>
      <c r="AB484" t="str">
        <f>IF(OR(Table2[[#This Row],[In Contact list?]]&lt;&gt;"Not Found",Table2[[#This Row],[In Contacten Hanne]]&lt;&gt;""),"Yes","No")</f>
        <v>Yes</v>
      </c>
    </row>
    <row r="485" spans="1:28" ht="17.45" customHeight="1" x14ac:dyDescent="0.45">
      <c r="A485" t="s">
        <v>9422</v>
      </c>
      <c r="B485" t="s">
        <v>4535</v>
      </c>
      <c r="C485" t="str">
        <f>SUBSTITUTE(SUBSTITUTE(SUBSTITUTE(SUBSTITUTE(SUBSTITUTE(SUBSTITUTE(SUBSTITUTE(SUBSTITUTE(SUBSTITUTE(SUBSTITUTE(SUBSTITUTE(SUBSTITUTE(SUBSTITUTE(LOWER(Table2[[#This Row],[Naam]]),".",""),"-","")," bvba",""),"belgië",""),"belgium","")," nv","")," bv",""),"group",""),"groep","")," ", ""),"é","e"),"è","e"),"à","a")</f>
        <v>tuiretail</v>
      </c>
      <c r="D485" t="s">
        <v>4536</v>
      </c>
      <c r="E485" t="s">
        <v>4537</v>
      </c>
      <c r="F485" t="s">
        <v>4538</v>
      </c>
      <c r="G485" t="s">
        <v>26</v>
      </c>
      <c r="H485" t="s">
        <v>4539</v>
      </c>
      <c r="I485" t="s">
        <v>26</v>
      </c>
      <c r="J485" t="s">
        <v>4540</v>
      </c>
      <c r="K485" t="str">
        <f>IFERROR(LEFT(SUBSTITUTE(SUBSTITUTE(Table2[[#This Row],[Website]],"www.",""),"https://",""), FIND(".", SUBSTITUTE(SUBSTITUTE(Table2[[#This Row],[Website]],"www.",""),"https://","")) - 1),"")</f>
        <v>corporate</v>
      </c>
      <c r="L485" t="s">
        <v>4541</v>
      </c>
      <c r="M485" t="s">
        <v>121</v>
      </c>
      <c r="N485">
        <v>1930</v>
      </c>
      <c r="O485">
        <v>0</v>
      </c>
      <c r="P485">
        <v>397.1</v>
      </c>
      <c r="Q485"/>
      <c r="R485" t="str">
        <f>LOWER(Table2[[#This Row],[Straat]]&amp;Table2[[#This Row],[Huisnummer]]&amp;Table2[[#This Row],[Postcode]])</f>
        <v>luchthaven brussel nationaal40p1930</v>
      </c>
      <c r="S485"/>
      <c r="T485" t="s">
        <v>45</v>
      </c>
      <c r="U485" t="s">
        <v>602</v>
      </c>
      <c r="V485" t="s">
        <v>4542</v>
      </c>
      <c r="W485" t="s">
        <v>4533</v>
      </c>
      <c r="X485" t="s">
        <v>38</v>
      </c>
      <c r="Y485" t="s">
        <v>39</v>
      </c>
      <c r="Z485" t="str">
        <f>_xlfn.XLOOKUP(Table2[[#This Row],[Bedrijfsnummer]],Contacten!$O$2:$O$921,Contacten!$H$2:$H$921,"Not Found",0)</f>
        <v>Human Resources Manager</v>
      </c>
      <c r="AA485" t="str">
        <f>_xlfn.XLOOKUP(Table2[[#This Row],[Basisnaam]],Table3[Basisnaam],Table3[Functie],"",0)</f>
        <v/>
      </c>
      <c r="AB485" t="str">
        <f>IF(OR(Table2[[#This Row],[In Contact list?]]&lt;&gt;"Not Found",Table2[[#This Row],[In Contacten Hanne]]&lt;&gt;""),"Yes","No")</f>
        <v>Yes</v>
      </c>
    </row>
    <row r="486" spans="1:28" ht="17.45" customHeight="1" x14ac:dyDescent="0.45">
      <c r="A486" t="s">
        <v>9422</v>
      </c>
      <c r="B486" t="s">
        <v>4544</v>
      </c>
      <c r="C486" t="str">
        <f>SUBSTITUTE(SUBSTITUTE(SUBSTITUTE(SUBSTITUTE(SUBSTITUTE(SUBSTITUTE(SUBSTITUTE(SUBSTITUTE(SUBSTITUTE(SUBSTITUTE(SUBSTITUTE(SUBSTITUTE(SUBSTITUTE(LOWER(Table2[[#This Row],[Naam]]),".",""),"-","")," bvba",""),"belgië",""),"belgium","")," nv","")," bv",""),"group",""),"groep","")," ", ""),"é","e"),"è","e"),"à","a")</f>
        <v>tvhparts</v>
      </c>
      <c r="D486" t="s">
        <v>4545</v>
      </c>
      <c r="E486" t="s">
        <v>4546</v>
      </c>
      <c r="F486" t="s">
        <v>4547</v>
      </c>
      <c r="G486" t="s">
        <v>26</v>
      </c>
      <c r="H486" t="s">
        <v>4548</v>
      </c>
      <c r="I486" t="s">
        <v>26</v>
      </c>
      <c r="J486" t="s">
        <v>4549</v>
      </c>
      <c r="K486" t="str">
        <f>IFERROR(LEFT(SUBSTITUTE(SUBSTITUTE(Table2[[#This Row],[Website]],"www.",""),"https://",""), FIND(".", SUBSTITUTE(SUBSTITUTE(Table2[[#This Row],[Website]],"www.",""),"https://","")) - 1),"")</f>
        <v>http://tvhparts</v>
      </c>
      <c r="L486"/>
      <c r="M486" t="s">
        <v>1042</v>
      </c>
      <c r="N486">
        <v>8790</v>
      </c>
      <c r="O486">
        <v>0</v>
      </c>
      <c r="P486">
        <v>963.3</v>
      </c>
      <c r="Q486"/>
      <c r="R486" t="str">
        <f>LOWER(Table2[[#This Row],[Straat]]&amp;Table2[[#This Row],[Huisnummer]]&amp;Table2[[#This Row],[Postcode]])</f>
        <v>brabantstraat158790</v>
      </c>
      <c r="S486"/>
      <c r="T486" t="s">
        <v>77</v>
      </c>
      <c r="U486" t="s">
        <v>4550</v>
      </c>
      <c r="V486">
        <v>15</v>
      </c>
      <c r="W486" t="s">
        <v>686</v>
      </c>
      <c r="X486" t="s">
        <v>254</v>
      </c>
      <c r="Y486" t="s">
        <v>113</v>
      </c>
      <c r="Z486" t="str">
        <f>_xlfn.XLOOKUP(Table2[[#This Row],[Bedrijfsnummer]],Contacten!$O$2:$O$921,Contacten!$H$2:$H$921,"Not Found",0)</f>
        <v>HR manager</v>
      </c>
      <c r="AA486" t="str">
        <f>_xlfn.XLOOKUP(Table2[[#This Row],[Basisnaam]],Table3[Basisnaam],Table3[Functie],"",0)</f>
        <v/>
      </c>
      <c r="AB486" t="str">
        <f>IF(OR(Table2[[#This Row],[In Contact list?]]&lt;&gt;"Not Found",Table2[[#This Row],[In Contacten Hanne]]&lt;&gt;""),"Yes","No")</f>
        <v>Yes</v>
      </c>
    </row>
    <row r="487" spans="1:28" ht="17.45" customHeight="1" x14ac:dyDescent="0.45">
      <c r="A487" t="s">
        <v>9422</v>
      </c>
      <c r="B487" t="s">
        <v>4552</v>
      </c>
      <c r="C487" t="str">
        <f>SUBSTITUTE(SUBSTITUTE(SUBSTITUTE(SUBSTITUTE(SUBSTITUTE(SUBSTITUTE(SUBSTITUTE(SUBSTITUTE(SUBSTITUTE(SUBSTITUTE(SUBSTITUTE(SUBSTITUTE(SUBSTITUTE(LOWER(Table2[[#This Row],[Naam]]),".",""),"-","")," bvba",""),"belgië",""),"belgium","")," nv","")," bv",""),"group",""),"groep","")," ", ""),"é","e"),"è","e"),"à","a")</f>
        <v>uitgeverijvanin</v>
      </c>
      <c r="D487" t="s">
        <v>4553</v>
      </c>
      <c r="E487" t="s">
        <v>4554</v>
      </c>
      <c r="F487" t="s">
        <v>4555</v>
      </c>
      <c r="G487" t="s">
        <v>26</v>
      </c>
      <c r="H487" t="s">
        <v>4556</v>
      </c>
      <c r="I487" t="s">
        <v>26</v>
      </c>
      <c r="J487" t="s">
        <v>4557</v>
      </c>
      <c r="K487" t="str">
        <f>IFERROR(LEFT(SUBSTITUTE(SUBSTITUTE(Table2[[#This Row],[Website]],"www.",""),"https://",""), FIND(".", SUBSTITUTE(SUBSTITUTE(Table2[[#This Row],[Website]],"www.",""),"https://","")) - 1),"")</f>
        <v>vanin</v>
      </c>
      <c r="L487" t="s">
        <v>4558</v>
      </c>
      <c r="M487" t="s">
        <v>2460</v>
      </c>
      <c r="N487">
        <v>2160</v>
      </c>
      <c r="O487">
        <v>1</v>
      </c>
      <c r="P487">
        <v>180.6</v>
      </c>
      <c r="Q487"/>
      <c r="R487" t="str">
        <f>LOWER(Table2[[#This Row],[Straat]]&amp;Table2[[#This Row],[Huisnummer]]&amp;Table2[[#This Row],[Postcode]])</f>
        <v>nijverheidsstraat922160</v>
      </c>
      <c r="S487"/>
      <c r="T487" t="s">
        <v>34</v>
      </c>
      <c r="U487" t="s">
        <v>2461</v>
      </c>
      <c r="V487">
        <v>92</v>
      </c>
      <c r="W487" t="s">
        <v>4559</v>
      </c>
      <c r="X487" t="s">
        <v>80</v>
      </c>
      <c r="Y487" t="s">
        <v>60</v>
      </c>
      <c r="Z487" t="str">
        <f>_xlfn.XLOOKUP(Table2[[#This Row],[Bedrijfsnummer]],Contacten!$O$2:$O$921,Contacten!$H$2:$H$921,"Not Found",0)</f>
        <v>Not Found</v>
      </c>
      <c r="AA487" t="str">
        <f>_xlfn.XLOOKUP(Table2[[#This Row],[Basisnaam]],Table3[Basisnaam],Table3[Functie],"",0)</f>
        <v/>
      </c>
      <c r="AB487" t="str">
        <f>IF(OR(Table2[[#This Row],[In Contact list?]]&lt;&gt;"Not Found",Table2[[#This Row],[In Contacten Hanne]]&lt;&gt;""),"Yes","No")</f>
        <v>No</v>
      </c>
    </row>
    <row r="488" spans="1:28" ht="17.45" customHeight="1" x14ac:dyDescent="0.45">
      <c r="A488" t="s">
        <v>9422</v>
      </c>
      <c r="B488" t="s">
        <v>4560</v>
      </c>
      <c r="C488" t="str">
        <f>SUBSTITUTE(SUBSTITUTE(SUBSTITUTE(SUBSTITUTE(SUBSTITUTE(SUBSTITUTE(SUBSTITUTE(SUBSTITUTE(SUBSTITUTE(SUBSTITUTE(SUBSTITUTE(SUBSTITUTE(SUBSTITUTE(LOWER(Table2[[#This Row],[Naam]]),".",""),"-","")," bvba",""),"belgië",""),"belgium","")," nv","")," bv",""),"group",""),"groep","")," ", ""),"é","e"),"è","e"),"à","a")</f>
        <v>unilin</v>
      </c>
      <c r="D488" t="s">
        <v>4561</v>
      </c>
      <c r="E488" t="s">
        <v>4562</v>
      </c>
      <c r="F488" t="s">
        <v>4563</v>
      </c>
      <c r="G488" t="s">
        <v>26</v>
      </c>
      <c r="H488" t="s">
        <v>4564</v>
      </c>
      <c r="I488" t="s">
        <v>26</v>
      </c>
      <c r="J488" t="s">
        <v>4565</v>
      </c>
      <c r="K488" t="str">
        <f>IFERROR(LEFT(SUBSTITUTE(SUBSTITUTE(Table2[[#This Row],[Website]],"www.",""),"https://",""), FIND(".", SUBSTITUTE(SUBSTITUTE(Table2[[#This Row],[Website]],"www.",""),"https://","")) - 1),"")</f>
        <v>unilin</v>
      </c>
      <c r="L488" t="s">
        <v>4566</v>
      </c>
      <c r="M488" t="s">
        <v>184</v>
      </c>
      <c r="N488">
        <v>8710</v>
      </c>
      <c r="O488">
        <v>0</v>
      </c>
      <c r="P488">
        <v>696.5</v>
      </c>
      <c r="Q488"/>
      <c r="R488" t="str">
        <f>LOWER(Table2[[#This Row],[Straat]]&amp;Table2[[#This Row],[Huisnummer]]&amp;Table2[[#This Row],[Postcode]])</f>
        <v>ooigemstraat38710</v>
      </c>
      <c r="S488"/>
      <c r="T488" t="s">
        <v>77</v>
      </c>
      <c r="U488" t="s">
        <v>3290</v>
      </c>
      <c r="V488">
        <v>3</v>
      </c>
      <c r="W488" t="s">
        <v>4567</v>
      </c>
      <c r="X488" t="s">
        <v>112</v>
      </c>
      <c r="Y488" t="s">
        <v>113</v>
      </c>
      <c r="Z488" t="str">
        <f>_xlfn.XLOOKUP(Table2[[#This Row],[Bedrijfsnummer]],Contacten!$O$2:$O$921,Contacten!$H$2:$H$921,"Not Found",0)</f>
        <v>VP Talent / HR Director Group Services</v>
      </c>
      <c r="AA488" t="str">
        <f>_xlfn.XLOOKUP(Table2[[#This Row],[Basisnaam]],Table3[Basisnaam],Table3[Functie],"",0)</f>
        <v/>
      </c>
      <c r="AB488" t="str">
        <f>IF(OR(Table2[[#This Row],[In Contact list?]]&lt;&gt;"Not Found",Table2[[#This Row],[In Contacten Hanne]]&lt;&gt;""),"Yes","No")</f>
        <v>Yes</v>
      </c>
    </row>
    <row r="489" spans="1:28" ht="17.45" customHeight="1" x14ac:dyDescent="0.45">
      <c r="A489" t="s">
        <v>9422</v>
      </c>
      <c r="B489" t="s">
        <v>4569</v>
      </c>
      <c r="C489" t="str">
        <f>SUBSTITUTE(SUBSTITUTE(SUBSTITUTE(SUBSTITUTE(SUBSTITUTE(SUBSTITUTE(SUBSTITUTE(SUBSTITUTE(SUBSTITUTE(SUBSTITUTE(SUBSTITUTE(SUBSTITUTE(SUBSTITUTE(LOWER(Table2[[#This Row],[Naam]]),".",""),"-","")," bvba",""),"belgië",""),"belgium","")," nv","")," bv",""),"group",""),"groep","")," ", ""),"é","e"),"è","e"),"à","a")</f>
        <v>uniquecareer</v>
      </c>
      <c r="D489" t="s">
        <v>4570</v>
      </c>
      <c r="E489" t="s">
        <v>4571</v>
      </c>
      <c r="F489"/>
      <c r="G489"/>
      <c r="H489"/>
      <c r="I489"/>
      <c r="J489" t="s">
        <v>9547</v>
      </c>
      <c r="K489" t="str">
        <f>IFERROR(LEFT(SUBSTITUTE(SUBSTITUTE(Table2[[#This Row],[Website]],"www.",""),"https://",""), FIND(".", SUBSTITUTE(SUBSTITUTE(Table2[[#This Row],[Website]],"www.",""),"https://","")) - 1),"")</f>
        <v>Empty</v>
      </c>
      <c r="L489"/>
      <c r="M489" t="s">
        <v>34</v>
      </c>
      <c r="N489">
        <v>2000</v>
      </c>
      <c r="O489">
        <v>0</v>
      </c>
      <c r="P489">
        <v>340.3</v>
      </c>
      <c r="Q489"/>
      <c r="R489" t="str">
        <f>LOWER(Table2[[#This Row],[Straat]]&amp;Table2[[#This Row],[Huisnummer]]&amp;Table2[[#This Row],[Postcode]])</f>
        <v>frankrijklei1012000</v>
      </c>
      <c r="S489"/>
      <c r="T489" t="s">
        <v>34</v>
      </c>
      <c r="U489" t="s">
        <v>999</v>
      </c>
      <c r="V489">
        <v>101</v>
      </c>
      <c r="W489"/>
      <c r="X489" t="s">
        <v>38</v>
      </c>
      <c r="Y489" t="s">
        <v>39</v>
      </c>
      <c r="Z489" t="str">
        <f>_xlfn.XLOOKUP(Table2[[#This Row],[Bedrijfsnummer]],Contacten!$O$2:$O$921,Contacten!$H$2:$H$921,"Not Found",0)</f>
        <v>Not Found</v>
      </c>
      <c r="AA489" t="str">
        <f>_xlfn.XLOOKUP(Table2[[#This Row],[Basisnaam]],Table3[Basisnaam],Table3[Functie],"",0)</f>
        <v/>
      </c>
      <c r="AB489" t="str">
        <f>IF(OR(Table2[[#This Row],[In Contact list?]]&lt;&gt;"Not Found",Table2[[#This Row],[In Contacten Hanne]]&lt;&gt;""),"Yes","No")</f>
        <v>No</v>
      </c>
    </row>
    <row r="490" spans="1:28" ht="17.45" customHeight="1" x14ac:dyDescent="0.45">
      <c r="A490" t="s">
        <v>9422</v>
      </c>
      <c r="B490" t="s">
        <v>4572</v>
      </c>
      <c r="C490" t="str">
        <f>SUBSTITUTE(SUBSTITUTE(SUBSTITUTE(SUBSTITUTE(SUBSTITUTE(SUBSTITUTE(SUBSTITUTE(SUBSTITUTE(SUBSTITUTE(SUBSTITUTE(SUBSTITUTE(SUBSTITUTE(SUBSTITUTE(LOWER(Table2[[#This Row],[Naam]]),".",""),"-","")," bvba",""),"belgië",""),"belgium","")," nv","")," bv",""),"group",""),"groep","")," ", ""),"é","e"),"è","e"),"à","a")</f>
        <v>unitedconsulting</v>
      </c>
      <c r="D490" t="s">
        <v>4573</v>
      </c>
      <c r="E490" t="s">
        <v>4574</v>
      </c>
      <c r="F490" t="s">
        <v>4575</v>
      </c>
      <c r="G490" t="s">
        <v>26</v>
      </c>
      <c r="H490" t="s">
        <v>4576</v>
      </c>
      <c r="I490" t="s">
        <v>26</v>
      </c>
      <c r="J490" t="s">
        <v>4577</v>
      </c>
      <c r="K490" t="str">
        <f>IFERROR(LEFT(SUBSTITUTE(SUBSTITUTE(Table2[[#This Row],[Website]],"www.",""),"https://",""), FIND(".", SUBSTITUTE(SUBSTITUTE(Table2[[#This Row],[Website]],"www.",""),"https://","")) - 1),"")</f>
        <v>joosconsulting</v>
      </c>
      <c r="L490" t="s">
        <v>4578</v>
      </c>
      <c r="M490" t="s">
        <v>4579</v>
      </c>
      <c r="N490">
        <v>2845</v>
      </c>
      <c r="O490">
        <v>0</v>
      </c>
      <c r="P490">
        <v>454.3</v>
      </c>
      <c r="Q490"/>
      <c r="R490" t="str">
        <f>LOWER(Table2[[#This Row],[Straat]]&amp;Table2[[#This Row],[Huisnummer]]&amp;Table2[[#This Row],[Postcode]])</f>
        <v>galileilaan182845</v>
      </c>
      <c r="S490"/>
      <c r="T490" t="s">
        <v>34</v>
      </c>
      <c r="U490" t="s">
        <v>4580</v>
      </c>
      <c r="V490">
        <v>18</v>
      </c>
      <c r="W490" t="s">
        <v>156</v>
      </c>
      <c r="X490" t="s">
        <v>38</v>
      </c>
      <c r="Y490" t="s">
        <v>39</v>
      </c>
      <c r="Z490" t="str">
        <f>_xlfn.XLOOKUP(Table2[[#This Row],[Bedrijfsnummer]],Contacten!$O$2:$O$921,Contacten!$H$2:$H$921,"Not Found",0)</f>
        <v>Not Found</v>
      </c>
      <c r="AA490" t="str">
        <f>_xlfn.XLOOKUP(Table2[[#This Row],[Basisnaam]],Table3[Basisnaam],Table3[Functie],"",0)</f>
        <v/>
      </c>
      <c r="AB490" t="str">
        <f>IF(OR(Table2[[#This Row],[In Contact list?]]&lt;&gt;"Not Found",Table2[[#This Row],[In Contacten Hanne]]&lt;&gt;""),"Yes","No")</f>
        <v>No</v>
      </c>
    </row>
    <row r="491" spans="1:28" ht="17.45" customHeight="1" x14ac:dyDescent="0.45">
      <c r="A491" t="s">
        <v>9422</v>
      </c>
      <c r="B491" t="s">
        <v>4581</v>
      </c>
      <c r="C491" t="str">
        <f>SUBSTITUTE(SUBSTITUTE(SUBSTITUTE(SUBSTITUTE(SUBSTITUTE(SUBSTITUTE(SUBSTITUTE(SUBSTITUTE(SUBSTITUTE(SUBSTITUTE(SUBSTITUTE(SUBSTITUTE(SUBSTITUTE(LOWER(Table2[[#This Row],[Naam]]),".",""),"-","")," bvba",""),"belgië",""),"belgium","")," nv","")," bv",""),"group",""),"groep","")," ", ""),"é","e"),"è","e"),"à","a")</f>
        <v>unitedparcelservice</v>
      </c>
      <c r="D491" t="s">
        <v>4582</v>
      </c>
      <c r="E491" t="s">
        <v>4583</v>
      </c>
      <c r="F491"/>
      <c r="G491"/>
      <c r="H491"/>
      <c r="I491"/>
      <c r="J491" t="s">
        <v>4584</v>
      </c>
      <c r="K491" t="str">
        <f>IFERROR(LEFT(SUBSTITUTE(SUBSTITUTE(Table2[[#This Row],[Website]],"www.",""),"https://",""), FIND(".", SUBSTITUTE(SUBSTITUTE(Table2[[#This Row],[Website]],"www.",""),"https://","")) - 1),"")</f>
        <v>ups</v>
      </c>
      <c r="L491"/>
      <c r="M491" t="s">
        <v>44</v>
      </c>
      <c r="N491">
        <v>1831</v>
      </c>
      <c r="O491">
        <v>0</v>
      </c>
      <c r="P491">
        <v>688.6</v>
      </c>
      <c r="Q491"/>
      <c r="R491" t="str">
        <f>LOWER(Table2[[#This Row],[Straat]]&amp;Table2[[#This Row],[Huisnummer]]&amp;Table2[[#This Row],[Postcode]])</f>
        <v>woluwelaan1561831</v>
      </c>
      <c r="S491"/>
      <c r="T491" t="s">
        <v>45</v>
      </c>
      <c r="U491" t="s">
        <v>415</v>
      </c>
      <c r="V491">
        <v>156</v>
      </c>
      <c r="W491"/>
      <c r="X491" t="s">
        <v>100</v>
      </c>
      <c r="Y491" t="s">
        <v>47</v>
      </c>
      <c r="Z491" t="str">
        <f>_xlfn.XLOOKUP(Table2[[#This Row],[Bedrijfsnummer]],Contacten!$O$2:$O$921,Contacten!$H$2:$H$921,"Not Found",0)</f>
        <v>HR-Manager</v>
      </c>
      <c r="AA491" t="str">
        <f>_xlfn.XLOOKUP(Table2[[#This Row],[Basisnaam]],Table3[Basisnaam],Table3[Functie],"",0)</f>
        <v/>
      </c>
      <c r="AB491" t="str">
        <f>IF(OR(Table2[[#This Row],[In Contact list?]]&lt;&gt;"Not Found",Table2[[#This Row],[In Contacten Hanne]]&lt;&gt;""),"Yes","No")</f>
        <v>Yes</v>
      </c>
    </row>
    <row r="492" spans="1:28" ht="17.45" customHeight="1" x14ac:dyDescent="0.45">
      <c r="A492" t="s">
        <v>9422</v>
      </c>
      <c r="B492" t="s">
        <v>4585</v>
      </c>
      <c r="C492" t="str">
        <f>SUBSTITUTE(SUBSTITUTE(SUBSTITUTE(SUBSTITUTE(SUBSTITUTE(SUBSTITUTE(SUBSTITUTE(SUBSTITUTE(SUBSTITUTE(SUBSTITUTE(SUBSTITUTE(SUBSTITUTE(SUBSTITUTE(LOWER(Table2[[#This Row],[Naam]]),".",""),"-","")," bvba",""),"belgië",""),"belgium","")," nv","")," bv",""),"group",""),"groep","")," ", ""),"é","e"),"è","e"),"à","a")</f>
        <v>vab</v>
      </c>
      <c r="D492" t="s">
        <v>4586</v>
      </c>
      <c r="E492" t="s">
        <v>4587</v>
      </c>
      <c r="F492" t="s">
        <v>4588</v>
      </c>
      <c r="G492" t="s">
        <v>26</v>
      </c>
      <c r="H492" t="s">
        <v>4589</v>
      </c>
      <c r="I492" t="s">
        <v>26</v>
      </c>
      <c r="J492" t="s">
        <v>4590</v>
      </c>
      <c r="K492" t="str">
        <f>IFERROR(LEFT(SUBSTITUTE(SUBSTITUTE(Table2[[#This Row],[Website]],"www.",""),"https://",""), FIND(".", SUBSTITUTE(SUBSTITUTE(Table2[[#This Row],[Website]],"www.",""),"https://","")) - 1),"")</f>
        <v>vab</v>
      </c>
      <c r="L492" t="s">
        <v>4591</v>
      </c>
      <c r="M492" t="s">
        <v>30</v>
      </c>
      <c r="N492" t="s">
        <v>31</v>
      </c>
      <c r="O492">
        <v>61</v>
      </c>
      <c r="P492">
        <v>420</v>
      </c>
      <c r="Q492" t="s">
        <v>32</v>
      </c>
      <c r="R492" t="str">
        <f>LOWER(Table2[[#This Row],[Straat]]&amp;Table2[[#This Row],[Huisnummer]]&amp;Table2[[#This Row],[Postcode]])</f>
        <v>pastoor coplaan1002070</v>
      </c>
      <c r="S492" t="s">
        <v>33</v>
      </c>
      <c r="T492" t="s">
        <v>34</v>
      </c>
      <c r="U492" t="s">
        <v>35</v>
      </c>
      <c r="V492" t="s">
        <v>36</v>
      </c>
      <c r="W492" t="s">
        <v>3876</v>
      </c>
      <c r="X492" t="s">
        <v>100</v>
      </c>
      <c r="Y492" t="s">
        <v>47</v>
      </c>
      <c r="Z492" t="str">
        <f>_xlfn.XLOOKUP(Table2[[#This Row],[Bedrijfsnummer]],Contacten!$O$2:$O$921,Contacten!$H$2:$H$921,"Not Found",0)</f>
        <v>HR Manager VAB-Bijstand</v>
      </c>
      <c r="AA492" t="str">
        <f>_xlfn.XLOOKUP(Table2[[#This Row],[Basisnaam]],Table3[Basisnaam],Table3[Functie],"",0)</f>
        <v>Verantwoordelijke HR services</v>
      </c>
      <c r="AB492" t="str">
        <f>IF(OR(Table2[[#This Row],[In Contact list?]]&lt;&gt;"Not Found",Table2[[#This Row],[In Contacten Hanne]]&lt;&gt;""),"Yes","No")</f>
        <v>Yes</v>
      </c>
    </row>
    <row r="493" spans="1:28" ht="17.45" customHeight="1" x14ac:dyDescent="0.45">
      <c r="A493" t="s">
        <v>9422</v>
      </c>
      <c r="B493" t="s">
        <v>4593</v>
      </c>
      <c r="C493" t="str">
        <f>SUBSTITUTE(SUBSTITUTE(SUBSTITUTE(SUBSTITUTE(SUBSTITUTE(SUBSTITUTE(SUBSTITUTE(SUBSTITUTE(SUBSTITUTE(SUBSTITUTE(SUBSTITUTE(SUBSTITUTE(SUBSTITUTE(LOWER(Table2[[#This Row],[Naam]]),".",""),"-","")," bvba",""),"belgië",""),"belgium","")," nv","")," bv",""),"group",""),"groep","")," ", ""),"é","e"),"è","e"),"à","a")</f>
        <v>vaillant</v>
      </c>
      <c r="D493" t="s">
        <v>4594</v>
      </c>
      <c r="E493" t="s">
        <v>4595</v>
      </c>
      <c r="F493" t="s">
        <v>4596</v>
      </c>
      <c r="G493" t="s">
        <v>26</v>
      </c>
      <c r="H493" t="s">
        <v>4597</v>
      </c>
      <c r="I493" t="s">
        <v>26</v>
      </c>
      <c r="J493" t="s">
        <v>4598</v>
      </c>
      <c r="K493" t="str">
        <f>IFERROR(LEFT(SUBSTITUTE(SUBSTITUTE(Table2[[#This Row],[Website]],"www.",""),"https://",""), FIND(".", SUBSTITUTE(SUBSTITUTE(Table2[[#This Row],[Website]],"www.",""),"https://","")) - 1),"")</f>
        <v>vaillant</v>
      </c>
      <c r="L493" t="s">
        <v>4599</v>
      </c>
      <c r="M493" t="s">
        <v>302</v>
      </c>
      <c r="N493" t="s">
        <v>303</v>
      </c>
      <c r="O493">
        <v>11</v>
      </c>
      <c r="P493">
        <v>216</v>
      </c>
      <c r="Q493" t="s">
        <v>4600</v>
      </c>
      <c r="R493" t="str">
        <f>LOWER(Table2[[#This Row],[Straat]]&amp;Table2[[#This Row],[Huisnummer]]&amp;Table2[[#This Row],[Postcode]])</f>
        <v>rue golden hope151620</v>
      </c>
      <c r="S493" t="s">
        <v>33</v>
      </c>
      <c r="T493" t="s">
        <v>45</v>
      </c>
      <c r="U493" t="s">
        <v>4601</v>
      </c>
      <c r="V493" t="s">
        <v>141</v>
      </c>
      <c r="W493" t="s">
        <v>940</v>
      </c>
      <c r="X493" t="s">
        <v>38</v>
      </c>
      <c r="Y493" t="s">
        <v>47</v>
      </c>
      <c r="Z493" t="str">
        <f>_xlfn.XLOOKUP(Table2[[#This Row],[Bedrijfsnummer]],Contacten!$O$2:$O$921,Contacten!$H$2:$H$921,"Not Found",0)</f>
        <v>Not Found</v>
      </c>
      <c r="AA493" t="str">
        <f>_xlfn.XLOOKUP(Table2[[#This Row],[Basisnaam]],Table3[Basisnaam],Table3[Functie],"",0)</f>
        <v>HR Director a.i</v>
      </c>
      <c r="AB493" t="str">
        <f>IF(OR(Table2[[#This Row],[In Contact list?]]&lt;&gt;"Not Found",Table2[[#This Row],[In Contacten Hanne]]&lt;&gt;""),"Yes","No")</f>
        <v>Yes</v>
      </c>
    </row>
    <row r="494" spans="1:28" ht="17.45" customHeight="1" x14ac:dyDescent="0.45">
      <c r="A494" t="s">
        <v>9422</v>
      </c>
      <c r="B494" t="s">
        <v>4602</v>
      </c>
      <c r="C494" t="str">
        <f>SUBSTITUTE(SUBSTITUTE(SUBSTITUTE(SUBSTITUTE(SUBSTITUTE(SUBSTITUTE(SUBSTITUTE(SUBSTITUTE(SUBSTITUTE(SUBSTITUTE(SUBSTITUTE(SUBSTITUTE(SUBSTITUTE(LOWER(Table2[[#This Row],[Naam]]),".",""),"-","")," bvba",""),"belgië",""),"belgium","")," nv","")," bv",""),"group",""),"groep","")," ", ""),"é","e"),"è","e"),"à","a")</f>
        <v>vandevelde</v>
      </c>
      <c r="D494" t="s">
        <v>4603</v>
      </c>
      <c r="E494" t="s">
        <v>4604</v>
      </c>
      <c r="F494" t="s">
        <v>4605</v>
      </c>
      <c r="G494" t="s">
        <v>26</v>
      </c>
      <c r="H494"/>
      <c r="I494"/>
      <c r="J494" t="s">
        <v>4606</v>
      </c>
      <c r="K494" t="str">
        <f>IFERROR(LEFT(SUBSTITUTE(SUBSTITUTE(Table2[[#This Row],[Website]],"www.",""),"https://",""), FIND(".", SUBSTITUTE(SUBSTITUTE(Table2[[#This Row],[Website]],"www.",""),"https://","")) - 1),"")</f>
        <v>vandevelde</v>
      </c>
      <c r="L494" t="s">
        <v>4607</v>
      </c>
      <c r="M494" t="s">
        <v>4608</v>
      </c>
      <c r="N494" t="s">
        <v>4609</v>
      </c>
      <c r="O494">
        <v>24</v>
      </c>
      <c r="P494">
        <v>261</v>
      </c>
      <c r="Q494" t="s">
        <v>4610</v>
      </c>
      <c r="R494" t="str">
        <f>LOWER(Table2[[#This Row],[Straat]]&amp;Table2[[#This Row],[Huisnummer]]&amp;Table2[[#This Row],[Postcode]])</f>
        <v>lageweg49260</v>
      </c>
      <c r="S494" t="s">
        <v>33</v>
      </c>
      <c r="T494" t="s">
        <v>67</v>
      </c>
      <c r="U494" t="s">
        <v>4611</v>
      </c>
      <c r="V494" t="s">
        <v>1452</v>
      </c>
      <c r="W494" t="s">
        <v>406</v>
      </c>
      <c r="X494" t="s">
        <v>100</v>
      </c>
      <c r="Y494" t="s">
        <v>47</v>
      </c>
      <c r="Z494" t="str">
        <f>_xlfn.XLOOKUP(Table2[[#This Row],[Bedrijfsnummer]],Contacten!$O$2:$O$921,Contacten!$H$2:$H$921,"Not Found",0)</f>
        <v>HR Business Partner</v>
      </c>
      <c r="AA494" t="str">
        <f>_xlfn.XLOOKUP(Table2[[#This Row],[Basisnaam]],Table3[Basisnaam],Table3[Functie],"",0)</f>
        <v/>
      </c>
      <c r="AB494" t="str">
        <f>IF(OR(Table2[[#This Row],[In Contact list?]]&lt;&gt;"Not Found",Table2[[#This Row],[In Contacten Hanne]]&lt;&gt;""),"Yes","No")</f>
        <v>Yes</v>
      </c>
    </row>
    <row r="495" spans="1:28" ht="17.45" customHeight="1" x14ac:dyDescent="0.45">
      <c r="A495" t="s">
        <v>9422</v>
      </c>
      <c r="B495" t="s">
        <v>4614</v>
      </c>
      <c r="C495" t="str">
        <f>SUBSTITUTE(SUBSTITUTE(SUBSTITUTE(SUBSTITUTE(SUBSTITUTE(SUBSTITUTE(SUBSTITUTE(SUBSTITUTE(SUBSTITUTE(SUBSTITUTE(SUBSTITUTE(SUBSTITUTE(SUBSTITUTE(LOWER(Table2[[#This Row],[Naam]]),".",""),"-","")," bvba",""),"belgië",""),"belgium","")," nv","")," bv",""),"group",""),"groep","")," ", ""),"é","e"),"è","e"),"à","a")</f>
        <v>vanhoecke</v>
      </c>
      <c r="D495" t="s">
        <v>4615</v>
      </c>
      <c r="E495" t="s">
        <v>4616</v>
      </c>
      <c r="F495" t="s">
        <v>4617</v>
      </c>
      <c r="G495" t="s">
        <v>26</v>
      </c>
      <c r="H495" t="s">
        <v>4618</v>
      </c>
      <c r="I495" t="s">
        <v>26</v>
      </c>
      <c r="J495" t="s">
        <v>4619</v>
      </c>
      <c r="K495" t="str">
        <f>IFERROR(LEFT(SUBSTITUTE(SUBSTITUTE(Table2[[#This Row],[Website]],"www.",""),"https://",""), FIND(".", SUBSTITUTE(SUBSTITUTE(Table2[[#This Row],[Website]],"www.",""),"https://","")) - 1),"")</f>
        <v>http://vanhoecke</v>
      </c>
      <c r="L495" t="s">
        <v>4620</v>
      </c>
      <c r="M495" t="s">
        <v>1939</v>
      </c>
      <c r="N495">
        <v>9100</v>
      </c>
      <c r="O495">
        <v>0</v>
      </c>
      <c r="P495">
        <v>155.30000000000001</v>
      </c>
      <c r="Q495"/>
      <c r="R495" t="str">
        <f>LOWER(Table2[[#This Row],[Straat]]&amp;Table2[[#This Row],[Huisnummer]]&amp;Table2[[#This Row],[Postcode]])</f>
        <v>europark-noord99100</v>
      </c>
      <c r="S495"/>
      <c r="T495" t="s">
        <v>67</v>
      </c>
      <c r="U495" t="s">
        <v>4621</v>
      </c>
      <c r="V495">
        <v>9</v>
      </c>
      <c r="W495" t="s">
        <v>4622</v>
      </c>
      <c r="X495" t="s">
        <v>80</v>
      </c>
      <c r="Y495" t="s">
        <v>47</v>
      </c>
      <c r="Z495" t="str">
        <f>_xlfn.XLOOKUP(Table2[[#This Row],[Bedrijfsnummer]],Contacten!$O$2:$O$921,Contacten!$H$2:$H$921,"Not Found",0)</f>
        <v>Operations &amp; HR Manager</v>
      </c>
      <c r="AA495" t="str">
        <f>_xlfn.XLOOKUP(Table2[[#This Row],[Basisnaam]],Table3[Basisnaam],Table3[Functie],"",0)</f>
        <v>HR Manager</v>
      </c>
      <c r="AB495" t="str">
        <f>IF(OR(Table2[[#This Row],[In Contact list?]]&lt;&gt;"Not Found",Table2[[#This Row],[In Contacten Hanne]]&lt;&gt;""),"Yes","No")</f>
        <v>Yes</v>
      </c>
    </row>
    <row r="496" spans="1:28" ht="17.45" customHeight="1" x14ac:dyDescent="0.45">
      <c r="A496" t="s">
        <v>9422</v>
      </c>
      <c r="B496" t="s">
        <v>4624</v>
      </c>
      <c r="C496" t="str">
        <f>SUBSTITUTE(SUBSTITUTE(SUBSTITUTE(SUBSTITUTE(SUBSTITUTE(SUBSTITUTE(SUBSTITUTE(SUBSTITUTE(SUBSTITUTE(SUBSTITUTE(SUBSTITUTE(SUBSTITUTE(SUBSTITUTE(LOWER(Table2[[#This Row],[Naam]]),".",""),"-","")," bvba",""),"belgië",""),"belgium","")," nv","")," bv",""),"group",""),"groep","")," ", ""),"é","e"),"è","e"),"à","a")</f>
        <v>vanmarcke</v>
      </c>
      <c r="D496" t="s">
        <v>4625</v>
      </c>
      <c r="E496" t="s">
        <v>4626</v>
      </c>
      <c r="F496" t="s">
        <v>4627</v>
      </c>
      <c r="G496" t="s">
        <v>26</v>
      </c>
      <c r="H496" t="s">
        <v>4628</v>
      </c>
      <c r="I496" t="s">
        <v>26</v>
      </c>
      <c r="J496" t="s">
        <v>4629</v>
      </c>
      <c r="K496" t="str">
        <f>IFERROR(LEFT(SUBSTITUTE(SUBSTITUTE(Table2[[#This Row],[Website]],"www.",""),"https://",""), FIND(".", SUBSTITUTE(SUBSTITUTE(Table2[[#This Row],[Website]],"www.",""),"https://","")) - 1),"")</f>
        <v>vanmarcke</v>
      </c>
      <c r="L496" t="s">
        <v>4630</v>
      </c>
      <c r="M496" t="s">
        <v>4631</v>
      </c>
      <c r="N496" t="s">
        <v>4632</v>
      </c>
      <c r="O496">
        <v>16</v>
      </c>
      <c r="P496">
        <v>710</v>
      </c>
      <c r="Q496" t="s">
        <v>4633</v>
      </c>
      <c r="R496" t="str">
        <f>LOWER(Table2[[#This Row],[Straat]]&amp;Table2[[#This Row],[Huisnummer]]&amp;Table2[[#This Row],[Postcode]])</f>
        <v>lar blok z58511</v>
      </c>
      <c r="S496" t="s">
        <v>33</v>
      </c>
      <c r="T496" t="s">
        <v>77</v>
      </c>
      <c r="U496" t="s">
        <v>4634</v>
      </c>
      <c r="V496" t="s">
        <v>1665</v>
      </c>
      <c r="W496" t="s">
        <v>449</v>
      </c>
      <c r="X496" t="s">
        <v>100</v>
      </c>
      <c r="Y496" t="s">
        <v>47</v>
      </c>
      <c r="Z496" t="str">
        <f>_xlfn.XLOOKUP(Table2[[#This Row],[Bedrijfsnummer]],Contacten!$O$2:$O$921,Contacten!$H$2:$H$921,"Not Found",0)</f>
        <v>HR Business Partner</v>
      </c>
      <c r="AA496" t="str">
        <f>_xlfn.XLOOKUP(Table2[[#This Row],[Basisnaam]],Table3[Basisnaam],Table3[Functie],"",0)</f>
        <v/>
      </c>
      <c r="AB496" t="str">
        <f>IF(OR(Table2[[#This Row],[In Contact list?]]&lt;&gt;"Not Found",Table2[[#This Row],[In Contacten Hanne]]&lt;&gt;""),"Yes","No")</f>
        <v>Yes</v>
      </c>
    </row>
    <row r="497" spans="1:28" ht="17.45" customHeight="1" x14ac:dyDescent="0.45">
      <c r="A497" t="s">
        <v>9422</v>
      </c>
      <c r="B497" t="s">
        <v>4637</v>
      </c>
      <c r="C497" t="str">
        <f>SUBSTITUTE(SUBSTITUTE(SUBSTITUTE(SUBSTITUTE(SUBSTITUTE(SUBSTITUTE(SUBSTITUTE(SUBSTITUTE(SUBSTITUTE(SUBSTITUTE(SUBSTITUTE(SUBSTITUTE(SUBSTITUTE(LOWER(Table2[[#This Row],[Naam]]),".",""),"-","")," bvba",""),"belgië",""),"belgium","")," nv","")," bv",""),"group",""),"groep","")," ", ""),"é","e"),"è","e"),"à","a")</f>
        <v>vanmoerrail</v>
      </c>
      <c r="D497" t="s">
        <v>4638</v>
      </c>
      <c r="E497" t="s">
        <v>4639</v>
      </c>
      <c r="F497" t="s">
        <v>4640</v>
      </c>
      <c r="G497" t="s">
        <v>26</v>
      </c>
      <c r="H497" t="s">
        <v>4641</v>
      </c>
      <c r="I497" t="s">
        <v>26</v>
      </c>
      <c r="J497" t="s">
        <v>4642</v>
      </c>
      <c r="K497" t="str">
        <f>IFERROR(LEFT(SUBSTITUTE(SUBSTITUTE(Table2[[#This Row],[Website]],"www.",""),"https://",""), FIND(".", SUBSTITUTE(SUBSTITUTE(Table2[[#This Row],[Website]],"www.",""),"https://","")) - 1),"")</f>
        <v>vanmoer</v>
      </c>
      <c r="L497" t="s">
        <v>4643</v>
      </c>
      <c r="M497" t="s">
        <v>30</v>
      </c>
      <c r="N497" t="s">
        <v>31</v>
      </c>
      <c r="O497">
        <v>22</v>
      </c>
      <c r="P497">
        <v>161</v>
      </c>
      <c r="Q497" t="s">
        <v>4644</v>
      </c>
      <c r="R497" t="str">
        <f>LOWER(Table2[[#This Row],[Straat]]&amp;Table2[[#This Row],[Huisnummer]]&amp;Table2[[#This Row],[Postcode]])</f>
        <v>vitshoekstraat112070</v>
      </c>
      <c r="S497" t="s">
        <v>33</v>
      </c>
      <c r="T497" t="s">
        <v>34</v>
      </c>
      <c r="U497" t="s">
        <v>4645</v>
      </c>
      <c r="V497" t="s">
        <v>448</v>
      </c>
      <c r="W497" t="s">
        <v>2313</v>
      </c>
      <c r="X497" t="s">
        <v>38</v>
      </c>
      <c r="Y497" t="s">
        <v>47</v>
      </c>
      <c r="Z497" t="str">
        <f>_xlfn.XLOOKUP(Table2[[#This Row],[Bedrijfsnummer]],Contacten!$O$2:$O$921,Contacten!$H$2:$H$921,"Not Found",0)</f>
        <v>HR Business Partner</v>
      </c>
      <c r="AA497" t="str">
        <f>_xlfn.XLOOKUP(Table2[[#This Row],[Basisnaam]],Table3[Basisnaam],Table3[Functie],"",0)</f>
        <v/>
      </c>
      <c r="AB497" t="str">
        <f>IF(OR(Table2[[#This Row],[In Contact list?]]&lt;&gt;"Not Found",Table2[[#This Row],[In Contacten Hanne]]&lt;&gt;""),"Yes","No")</f>
        <v>Yes</v>
      </c>
    </row>
    <row r="498" spans="1:28" ht="17.45" customHeight="1" x14ac:dyDescent="0.45">
      <c r="A498" t="s">
        <v>9422</v>
      </c>
      <c r="B498" t="s">
        <v>4647</v>
      </c>
      <c r="C498" t="str">
        <f>SUBSTITUTE(SUBSTITUTE(SUBSTITUTE(SUBSTITUTE(SUBSTITUTE(SUBSTITUTE(SUBSTITUTE(SUBSTITUTE(SUBSTITUTE(SUBSTITUTE(SUBSTITUTE(SUBSTITUTE(SUBSTITUTE(LOWER(Table2[[#This Row],[Naam]]),".",""),"-","")," bvba",""),"belgië",""),"belgium","")," nv","")," bv",""),"group",""),"groep","")," ", ""),"é","e"),"è","e"),"à","a")</f>
        <v>vanmosselmb</v>
      </c>
      <c r="D498" t="s">
        <v>4648</v>
      </c>
      <c r="E498" t="s">
        <v>4649</v>
      </c>
      <c r="F498"/>
      <c r="G498"/>
      <c r="H498"/>
      <c r="I498"/>
      <c r="J498" t="s">
        <v>4650</v>
      </c>
      <c r="K498" t="str">
        <f>IFERROR(LEFT(SUBSTITUTE(SUBSTITUTE(Table2[[#This Row],[Website]],"www.",""),"https://",""), FIND(".", SUBSTITUTE(SUBSTITUTE(Table2[[#This Row],[Website]],"www.",""),"https://","")) - 1),"")</f>
        <v>groepvereenooghe</v>
      </c>
      <c r="L498" t="s">
        <v>4651</v>
      </c>
      <c r="M498" t="s">
        <v>76</v>
      </c>
      <c r="N498">
        <v>8800</v>
      </c>
      <c r="O498">
        <v>0</v>
      </c>
      <c r="P498">
        <v>151.9</v>
      </c>
      <c r="Q498"/>
      <c r="R498" t="str">
        <f>LOWER(Table2[[#This Row],[Straat]]&amp;Table2[[#This Row],[Huisnummer]]&amp;Table2[[#This Row],[Postcode]])</f>
        <v>hoge-barrierestraat108800</v>
      </c>
      <c r="S498"/>
      <c r="T498" t="s">
        <v>77</v>
      </c>
      <c r="U498" t="s">
        <v>4652</v>
      </c>
      <c r="V498">
        <v>10</v>
      </c>
      <c r="W498"/>
      <c r="X498" t="s">
        <v>38</v>
      </c>
      <c r="Y498" t="s">
        <v>47</v>
      </c>
      <c r="Z498" t="str">
        <f>_xlfn.XLOOKUP(Table2[[#This Row],[Bedrijfsnummer]],Contacten!$O$2:$O$921,Contacten!$H$2:$H$921,"Not Found",0)</f>
        <v>Not Found</v>
      </c>
      <c r="AA498" t="str">
        <f>_xlfn.XLOOKUP(Table2[[#This Row],[Basisnaam]],Table3[Basisnaam],Table3[Functie],"",0)</f>
        <v/>
      </c>
      <c r="AB498" t="str">
        <f>IF(OR(Table2[[#This Row],[In Contact list?]]&lt;&gt;"Not Found",Table2[[#This Row],[In Contacten Hanne]]&lt;&gt;""),"Yes","No")</f>
        <v>No</v>
      </c>
    </row>
    <row r="499" spans="1:28" ht="17.45" customHeight="1" x14ac:dyDescent="0.45">
      <c r="A499" t="s">
        <v>9422</v>
      </c>
      <c r="B499" t="s">
        <v>4653</v>
      </c>
      <c r="C499" t="str">
        <f>SUBSTITUTE(SUBSTITUTE(SUBSTITUTE(SUBSTITUTE(SUBSTITUTE(SUBSTITUTE(SUBSTITUTE(SUBSTITUTE(SUBSTITUTE(SUBSTITUTE(SUBSTITUTE(SUBSTITUTE(SUBSTITUTE(LOWER(Table2[[#This Row],[Naam]]),".",""),"-","")," bvba",""),"belgië",""),"belgium","")," nv","")," bv",""),"group",""),"groep","")," ", ""),"é","e"),"è","e"),"à","a")</f>
        <v>vandemoortele</v>
      </c>
      <c r="D499" t="s">
        <v>4654</v>
      </c>
      <c r="E499" t="s">
        <v>4655</v>
      </c>
      <c r="F499"/>
      <c r="G499"/>
      <c r="H499" t="s">
        <v>4656</v>
      </c>
      <c r="I499" t="s">
        <v>26</v>
      </c>
      <c r="J499" t="s">
        <v>4657</v>
      </c>
      <c r="K499" t="str">
        <f>IFERROR(LEFT(SUBSTITUTE(SUBSTITUTE(Table2[[#This Row],[Website]],"www.",""),"https://",""), FIND(".", SUBSTITUTE(SUBSTITUTE(Table2[[#This Row],[Website]],"www.",""),"https://","")) - 1),"")</f>
        <v>vandemoortele</v>
      </c>
      <c r="L499" t="s">
        <v>4658</v>
      </c>
      <c r="M499" t="s">
        <v>369</v>
      </c>
      <c r="N499">
        <v>9000</v>
      </c>
      <c r="O499">
        <v>0</v>
      </c>
      <c r="P499">
        <v>140.30000000000001</v>
      </c>
      <c r="Q499"/>
      <c r="R499" t="str">
        <f>LOWER(Table2[[#This Row],[Straat]]&amp;Table2[[#This Row],[Huisnummer]]&amp;Table2[[#This Row],[Postcode]])</f>
        <v>ottergemsesteenweg-zuid8169000</v>
      </c>
      <c r="S499"/>
      <c r="T499" t="s">
        <v>67</v>
      </c>
      <c r="U499" t="s">
        <v>372</v>
      </c>
      <c r="V499">
        <v>816</v>
      </c>
      <c r="W499"/>
      <c r="X499" t="s">
        <v>80</v>
      </c>
      <c r="Y499" t="s">
        <v>113</v>
      </c>
      <c r="Z499" t="str">
        <f>_xlfn.XLOOKUP(Table2[[#This Row],[Bedrijfsnummer]],Contacten!$O$2:$O$921,Contacten!$H$2:$H$921,"Not Found",0)</f>
        <v>HR Manager</v>
      </c>
      <c r="AA499" t="str">
        <f>_xlfn.XLOOKUP(Table2[[#This Row],[Basisnaam]],Table3[Basisnaam],Table3[Functie],"",0)</f>
        <v>HR Director Belgium / HR Director Bakery Products Europe</v>
      </c>
      <c r="AB499" t="str">
        <f>IF(OR(Table2[[#This Row],[In Contact list?]]&lt;&gt;"Not Found",Table2[[#This Row],[In Contacten Hanne]]&lt;&gt;""),"Yes","No")</f>
        <v>Yes</v>
      </c>
    </row>
    <row r="500" spans="1:28" ht="17.45" customHeight="1" x14ac:dyDescent="0.45">
      <c r="A500" t="s">
        <v>9422</v>
      </c>
      <c r="B500" t="s">
        <v>4660</v>
      </c>
      <c r="C500" t="str">
        <f>SUBSTITUTE(SUBSTITUTE(SUBSTITUTE(SUBSTITUTE(SUBSTITUTE(SUBSTITUTE(SUBSTITUTE(SUBSTITUTE(SUBSTITUTE(SUBSTITUTE(SUBSTITUTE(SUBSTITUTE(SUBSTITUTE(LOWER(Table2[[#This Row],[Naam]]),".",""),"-","")," bvba",""),"belgië",""),"belgium","")," nv","")," bv",""),"group",""),"groep","")," ", ""),"é","e"),"è","e"),"à","a")</f>
        <v>vandenbussche</v>
      </c>
      <c r="D500" t="s">
        <v>4661</v>
      </c>
      <c r="E500" t="s">
        <v>4662</v>
      </c>
      <c r="F500" t="s">
        <v>4663</v>
      </c>
      <c r="G500" t="s">
        <v>26</v>
      </c>
      <c r="H500" t="s">
        <v>4664</v>
      </c>
      <c r="I500" t="s">
        <v>26</v>
      </c>
      <c r="J500" t="s">
        <v>4665</v>
      </c>
      <c r="K500" t="str">
        <f>IFERROR(LEFT(SUBSTITUTE(SUBSTITUTE(Table2[[#This Row],[Website]],"www.",""),"https://",""), FIND(".", SUBSTITUTE(SUBSTITUTE(Table2[[#This Row],[Website]],"www.",""),"https://","")) - 1),"")</f>
        <v>vandenbusschebouw</v>
      </c>
      <c r="L500" t="s">
        <v>4666</v>
      </c>
      <c r="M500" t="s">
        <v>2231</v>
      </c>
      <c r="N500">
        <v>9880</v>
      </c>
      <c r="O500">
        <v>8</v>
      </c>
      <c r="P500">
        <v>100.8</v>
      </c>
      <c r="Q500"/>
      <c r="R500" t="str">
        <f>LOWER(Table2[[#This Row],[Straat]]&amp;Table2[[#This Row],[Huisnummer]]&amp;Table2[[#This Row],[Postcode]])</f>
        <v>groendreef219880</v>
      </c>
      <c r="S500"/>
      <c r="T500" t="s">
        <v>67</v>
      </c>
      <c r="U500" t="s">
        <v>4667</v>
      </c>
      <c r="V500">
        <v>21</v>
      </c>
      <c r="W500" t="s">
        <v>4668</v>
      </c>
      <c r="X500" t="s">
        <v>80</v>
      </c>
      <c r="Y500" t="s">
        <v>47</v>
      </c>
      <c r="Z500" t="str">
        <f>_xlfn.XLOOKUP(Table2[[#This Row],[Bedrijfsnummer]],Contacten!$O$2:$O$921,Contacten!$H$2:$H$921,"Not Found",0)</f>
        <v>Not Found</v>
      </c>
      <c r="AA500" t="str">
        <f>_xlfn.XLOOKUP(Table2[[#This Row],[Basisnaam]],Table3[Basisnaam],Table3[Functie],"",0)</f>
        <v>HR Manager</v>
      </c>
      <c r="AB500" t="str">
        <f>IF(OR(Table2[[#This Row],[In Contact list?]]&lt;&gt;"Not Found",Table2[[#This Row],[In Contacten Hanne]]&lt;&gt;""),"Yes","No")</f>
        <v>Yes</v>
      </c>
    </row>
    <row r="501" spans="1:28" ht="17.45" customHeight="1" x14ac:dyDescent="0.45">
      <c r="A501" t="s">
        <v>9422</v>
      </c>
      <c r="B501" t="s">
        <v>4669</v>
      </c>
      <c r="C501" t="str">
        <f>SUBSTITUTE(SUBSTITUTE(SUBSTITUTE(SUBSTITUTE(SUBSTITUTE(SUBSTITUTE(SUBSTITUTE(SUBSTITUTE(SUBSTITUTE(SUBSTITUTE(SUBSTITUTE(SUBSTITUTE(SUBSTITUTE(LOWER(Table2[[#This Row],[Naam]]),".",""),"-","")," bvba",""),"belgië",""),"belgium","")," nv","")," bv",""),"group",""),"groep","")," ", ""),"é","e"),"è","e"),"à","a")</f>
        <v>vandersandensteenfabrieken</v>
      </c>
      <c r="D501" t="s">
        <v>4670</v>
      </c>
      <c r="E501" t="s">
        <v>4671</v>
      </c>
      <c r="F501" t="s">
        <v>4672</v>
      </c>
      <c r="G501" t="s">
        <v>26</v>
      </c>
      <c r="H501" t="s">
        <v>4673</v>
      </c>
      <c r="I501" t="s">
        <v>26</v>
      </c>
      <c r="J501" t="s">
        <v>4674</v>
      </c>
      <c r="K501" t="str">
        <f>IFERROR(LEFT(SUBSTITUTE(SUBSTITUTE(Table2[[#This Row],[Website]],"www.",""),"https://",""), FIND(".", SUBSTITUTE(SUBSTITUTE(Table2[[#This Row],[Website]],"www.",""),"https://","")) - 1),"")</f>
        <v>vandersanden</v>
      </c>
      <c r="L501" t="s">
        <v>4675</v>
      </c>
      <c r="M501" t="s">
        <v>1087</v>
      </c>
      <c r="N501">
        <v>3740</v>
      </c>
      <c r="O501">
        <v>0</v>
      </c>
      <c r="P501">
        <v>158.5</v>
      </c>
      <c r="Q501"/>
      <c r="R501" t="str">
        <f>LOWER(Table2[[#This Row],[Straat]]&amp;Table2[[#This Row],[Huisnummer]]&amp;Table2[[#This Row],[Postcode]])</f>
        <v>riemsterweg3003740</v>
      </c>
      <c r="S501"/>
      <c r="T501" t="s">
        <v>98</v>
      </c>
      <c r="U501" t="s">
        <v>4676</v>
      </c>
      <c r="V501">
        <v>300</v>
      </c>
      <c r="W501" t="s">
        <v>3923</v>
      </c>
      <c r="X501" t="s">
        <v>38</v>
      </c>
      <c r="Y501" t="s">
        <v>47</v>
      </c>
      <c r="Z501" t="str">
        <f>_xlfn.XLOOKUP(Table2[[#This Row],[Bedrijfsnummer]],Contacten!$O$2:$O$921,Contacten!$H$2:$H$921,"Not Found",0)</f>
        <v>Not Found</v>
      </c>
      <c r="AA501" t="str">
        <f>_xlfn.XLOOKUP(Table2[[#This Row],[Basisnaam]],Table3[Basisnaam],Table3[Functie],"",0)</f>
        <v>HR Manager</v>
      </c>
      <c r="AB501" t="str">
        <f>IF(OR(Table2[[#This Row],[In Contact list?]]&lt;&gt;"Not Found",Table2[[#This Row],[In Contacten Hanne]]&lt;&gt;""),"Yes","No")</f>
        <v>Yes</v>
      </c>
    </row>
    <row r="502" spans="1:28" ht="17.45" customHeight="1" x14ac:dyDescent="0.45">
      <c r="A502" t="s">
        <v>9422</v>
      </c>
      <c r="B502" t="s">
        <v>4677</v>
      </c>
      <c r="C502" t="str">
        <f>SUBSTITUTE(SUBSTITUTE(SUBSTITUTE(SUBSTITUTE(SUBSTITUTE(SUBSTITUTE(SUBSTITUTE(SUBSTITUTE(SUBSTITUTE(SUBSTITUTE(SUBSTITUTE(SUBSTITUTE(SUBSTITUTE(LOWER(Table2[[#This Row],[Naam]]),".",""),"-","")," bvba",""),"belgië",""),"belgium","")," nv","")," bv",""),"group",""),"groep","")," ", ""),"é","e"),"è","e"),"à","a")</f>
        <v>vanheedeenvironmentallogistics</v>
      </c>
      <c r="D502" t="s">
        <v>4678</v>
      </c>
      <c r="E502" t="s">
        <v>4679</v>
      </c>
      <c r="F502" t="s">
        <v>4680</v>
      </c>
      <c r="G502" t="s">
        <v>26</v>
      </c>
      <c r="H502" t="s">
        <v>4681</v>
      </c>
      <c r="I502" t="s">
        <v>26</v>
      </c>
      <c r="J502" t="s">
        <v>4682</v>
      </c>
      <c r="K502" t="str">
        <f>IFERROR(LEFT(SUBSTITUTE(SUBSTITUTE(Table2[[#This Row],[Website]],"www.",""),"https://",""), FIND(".", SUBSTITUTE(SUBSTITUTE(Table2[[#This Row],[Website]],"www.",""),"https://","")) - 1),"")</f>
        <v>vanheedeenvironmentallogistics</v>
      </c>
      <c r="L502" t="s">
        <v>4683</v>
      </c>
      <c r="M502" t="s">
        <v>4684</v>
      </c>
      <c r="N502">
        <v>8940</v>
      </c>
      <c r="O502">
        <v>0</v>
      </c>
      <c r="P502">
        <v>109.9</v>
      </c>
      <c r="Q502"/>
      <c r="R502" t="str">
        <f>LOWER(Table2[[#This Row],[Straat]]&amp;Table2[[#This Row],[Huisnummer]]&amp;Table2[[#This Row],[Postcode]])</f>
        <v>dullaardstraat118940</v>
      </c>
      <c r="S502"/>
      <c r="T502" t="s">
        <v>77</v>
      </c>
      <c r="U502" t="s">
        <v>4685</v>
      </c>
      <c r="V502">
        <v>11</v>
      </c>
      <c r="W502" t="s">
        <v>458</v>
      </c>
      <c r="X502" t="s">
        <v>38</v>
      </c>
      <c r="Y502" t="s">
        <v>47</v>
      </c>
      <c r="Z502" t="str">
        <f>_xlfn.XLOOKUP(Table2[[#This Row],[Bedrijfsnummer]],Contacten!$O$2:$O$921,Contacten!$H$2:$H$921,"Not Found",0)</f>
        <v>HR-manager</v>
      </c>
      <c r="AA502" t="str">
        <f>_xlfn.XLOOKUP(Table2[[#This Row],[Basisnaam]],Table3[Basisnaam],Table3[Functie],"",0)</f>
        <v/>
      </c>
      <c r="AB502" t="str">
        <f>IF(OR(Table2[[#This Row],[In Contact list?]]&lt;&gt;"Not Found",Table2[[#This Row],[In Contacten Hanne]]&lt;&gt;""),"Yes","No")</f>
        <v>Yes</v>
      </c>
    </row>
    <row r="503" spans="1:28" ht="17.45" customHeight="1" x14ac:dyDescent="0.45">
      <c r="A503" t="s">
        <v>9422</v>
      </c>
      <c r="B503" t="s">
        <v>4688</v>
      </c>
      <c r="C503" t="str">
        <f>SUBSTITUTE(SUBSTITUTE(SUBSTITUTE(SUBSTITUTE(SUBSTITUTE(SUBSTITUTE(SUBSTITUTE(SUBSTITUTE(SUBSTITUTE(SUBSTITUTE(SUBSTITUTE(SUBSTITUTE(SUBSTITUTE(LOWER(Table2[[#This Row],[Naam]]),".",""),"-","")," bvba",""),"belgië",""),"belgium","")," nv","")," bv",""),"group",""),"groep","")," ", ""),"é","e"),"è","e"),"à","a")</f>
        <v>veoliaenvironmentalservicesbelux</v>
      </c>
      <c r="D503" t="s">
        <v>4689</v>
      </c>
      <c r="E503" t="s">
        <v>4690</v>
      </c>
      <c r="F503"/>
      <c r="G503"/>
      <c r="H503"/>
      <c r="I503"/>
      <c r="J503" t="s">
        <v>4691</v>
      </c>
      <c r="K503" t="str">
        <f>IFERROR(LEFT(SUBSTITUTE(SUBSTITUTE(Table2[[#This Row],[Website]],"www.",""),"https://",""), FIND(".", SUBSTITUTE(SUBSTITUTE(Table2[[#This Row],[Website]],"www.",""),"https://","")) - 1),"")</f>
        <v>suez</v>
      </c>
      <c r="L503"/>
      <c r="M503" t="s">
        <v>1389</v>
      </c>
      <c r="N503" t="s">
        <v>1390</v>
      </c>
      <c r="O503">
        <v>1257</v>
      </c>
      <c r="P503">
        <v>699</v>
      </c>
      <c r="Q503" t="s">
        <v>4692</v>
      </c>
      <c r="R503" t="str">
        <f>LOWER(Table2[[#This Row],[Straat]]&amp;Table2[[#This Row],[Huisnummer]]&amp;Table2[[#This Row],[Postcode]])</f>
        <v>poincarélaan78-791060</v>
      </c>
      <c r="S503" t="s">
        <v>33</v>
      </c>
      <c r="T503" t="s">
        <v>200</v>
      </c>
      <c r="U503" t="s">
        <v>4693</v>
      </c>
      <c r="V503" t="s">
        <v>4694</v>
      </c>
      <c r="W503" t="s">
        <v>458</v>
      </c>
      <c r="X503" t="s">
        <v>100</v>
      </c>
      <c r="Y503" t="s">
        <v>47</v>
      </c>
      <c r="Z503" t="str">
        <f>_xlfn.XLOOKUP(Table2[[#This Row],[Bedrijfsnummer]],Contacten!$O$2:$O$921,Contacten!$H$2:$H$921,"Not Found",0)</f>
        <v>HR Manager Compensation&amp;Benefits</v>
      </c>
      <c r="AA503" t="str">
        <f>_xlfn.XLOOKUP(Table2[[#This Row],[Basisnaam]],Table3[Basisnaam],Table3[Functie],"",0)</f>
        <v/>
      </c>
      <c r="AB503" t="str">
        <f>IF(OR(Table2[[#This Row],[In Contact list?]]&lt;&gt;"Not Found",Table2[[#This Row],[In Contacten Hanne]]&lt;&gt;""),"Yes","No")</f>
        <v>Yes</v>
      </c>
    </row>
    <row r="504" spans="1:28" ht="17.45" customHeight="1" x14ac:dyDescent="0.45">
      <c r="A504" t="s">
        <v>9422</v>
      </c>
      <c r="B504" t="s">
        <v>4696</v>
      </c>
      <c r="C504" t="str">
        <f>SUBSTITUTE(SUBSTITUTE(SUBSTITUTE(SUBSTITUTE(SUBSTITUTE(SUBSTITUTE(SUBSTITUTE(SUBSTITUTE(SUBSTITUTE(SUBSTITUTE(SUBSTITUTE(SUBSTITUTE(SUBSTITUTE(LOWER(Table2[[#This Row],[Naam]]),".",""),"-","")," bvba",""),"belgië",""),"belgium","")," nv","")," bv",""),"group",""),"groep","")," ", ""),"é","e"),"è","e"),"à","a")</f>
        <v>veoliawatertechnologies&amp;solutions</v>
      </c>
      <c r="D504" t="s">
        <v>4697</v>
      </c>
      <c r="E504" t="s">
        <v>4698</v>
      </c>
      <c r="F504"/>
      <c r="G504"/>
      <c r="H504"/>
      <c r="I504"/>
      <c r="J504" t="s">
        <v>9547</v>
      </c>
      <c r="K504" t="str">
        <f>IFERROR(LEFT(SUBSTITUTE(SUBSTITUTE(Table2[[#This Row],[Website]],"www.",""),"https://",""), FIND(".", SUBSTITUTE(SUBSTITUTE(Table2[[#This Row],[Website]],"www.",""),"https://","")) - 1),"")</f>
        <v>Empty</v>
      </c>
      <c r="L504"/>
      <c r="M504" t="s">
        <v>2374</v>
      </c>
      <c r="N504">
        <v>2200</v>
      </c>
      <c r="O504">
        <v>0</v>
      </c>
      <c r="P504">
        <v>182</v>
      </c>
      <c r="Q504"/>
      <c r="R504" t="str">
        <f>LOWER(Table2[[#This Row],[Straat]]&amp;Table2[[#This Row],[Huisnummer]]&amp;Table2[[#This Row],[Postcode]])</f>
        <v>toekomstlaan542200</v>
      </c>
      <c r="S504"/>
      <c r="T504" t="s">
        <v>34</v>
      </c>
      <c r="U504" t="s">
        <v>2377</v>
      </c>
      <c r="V504">
        <v>54</v>
      </c>
      <c r="W504"/>
      <c r="X504" t="s">
        <v>80</v>
      </c>
      <c r="Y504" t="s">
        <v>47</v>
      </c>
      <c r="Z504" t="str">
        <f>_xlfn.XLOOKUP(Table2[[#This Row],[Bedrijfsnummer]],Contacten!$O$2:$O$921,Contacten!$H$2:$H$921,"Not Found",0)</f>
        <v>Not Found</v>
      </c>
      <c r="AA504" t="str">
        <f>_xlfn.XLOOKUP(Table2[[#This Row],[Basisnaam]],Table3[Basisnaam],Table3[Functie],"",0)</f>
        <v/>
      </c>
      <c r="AB504" t="str">
        <f>IF(OR(Table2[[#This Row],[In Contact list?]]&lt;&gt;"Not Found",Table2[[#This Row],[In Contacten Hanne]]&lt;&gt;""),"Yes","No")</f>
        <v>No</v>
      </c>
    </row>
    <row r="505" spans="1:28" ht="17.45" customHeight="1" x14ac:dyDescent="0.45">
      <c r="A505" t="s">
        <v>9422</v>
      </c>
      <c r="B505" t="s">
        <v>4699</v>
      </c>
      <c r="C505" t="str">
        <f>SUBSTITUTE(SUBSTITUTE(SUBSTITUTE(SUBSTITUTE(SUBSTITUTE(SUBSTITUTE(SUBSTITUTE(SUBSTITUTE(SUBSTITUTE(SUBSTITUTE(SUBSTITUTE(SUBSTITUTE(SUBSTITUTE(LOWER(Table2[[#This Row],[Naam]]),".",""),"-","")," bvba",""),"belgië",""),"belgium","")," nv","")," bv",""),"group",""),"groep","")," ", ""),"é","e"),"è","e"),"à","a")</f>
        <v>verhelstbouwmaterialen</v>
      </c>
      <c r="D505" t="s">
        <v>4700</v>
      </c>
      <c r="E505" t="s">
        <v>4701</v>
      </c>
      <c r="F505" t="s">
        <v>4702</v>
      </c>
      <c r="G505" t="s">
        <v>26</v>
      </c>
      <c r="H505" t="s">
        <v>4703</v>
      </c>
      <c r="I505" t="s">
        <v>26</v>
      </c>
      <c r="J505" t="s">
        <v>4704</v>
      </c>
      <c r="K505" t="str">
        <f>IFERROR(LEFT(SUBSTITUTE(SUBSTITUTE(Table2[[#This Row],[Website]],"www.",""),"https://",""), FIND(".", SUBSTITUTE(SUBSTITUTE(Table2[[#This Row],[Website]],"www.",""),"https://","")) - 1),"")</f>
        <v>verhelst</v>
      </c>
      <c r="L505" t="s">
        <v>4705</v>
      </c>
      <c r="M505" t="s">
        <v>4706</v>
      </c>
      <c r="N505" t="s">
        <v>4707</v>
      </c>
      <c r="O505">
        <v>34</v>
      </c>
      <c r="P505">
        <v>121</v>
      </c>
      <c r="Q505" t="s">
        <v>4708</v>
      </c>
      <c r="R505" t="str">
        <f>LOWER(Table2[[#This Row],[Straat]]&amp;Table2[[#This Row],[Huisnummer]]&amp;Table2[[#This Row],[Postcode]])</f>
        <v>stationsstraat308460</v>
      </c>
      <c r="S505" t="s">
        <v>33</v>
      </c>
      <c r="T505" t="s">
        <v>77</v>
      </c>
      <c r="U505" t="s">
        <v>176</v>
      </c>
      <c r="V505" t="s">
        <v>952</v>
      </c>
      <c r="W505" t="s">
        <v>4709</v>
      </c>
      <c r="X505" t="s">
        <v>38</v>
      </c>
      <c r="Y505" t="s">
        <v>47</v>
      </c>
      <c r="Z505" t="str">
        <f>_xlfn.XLOOKUP(Table2[[#This Row],[Bedrijfsnummer]],Contacten!$O$2:$O$921,Contacten!$H$2:$H$921,"Not Found",0)</f>
        <v>HR Manager</v>
      </c>
      <c r="AA505" t="str">
        <f>_xlfn.XLOOKUP(Table2[[#This Row],[Basisnaam]],Table3[Basisnaam],Table3[Functie],"",0)</f>
        <v/>
      </c>
      <c r="AB505" t="str">
        <f>IF(OR(Table2[[#This Row],[In Contact list?]]&lt;&gt;"Not Found",Table2[[#This Row],[In Contacten Hanne]]&lt;&gt;""),"Yes","No")</f>
        <v>Yes</v>
      </c>
    </row>
    <row r="506" spans="1:28" ht="17.45" customHeight="1" x14ac:dyDescent="0.45">
      <c r="A506" t="s">
        <v>9422</v>
      </c>
      <c r="B506" t="s">
        <v>4711</v>
      </c>
      <c r="C506" t="str">
        <f>SUBSTITUTE(SUBSTITUTE(SUBSTITUTE(SUBSTITUTE(SUBSTITUTE(SUBSTITUTE(SUBSTITUTE(SUBSTITUTE(SUBSTITUTE(SUBSTITUTE(SUBSTITUTE(SUBSTITUTE(SUBSTITUTE(LOWER(Table2[[#This Row],[Naam]]),".",""),"-","")," bvba",""),"belgië",""),"belgium","")," nv","")," bv",""),"group",""),"groep","")," ", ""),"é","e"),"è","e"),"à","a")</f>
        <v>verisuresecurity</v>
      </c>
      <c r="D506" t="s">
        <v>4712</v>
      </c>
      <c r="E506" t="s">
        <v>4713</v>
      </c>
      <c r="F506"/>
      <c r="G506"/>
      <c r="H506" t="s">
        <v>4714</v>
      </c>
      <c r="I506" t="s">
        <v>26</v>
      </c>
      <c r="J506" t="s">
        <v>4715</v>
      </c>
      <c r="K506" t="str">
        <f>IFERROR(LEFT(SUBSTITUTE(SUBSTITUTE(Table2[[#This Row],[Website]],"www.",""),"https://",""), FIND(".", SUBSTITUTE(SUBSTITUTE(Table2[[#This Row],[Website]],"www.",""),"https://","")) - 1),"")</f>
        <v>verisure</v>
      </c>
      <c r="L506" t="s">
        <v>4716</v>
      </c>
      <c r="M506" t="s">
        <v>197</v>
      </c>
      <c r="N506" t="s">
        <v>198</v>
      </c>
      <c r="O506">
        <v>60</v>
      </c>
      <c r="P506">
        <v>414</v>
      </c>
      <c r="Q506" t="s">
        <v>4717</v>
      </c>
      <c r="R506" t="str">
        <f>LOWER(Table2[[#This Row],[Straat]]&amp;Table2[[#This Row],[Huisnummer]]&amp;Table2[[#This Row],[Postcode]])</f>
        <v>rue de la fusée661130</v>
      </c>
      <c r="S506" t="s">
        <v>33</v>
      </c>
      <c r="T506" t="s">
        <v>200</v>
      </c>
      <c r="U506" t="s">
        <v>4718</v>
      </c>
      <c r="V506" t="s">
        <v>4303</v>
      </c>
      <c r="W506" t="s">
        <v>4719</v>
      </c>
      <c r="X506" t="s">
        <v>38</v>
      </c>
      <c r="Y506" t="s">
        <v>39</v>
      </c>
      <c r="Z506" t="str">
        <f>_xlfn.XLOOKUP(Table2[[#This Row],[Bedrijfsnummer]],Contacten!$O$2:$O$921,Contacten!$H$2:$H$921,"Not Found",0)</f>
        <v>Not Found</v>
      </c>
      <c r="AA506" t="str">
        <f>_xlfn.XLOOKUP(Table2[[#This Row],[Basisnaam]],Table3[Basisnaam],Table3[Functie],"",0)</f>
        <v/>
      </c>
      <c r="AB506" t="str">
        <f>IF(OR(Table2[[#This Row],[In Contact list?]]&lt;&gt;"Not Found",Table2[[#This Row],[In Contacten Hanne]]&lt;&gt;""),"Yes","No")</f>
        <v>No</v>
      </c>
    </row>
    <row r="507" spans="1:28" ht="17.45" customHeight="1" x14ac:dyDescent="0.45">
      <c r="A507" t="s">
        <v>9422</v>
      </c>
      <c r="B507" t="s">
        <v>4720</v>
      </c>
      <c r="C507" t="str">
        <f>SUBSTITUTE(SUBSTITUTE(SUBSTITUTE(SUBSTITUTE(SUBSTITUTE(SUBSTITUTE(SUBSTITUTE(SUBSTITUTE(SUBSTITUTE(SUBSTITUTE(SUBSTITUTE(SUBSTITUTE(SUBSTITUTE(LOWER(Table2[[#This Row],[Naam]]),".",""),"-","")," bvba",""),"belgië",""),"belgium","")," nv","")," bv",""),"group",""),"groep","")," ", ""),"é","e"),"è","e"),"à","a")</f>
        <v>veritas</v>
      </c>
      <c r="D507" t="s">
        <v>4721</v>
      </c>
      <c r="E507" t="s">
        <v>4722</v>
      </c>
      <c r="F507" t="s">
        <v>4723</v>
      </c>
      <c r="G507" t="s">
        <v>26</v>
      </c>
      <c r="H507" t="s">
        <v>4724</v>
      </c>
      <c r="I507" t="s">
        <v>26</v>
      </c>
      <c r="J507" t="s">
        <v>4725</v>
      </c>
      <c r="K507" t="str">
        <f>IFERROR(LEFT(SUBSTITUTE(SUBSTITUTE(Table2[[#This Row],[Website]],"www.",""),"https://",""), FIND(".", SUBSTITUTE(SUBSTITUTE(Table2[[#This Row],[Website]],"www.",""),"https://","")) - 1),"")</f>
        <v>veritas</v>
      </c>
      <c r="L507" t="s">
        <v>4726</v>
      </c>
      <c r="M507" t="s">
        <v>1008</v>
      </c>
      <c r="N507">
        <v>2550</v>
      </c>
      <c r="O507">
        <v>0</v>
      </c>
      <c r="P507">
        <v>116.7</v>
      </c>
      <c r="Q507"/>
      <c r="R507" t="str">
        <f>LOWER(Table2[[#This Row],[Straat]]&amp;Table2[[#This Row],[Huisnummer]]&amp;Table2[[#This Row],[Postcode]])</f>
        <v>de villermontstraat92550</v>
      </c>
      <c r="S507"/>
      <c r="T507" t="s">
        <v>34</v>
      </c>
      <c r="U507" t="s">
        <v>4727</v>
      </c>
      <c r="V507">
        <v>9</v>
      </c>
      <c r="W507" t="s">
        <v>4728</v>
      </c>
      <c r="X507" t="s">
        <v>80</v>
      </c>
      <c r="Y507" t="s">
        <v>60</v>
      </c>
      <c r="Z507" t="str">
        <f>_xlfn.XLOOKUP(Table2[[#This Row],[Bedrijfsnummer]],Contacten!$O$2:$O$921,Contacten!$H$2:$H$921,"Not Found",0)</f>
        <v>Not Found</v>
      </c>
      <c r="AA507" t="str">
        <f>_xlfn.XLOOKUP(Table2[[#This Row],[Basisnaam]],Table3[Basisnaam],Table3[Functie],"",0)</f>
        <v/>
      </c>
      <c r="AB507" t="str">
        <f>IF(OR(Table2[[#This Row],[In Contact list?]]&lt;&gt;"Not Found",Table2[[#This Row],[In Contacten Hanne]]&lt;&gt;""),"Yes","No")</f>
        <v>No</v>
      </c>
    </row>
    <row r="508" spans="1:28" ht="17.45" customHeight="1" x14ac:dyDescent="0.45">
      <c r="A508" t="s">
        <v>9422</v>
      </c>
      <c r="B508" t="s">
        <v>4729</v>
      </c>
      <c r="C508" t="str">
        <f>SUBSTITUTE(SUBSTITUTE(SUBSTITUTE(SUBSTITUTE(SUBSTITUTE(SUBSTITUTE(SUBSTITUTE(SUBSTITUTE(SUBSTITUTE(SUBSTITUTE(SUBSTITUTE(SUBSTITUTE(SUBSTITUTE(LOWER(Table2[[#This Row],[Naam]]),".",""),"-","")," bvba",""),"belgië",""),"belgium","")," nv","")," bv",""),"group",""),"groep","")," ", ""),"é","e"),"è","e"),"à","a")</f>
        <v>verselelaga</v>
      </c>
      <c r="D508" t="s">
        <v>4730</v>
      </c>
      <c r="E508" t="s">
        <v>4731</v>
      </c>
      <c r="F508" t="s">
        <v>4732</v>
      </c>
      <c r="G508" t="s">
        <v>26</v>
      </c>
      <c r="H508" t="s">
        <v>4733</v>
      </c>
      <c r="I508" t="s">
        <v>26</v>
      </c>
      <c r="J508" t="s">
        <v>4734</v>
      </c>
      <c r="K508" t="str">
        <f>IFERROR(LEFT(SUBSTITUTE(SUBSTITUTE(Table2[[#This Row],[Website]],"www.",""),"https://",""), FIND(".", SUBSTITUTE(SUBSTITUTE(Table2[[#This Row],[Website]],"www.",""),"https://","")) - 1),"")</f>
        <v>versele-laga</v>
      </c>
      <c r="L508" t="s">
        <v>4735</v>
      </c>
      <c r="M508" t="s">
        <v>1828</v>
      </c>
      <c r="N508" t="s">
        <v>4736</v>
      </c>
      <c r="O508">
        <v>18</v>
      </c>
      <c r="P508">
        <v>123</v>
      </c>
      <c r="Q508" t="s">
        <v>4737</v>
      </c>
      <c r="R508" t="str">
        <f>LOWER(Table2[[#This Row],[Straat]]&amp;Table2[[#This Row],[Huisnummer]]&amp;Table2[[#This Row],[Postcode]])</f>
        <v>kapellestraat709800</v>
      </c>
      <c r="S508" t="s">
        <v>33</v>
      </c>
      <c r="T508" t="s">
        <v>67</v>
      </c>
      <c r="U508" t="s">
        <v>4738</v>
      </c>
      <c r="V508" t="s">
        <v>4739</v>
      </c>
      <c r="W508" t="s">
        <v>4740</v>
      </c>
      <c r="X508" t="s">
        <v>38</v>
      </c>
      <c r="Y508" t="s">
        <v>47</v>
      </c>
      <c r="Z508" t="str">
        <f>_xlfn.XLOOKUP(Table2[[#This Row],[Bedrijfsnummer]],Contacten!$O$2:$O$921,Contacten!$H$2:$H$921,"Not Found",0)</f>
        <v>group hr manager</v>
      </c>
      <c r="AA508" t="str">
        <f>_xlfn.XLOOKUP(Table2[[#This Row],[Basisnaam]],Table3[Basisnaam],Table3[Functie],"",0)</f>
        <v/>
      </c>
      <c r="AB508" t="str">
        <f>IF(OR(Table2[[#This Row],[In Contact list?]]&lt;&gt;"Not Found",Table2[[#This Row],[In Contacten Hanne]]&lt;&gt;""),"Yes","No")</f>
        <v>Yes</v>
      </c>
    </row>
    <row r="509" spans="1:28" ht="17.45" customHeight="1" x14ac:dyDescent="0.45">
      <c r="A509" t="s">
        <v>9422</v>
      </c>
      <c r="B509" t="s">
        <v>4742</v>
      </c>
      <c r="C509" t="str">
        <f>SUBSTITUTE(SUBSTITUTE(SUBSTITUTE(SUBSTITUTE(SUBSTITUTE(SUBSTITUTE(SUBSTITUTE(SUBSTITUTE(SUBSTITUTE(SUBSTITUTE(SUBSTITUTE(SUBSTITUTE(SUBSTITUTE(LOWER(Table2[[#This Row],[Naam]]),".",""),"-","")," bvba",""),"belgië",""),"belgium","")," nv","")," bv",""),"group",""),"groep","")," ", ""),"é","e"),"è","e"),"à","a")</f>
        <v>veurnesnackfoods</v>
      </c>
      <c r="D509" t="s">
        <v>4743</v>
      </c>
      <c r="E509" t="s">
        <v>4744</v>
      </c>
      <c r="F509"/>
      <c r="G509"/>
      <c r="H509"/>
      <c r="I509"/>
      <c r="J509" t="s">
        <v>9547</v>
      </c>
      <c r="K509" t="str">
        <f>IFERROR(LEFT(SUBSTITUTE(SUBSTITUTE(Table2[[#This Row],[Website]],"www.",""),"https://",""), FIND(".", SUBSTITUTE(SUBSTITUTE(Table2[[#This Row],[Website]],"www.",""),"https://","")) - 1),"")</f>
        <v>Empty</v>
      </c>
      <c r="L509"/>
      <c r="M509" t="s">
        <v>1650</v>
      </c>
      <c r="N509">
        <v>8630</v>
      </c>
      <c r="O509">
        <v>0</v>
      </c>
      <c r="P509">
        <v>109.7</v>
      </c>
      <c r="Q509"/>
      <c r="R509" t="str">
        <f>LOWER(Table2[[#This Row],[Straat]]&amp;Table2[[#This Row],[Huisnummer]]&amp;Table2[[#This Row],[Postcode]])</f>
        <v>albert i laan338630</v>
      </c>
      <c r="S509"/>
      <c r="T509" t="s">
        <v>77</v>
      </c>
      <c r="U509" t="s">
        <v>4745</v>
      </c>
      <c r="V509">
        <v>33</v>
      </c>
      <c r="W509"/>
      <c r="X509" t="s">
        <v>100</v>
      </c>
      <c r="Y509" t="s">
        <v>47</v>
      </c>
      <c r="Z509" t="str">
        <f>_xlfn.XLOOKUP(Table2[[#This Row],[Bedrijfsnummer]],Contacten!$O$2:$O$921,Contacten!$H$2:$H$921,"Not Found",0)</f>
        <v>Not Found</v>
      </c>
      <c r="AA509" t="str">
        <f>_xlfn.XLOOKUP(Table2[[#This Row],[Basisnaam]],Table3[Basisnaam],Table3[Functie],"",0)</f>
        <v/>
      </c>
      <c r="AB509" t="str">
        <f>IF(OR(Table2[[#This Row],[In Contact list?]]&lt;&gt;"Not Found",Table2[[#This Row],[In Contacten Hanne]]&lt;&gt;""),"Yes","No")</f>
        <v>No</v>
      </c>
    </row>
    <row r="510" spans="1:28" ht="17.45" customHeight="1" x14ac:dyDescent="0.45">
      <c r="A510" t="s">
        <v>9422</v>
      </c>
      <c r="B510" t="s">
        <v>4746</v>
      </c>
      <c r="C510" t="str">
        <f>SUBSTITUTE(SUBSTITUTE(SUBSTITUTE(SUBSTITUTE(SUBSTITUTE(SUBSTITUTE(SUBSTITUTE(SUBSTITUTE(SUBSTITUTE(SUBSTITUTE(SUBSTITUTE(SUBSTITUTE(SUBSTITUTE(LOWER(Table2[[#This Row],[Naam]]),".",""),"-","")," bvba",""),"belgië",""),"belgium","")," nv","")," bv",""),"group",""),"groep","")," ", ""),"é","e"),"è","e"),"à","a")</f>
        <v>viatris</v>
      </c>
      <c r="D510" t="s">
        <v>4747</v>
      </c>
      <c r="E510" t="s">
        <v>4748</v>
      </c>
      <c r="F510"/>
      <c r="G510"/>
      <c r="H510"/>
      <c r="I510"/>
      <c r="J510" t="s">
        <v>4749</v>
      </c>
      <c r="K510" t="str">
        <f>IFERROR(LEFT(SUBSTITUTE(SUBSTITUTE(Table2[[#This Row],[Website]],"www.",""),"https://",""), FIND(".", SUBSTITUTE(SUBSTITUTE(Table2[[#This Row],[Website]],"www.",""),"https://","")) - 1),"")</f>
        <v>viatris</v>
      </c>
      <c r="L510" t="s">
        <v>4750</v>
      </c>
      <c r="M510" t="s">
        <v>4751</v>
      </c>
      <c r="N510">
        <v>1560</v>
      </c>
      <c r="O510">
        <v>0</v>
      </c>
      <c r="P510">
        <v>143.69999999999999</v>
      </c>
      <c r="Q510"/>
      <c r="R510" t="str">
        <f>LOWER(Table2[[#This Row],[Straat]]&amp;Table2[[#This Row],[Huisnummer]]&amp;Table2[[#This Row],[Postcode]])</f>
        <v>terhulpsesteenweg61560</v>
      </c>
      <c r="S510"/>
      <c r="T510" t="s">
        <v>45</v>
      </c>
      <c r="U510" t="s">
        <v>4752</v>
      </c>
      <c r="V510">
        <v>6</v>
      </c>
      <c r="W510"/>
      <c r="X510" t="s">
        <v>80</v>
      </c>
      <c r="Y510" t="s">
        <v>47</v>
      </c>
      <c r="Z510" t="str">
        <f>_xlfn.XLOOKUP(Table2[[#This Row],[Bedrijfsnummer]],Contacten!$O$2:$O$921,Contacten!$H$2:$H$921,"Not Found",0)</f>
        <v>Not Found</v>
      </c>
      <c r="AA510" t="str">
        <f>_xlfn.XLOOKUP(Table2[[#This Row],[Basisnaam]],Table3[Basisnaam],Table3[Functie],"",0)</f>
        <v/>
      </c>
      <c r="AB510" t="str">
        <f>IF(OR(Table2[[#This Row],[In Contact list?]]&lt;&gt;"Not Found",Table2[[#This Row],[In Contacten Hanne]]&lt;&gt;""),"Yes","No")</f>
        <v>No</v>
      </c>
    </row>
    <row r="511" spans="1:28" ht="17.45" customHeight="1" x14ac:dyDescent="0.45">
      <c r="A511" t="s">
        <v>9422</v>
      </c>
      <c r="B511" t="s">
        <v>4753</v>
      </c>
      <c r="C511" t="str">
        <f>SUBSTITUTE(SUBSTITUTE(SUBSTITUTE(SUBSTITUTE(SUBSTITUTE(SUBSTITUTE(SUBSTITUTE(SUBSTITUTE(SUBSTITUTE(SUBSTITUTE(SUBSTITUTE(SUBSTITUTE(SUBSTITUTE(LOWER(Table2[[#This Row],[Naam]]),".",""),"-","")," bvba",""),"belgië",""),"belgium","")," nv","")," bv",""),"group",""),"groep","")," ", ""),"é","e"),"è","e"),"à","a")</f>
        <v>vigo</v>
      </c>
      <c r="D511" t="s">
        <v>4754</v>
      </c>
      <c r="E511" t="s">
        <v>4755</v>
      </c>
      <c r="F511" t="s">
        <v>4756</v>
      </c>
      <c r="G511" t="s">
        <v>26</v>
      </c>
      <c r="H511" t="s">
        <v>4757</v>
      </c>
      <c r="I511" t="s">
        <v>26</v>
      </c>
      <c r="J511" t="s">
        <v>4758</v>
      </c>
      <c r="K511" t="str">
        <f>IFERROR(LEFT(SUBSTITUTE(SUBSTITUTE(Table2[[#This Row],[Website]],"www.",""),"https://",""), FIND(".", SUBSTITUTE(SUBSTITUTE(Table2[[#This Row],[Website]],"www.",""),"https://","")) - 1),"")</f>
        <v>vigogroup</v>
      </c>
      <c r="L511" t="s">
        <v>4759</v>
      </c>
      <c r="M511" t="s">
        <v>224</v>
      </c>
      <c r="N511" t="s">
        <v>225</v>
      </c>
      <c r="O511">
        <v>4</v>
      </c>
      <c r="P511">
        <v>333</v>
      </c>
      <c r="Q511" t="s">
        <v>4760</v>
      </c>
      <c r="R511" t="str">
        <f>LOWER(Table2[[#This Row],[Straat]]&amp;Table2[[#This Row],[Huisnummer]]&amp;Table2[[#This Row],[Postcode]])</f>
        <v>biezeweg139230</v>
      </c>
      <c r="S511" t="s">
        <v>33</v>
      </c>
      <c r="T511" t="s">
        <v>67</v>
      </c>
      <c r="U511" t="s">
        <v>4761</v>
      </c>
      <c r="V511" t="s">
        <v>4762</v>
      </c>
      <c r="W511" t="s">
        <v>3228</v>
      </c>
      <c r="X511" t="s">
        <v>38</v>
      </c>
      <c r="Y511" t="s">
        <v>60</v>
      </c>
      <c r="Z511" t="str">
        <f>_xlfn.XLOOKUP(Table2[[#This Row],[Bedrijfsnummer]],Contacten!$O$2:$O$921,Contacten!$H$2:$H$921,"Not Found",0)</f>
        <v>Not Found</v>
      </c>
      <c r="AA511" t="str">
        <f>_xlfn.XLOOKUP(Table2[[#This Row],[Basisnaam]],Table3[Basisnaam],Table3[Functie],"",0)</f>
        <v/>
      </c>
      <c r="AB511" t="str">
        <f>IF(OR(Table2[[#This Row],[In Contact list?]]&lt;&gt;"Not Found",Table2[[#This Row],[In Contacten Hanne]]&lt;&gt;""),"Yes","No")</f>
        <v>No</v>
      </c>
    </row>
    <row r="512" spans="1:28" ht="17.45" customHeight="1" x14ac:dyDescent="0.45">
      <c r="A512" t="s">
        <v>9422</v>
      </c>
      <c r="B512" t="s">
        <v>4763</v>
      </c>
      <c r="C512" t="str">
        <f>SUBSTITUTE(SUBSTITUTE(SUBSTITUTE(SUBSTITUTE(SUBSTITUTE(SUBSTITUTE(SUBSTITUTE(SUBSTITUTE(SUBSTITUTE(SUBSTITUTE(SUBSTITUTE(SUBSTITUTE(SUBSTITUTE(LOWER(Table2[[#This Row],[Naam]]),".",""),"-","")," bvba",""),"belgië",""),"belgium","")," nv","")," bv",""),"group",""),"groep","")," ", ""),"é","e"),"è","e"),"à","a")</f>
        <v>vincifacilities</v>
      </c>
      <c r="D512" t="s">
        <v>4764</v>
      </c>
      <c r="E512" t="s">
        <v>4765</v>
      </c>
      <c r="F512" t="s">
        <v>1153</v>
      </c>
      <c r="G512" t="s">
        <v>26</v>
      </c>
      <c r="H512" t="s">
        <v>4766</v>
      </c>
      <c r="I512" t="s">
        <v>26</v>
      </c>
      <c r="J512" t="s">
        <v>4767</v>
      </c>
      <c r="K512" t="str">
        <f>IFERROR(LEFT(SUBSTITUTE(SUBSTITUTE(Table2[[#This Row],[Website]],"www.",""),"https://",""), FIND(".", SUBSTITUTE(SUBSTITUTE(Table2[[#This Row],[Website]],"www.",""),"https://","")) - 1),"")</f>
        <v>vinci-facilities</v>
      </c>
      <c r="L512" t="s">
        <v>4768</v>
      </c>
      <c r="M512" t="s">
        <v>200</v>
      </c>
      <c r="N512" t="s">
        <v>315</v>
      </c>
      <c r="O512">
        <v>73</v>
      </c>
      <c r="P512">
        <v>248</v>
      </c>
      <c r="Q512" t="s">
        <v>1366</v>
      </c>
      <c r="R512" t="str">
        <f>LOWER(Table2[[#This Row],[Straat]]&amp;Table2[[#This Row],[Huisnummer]]&amp;Table2[[#This Row],[Postcode]])</f>
        <v>havenlaan86c1000</v>
      </c>
      <c r="S512" t="s">
        <v>33</v>
      </c>
      <c r="T512" t="s">
        <v>200</v>
      </c>
      <c r="U512" t="s">
        <v>1367</v>
      </c>
      <c r="V512" t="s">
        <v>1368</v>
      </c>
      <c r="W512" t="s">
        <v>1281</v>
      </c>
      <c r="X512" t="s">
        <v>38</v>
      </c>
      <c r="Y512" t="s">
        <v>60</v>
      </c>
      <c r="Z512" t="str">
        <f>_xlfn.XLOOKUP(Table2[[#This Row],[Bedrijfsnummer]],Contacten!$O$2:$O$921,Contacten!$H$2:$H$921,"Not Found",0)</f>
        <v>HR-business partner West- en Oost</v>
      </c>
      <c r="AA512" t="str">
        <f>_xlfn.XLOOKUP(Table2[[#This Row],[Basisnaam]],Table3[Basisnaam],Table3[Functie],"",0)</f>
        <v/>
      </c>
      <c r="AB512" t="str">
        <f>IF(OR(Table2[[#This Row],[In Contact list?]]&lt;&gt;"Not Found",Table2[[#This Row],[In Contacten Hanne]]&lt;&gt;""),"Yes","No")</f>
        <v>Yes</v>
      </c>
    </row>
    <row r="513" spans="1:28" ht="17.45" customHeight="1" x14ac:dyDescent="0.45">
      <c r="A513" t="s">
        <v>9422</v>
      </c>
      <c r="B513" t="s">
        <v>4770</v>
      </c>
      <c r="C513" t="str">
        <f>SUBSTITUTE(SUBSTITUTE(SUBSTITUTE(SUBSTITUTE(SUBSTITUTE(SUBSTITUTE(SUBSTITUTE(SUBSTITUTE(SUBSTITUTE(SUBSTITUTE(SUBSTITUTE(SUBSTITUTE(SUBSTITUTE(LOWER(Table2[[#This Row],[Naam]]),".",""),"-","")," bvba",""),"belgië",""),"belgium","")," nv","")," bv",""),"group",""),"groep","")," ", ""),"é","e"),"è","e"),"à","a")</f>
        <v>vinçotte</v>
      </c>
      <c r="D513" t="s">
        <v>4771</v>
      </c>
      <c r="E513" t="s">
        <v>4772</v>
      </c>
      <c r="F513"/>
      <c r="G513"/>
      <c r="H513" t="s">
        <v>4773</v>
      </c>
      <c r="I513" t="s">
        <v>26</v>
      </c>
      <c r="J513" t="s">
        <v>4774</v>
      </c>
      <c r="K513" t="str">
        <f>IFERROR(LEFT(SUBSTITUTE(SUBSTITUTE(Table2[[#This Row],[Website]],"www.",""),"https://",""), FIND(".", SUBSTITUTE(SUBSTITUTE(Table2[[#This Row],[Website]],"www.",""),"https://","")) - 1),"")</f>
        <v>vincotte</v>
      </c>
      <c r="L513" t="s">
        <v>4775</v>
      </c>
      <c r="M513" t="s">
        <v>243</v>
      </c>
      <c r="N513" t="s">
        <v>244</v>
      </c>
      <c r="O513">
        <v>84</v>
      </c>
      <c r="P513">
        <v>327</v>
      </c>
      <c r="Q513" t="s">
        <v>4776</v>
      </c>
      <c r="R513" t="str">
        <f>LOWER(Table2[[#This Row],[Straat]]&amp;Table2[[#This Row],[Huisnummer]]&amp;Table2[[#This Row],[Postcode]])</f>
        <v>olieslagerslaan351800</v>
      </c>
      <c r="S513" t="s">
        <v>33</v>
      </c>
      <c r="T513" t="s">
        <v>45</v>
      </c>
      <c r="U513" t="s">
        <v>4777</v>
      </c>
      <c r="V513" t="s">
        <v>2508</v>
      </c>
      <c r="W513" t="s">
        <v>469</v>
      </c>
      <c r="X513" t="s">
        <v>38</v>
      </c>
      <c r="Y513" t="s">
        <v>60</v>
      </c>
      <c r="Z513" t="str">
        <f>_xlfn.XLOOKUP(Table2[[#This Row],[Bedrijfsnummer]],Contacten!$O$2:$O$921,Contacten!$H$2:$H$921,"Not Found",0)</f>
        <v>Chief Human Resources Officer</v>
      </c>
      <c r="AA513" t="str">
        <f>_xlfn.XLOOKUP(Table2[[#This Row],[Basisnaam]],Table3[Basisnaam],Table3[Functie],"",0)</f>
        <v/>
      </c>
      <c r="AB513" t="str">
        <f>IF(OR(Table2[[#This Row],[In Contact list?]]&lt;&gt;"Not Found",Table2[[#This Row],[In Contacten Hanne]]&lt;&gt;""),"Yes","No")</f>
        <v>Yes</v>
      </c>
    </row>
    <row r="514" spans="1:28" ht="17.45" customHeight="1" x14ac:dyDescent="0.45">
      <c r="A514" t="s">
        <v>9422</v>
      </c>
      <c r="B514" t="s">
        <v>4779</v>
      </c>
      <c r="C514" t="str">
        <f>SUBSTITUTE(SUBSTITUTE(SUBSTITUTE(SUBSTITUTE(SUBSTITUTE(SUBSTITUTE(SUBSTITUTE(SUBSTITUTE(SUBSTITUTE(SUBSTITUTE(SUBSTITUTE(SUBSTITUTE(SUBSTITUTE(LOWER(Table2[[#This Row],[Naam]]),".",""),"-","")," bvba",""),"belgië",""),"belgium","")," nv","")," bv",""),"group",""),"groep","")," ", ""),"é","e"),"è","e"),"à","a")</f>
        <v>vlaamsinstituutvoorbiotechnologieflandersinstituteforbiotechnology</v>
      </c>
      <c r="D514" t="s">
        <v>4780</v>
      </c>
      <c r="E514" t="s">
        <v>4781</v>
      </c>
      <c r="F514" t="s">
        <v>4782</v>
      </c>
      <c r="G514" t="s">
        <v>26</v>
      </c>
      <c r="H514" t="s">
        <v>4783</v>
      </c>
      <c r="I514" t="s">
        <v>26</v>
      </c>
      <c r="J514" t="s">
        <v>4784</v>
      </c>
      <c r="K514" t="str">
        <f>IFERROR(LEFT(SUBSTITUTE(SUBSTITUTE(Table2[[#This Row],[Website]],"www.",""),"https://",""), FIND(".", SUBSTITUTE(SUBSTITUTE(Table2[[#This Row],[Website]],"www.",""),"https://","")) - 1),"")</f>
        <v>vib</v>
      </c>
      <c r="L514" t="s">
        <v>4785</v>
      </c>
      <c r="M514" t="s">
        <v>66</v>
      </c>
      <c r="N514" t="s">
        <v>3003</v>
      </c>
      <c r="O514">
        <v>35</v>
      </c>
      <c r="P514">
        <v>960</v>
      </c>
      <c r="Q514" t="s">
        <v>4786</v>
      </c>
      <c r="R514" t="str">
        <f>LOWER(Table2[[#This Row],[Straat]]&amp;Table2[[#This Row],[Huisnummer]]&amp;Table2[[#This Row],[Postcode]])</f>
        <v>suzanne tassierstraat19052</v>
      </c>
      <c r="S514" t="s">
        <v>33</v>
      </c>
      <c r="T514" t="s">
        <v>67</v>
      </c>
      <c r="U514" t="s">
        <v>4787</v>
      </c>
      <c r="V514" t="s">
        <v>468</v>
      </c>
      <c r="W514" t="s">
        <v>4788</v>
      </c>
      <c r="X514" t="s">
        <v>100</v>
      </c>
      <c r="Y514" t="s">
        <v>39</v>
      </c>
      <c r="Z514" t="str">
        <f>_xlfn.XLOOKUP(Table2[[#This Row],[Bedrijfsnummer]],Contacten!$O$2:$O$921,Contacten!$H$2:$H$921,"Not Found",0)</f>
        <v>Human Resources Manager</v>
      </c>
      <c r="AA514" t="str">
        <f>_xlfn.XLOOKUP(Table2[[#This Row],[Basisnaam]],Table3[Basisnaam],Table3[Functie],"",0)</f>
        <v>HR Director</v>
      </c>
      <c r="AB514" t="str">
        <f>IF(OR(Table2[[#This Row],[In Contact list?]]&lt;&gt;"Not Found",Table2[[#This Row],[In Contacten Hanne]]&lt;&gt;""),"Yes","No")</f>
        <v>Yes</v>
      </c>
    </row>
    <row r="515" spans="1:28" ht="17.45" customHeight="1" x14ac:dyDescent="0.45">
      <c r="A515" t="s">
        <v>9422</v>
      </c>
      <c r="B515" t="s">
        <v>4790</v>
      </c>
      <c r="C515" t="str">
        <f>SUBSTITUTE(SUBSTITUTE(SUBSTITUTE(SUBSTITUTE(SUBSTITUTE(SUBSTITUTE(SUBSTITUTE(SUBSTITUTE(SUBSTITUTE(SUBSTITUTE(SUBSTITUTE(SUBSTITUTE(SUBSTITUTE(LOWER(Table2[[#This Row],[Naam]]),".",""),"-","")," bvba",""),"belgië",""),"belgium","")," nv","")," bv",""),"group",""),"groep","")," ", ""),"é","e"),"è","e"),"à","a")</f>
        <v>vlaamseinstellingvoortechnologischonderzoek</v>
      </c>
      <c r="D515" t="s">
        <v>4791</v>
      </c>
      <c r="E515" t="s">
        <v>4792</v>
      </c>
      <c r="F515" t="s">
        <v>4793</v>
      </c>
      <c r="G515" t="s">
        <v>26</v>
      </c>
      <c r="H515" t="s">
        <v>4794</v>
      </c>
      <c r="I515" t="s">
        <v>26</v>
      </c>
      <c r="J515" t="s">
        <v>4795</v>
      </c>
      <c r="K515" t="str">
        <f>IFERROR(LEFT(SUBSTITUTE(SUBSTITUTE(Table2[[#This Row],[Website]],"www.",""),"https://",""), FIND(".", SUBSTITUTE(SUBSTITUTE(Table2[[#This Row],[Website]],"www.",""),"https://","")) - 1),"")</f>
        <v>vito</v>
      </c>
      <c r="L515" t="s">
        <v>4796</v>
      </c>
      <c r="M515" t="s">
        <v>1528</v>
      </c>
      <c r="N515" t="s">
        <v>4797</v>
      </c>
      <c r="O515">
        <v>214</v>
      </c>
      <c r="P515">
        <v>857</v>
      </c>
      <c r="Q515" t="s">
        <v>4798</v>
      </c>
      <c r="R515" t="str">
        <f>LOWER(Table2[[#This Row],[Straat]]&amp;Table2[[#This Row],[Huisnummer]]&amp;Table2[[#This Row],[Postcode]])</f>
        <v>boeretang2002400</v>
      </c>
      <c r="S515" t="s">
        <v>33</v>
      </c>
      <c r="T515" t="s">
        <v>34</v>
      </c>
      <c r="U515" t="s">
        <v>4799</v>
      </c>
      <c r="V515" t="s">
        <v>2551</v>
      </c>
      <c r="W515" t="s">
        <v>1171</v>
      </c>
      <c r="X515" t="s">
        <v>100</v>
      </c>
      <c r="Y515" t="s">
        <v>60</v>
      </c>
      <c r="Z515" t="str">
        <f>_xlfn.XLOOKUP(Table2[[#This Row],[Bedrijfsnummer]],Contacten!$O$2:$O$921,Contacten!$H$2:$H$921,"Not Found",0)</f>
        <v>HR Business Partner</v>
      </c>
      <c r="AA515" t="str">
        <f>_xlfn.XLOOKUP(Table2[[#This Row],[Basisnaam]],Table3[Basisnaam],Table3[Functie],"",0)</f>
        <v/>
      </c>
      <c r="AB515" t="str">
        <f>IF(OR(Table2[[#This Row],[In Contact list?]]&lt;&gt;"Not Found",Table2[[#This Row],[In Contacten Hanne]]&lt;&gt;""),"Yes","No")</f>
        <v>Yes</v>
      </c>
    </row>
    <row r="516" spans="1:28" ht="17.45" customHeight="1" x14ac:dyDescent="0.45">
      <c r="A516" t="s">
        <v>9422</v>
      </c>
      <c r="B516" t="s">
        <v>4801</v>
      </c>
      <c r="C516" t="str">
        <f>SUBSTITUTE(SUBSTITUTE(SUBSTITUTE(SUBSTITUTE(SUBSTITUTE(SUBSTITUTE(SUBSTITUTE(SUBSTITUTE(SUBSTITUTE(SUBSTITUTE(SUBSTITUTE(SUBSTITUTE(SUBSTITUTE(LOWER(Table2[[#This Row],[Naam]]),".",""),"-","")," bvba",""),"belgië",""),"belgium","")," nv","")," bv",""),"group",""),"groep","")," ", ""),"é","e"),"è","e"),"à","a")</f>
        <v>vlevico</v>
      </c>
      <c r="D516" t="s">
        <v>4802</v>
      </c>
      <c r="E516" t="s">
        <v>4803</v>
      </c>
      <c r="F516"/>
      <c r="G516"/>
      <c r="H516"/>
      <c r="I516"/>
      <c r="J516" t="s">
        <v>9547</v>
      </c>
      <c r="K516" t="str">
        <f>IFERROR(LEFT(SUBSTITUTE(SUBSTITUTE(Table2[[#This Row],[Website]],"www.",""),"https://",""), FIND(".", SUBSTITUTE(SUBSTITUTE(Table2[[#This Row],[Website]],"www.",""),"https://","")) - 1),"")</f>
        <v>Empty</v>
      </c>
      <c r="L516"/>
      <c r="M516" t="s">
        <v>727</v>
      </c>
      <c r="N516">
        <v>1500</v>
      </c>
      <c r="O516">
        <v>0</v>
      </c>
      <c r="P516">
        <v>111.6</v>
      </c>
      <c r="Q516"/>
      <c r="R516" t="str">
        <f>LOWER(Table2[[#This Row],[Straat]]&amp;Table2[[#This Row],[Huisnummer]]&amp;Table2[[#This Row],[Postcode]])</f>
        <v>edingensesteenweg1961500</v>
      </c>
      <c r="S516"/>
      <c r="T516" t="s">
        <v>45</v>
      </c>
      <c r="U516" t="s">
        <v>1400</v>
      </c>
      <c r="V516">
        <v>196</v>
      </c>
      <c r="W516"/>
      <c r="X516" t="s">
        <v>100</v>
      </c>
      <c r="Y516" t="s">
        <v>47</v>
      </c>
      <c r="Z516" t="str">
        <f>_xlfn.XLOOKUP(Table2[[#This Row],[Bedrijfsnummer]],Contacten!$O$2:$O$921,Contacten!$H$2:$H$921,"Not Found",0)</f>
        <v>Not Found</v>
      </c>
      <c r="AA516" t="str">
        <f>_xlfn.XLOOKUP(Table2[[#This Row],[Basisnaam]],Table3[Basisnaam],Table3[Functie],"",0)</f>
        <v/>
      </c>
      <c r="AB516" t="str">
        <f>IF(OR(Table2[[#This Row],[In Contact list?]]&lt;&gt;"Not Found",Table2[[#This Row],[In Contacten Hanne]]&lt;&gt;""),"Yes","No")</f>
        <v>No</v>
      </c>
    </row>
    <row r="517" spans="1:28" ht="17.45" customHeight="1" x14ac:dyDescent="0.45">
      <c r="A517" t="s">
        <v>9422</v>
      </c>
      <c r="B517" t="s">
        <v>4804</v>
      </c>
      <c r="C517" t="str">
        <f>SUBSTITUTE(SUBSTITUTE(SUBSTITUTE(SUBSTITUTE(SUBSTITUTE(SUBSTITUTE(SUBSTITUTE(SUBSTITUTE(SUBSTITUTE(SUBSTITUTE(SUBSTITUTE(SUBSTITUTE(SUBSTITUTE(LOWER(Table2[[#This Row],[Naam]]),".",""),"-","")," bvba",""),"belgië",""),"belgium","")," nv","")," bv",""),"group",""),"groep","")," ", ""),"é","e"),"è","e"),"à","a")</f>
        <v>voestalpinesadef</v>
      </c>
      <c r="D517" t="s">
        <v>4805</v>
      </c>
      <c r="E517" t="s">
        <v>4806</v>
      </c>
      <c r="F517" t="s">
        <v>4807</v>
      </c>
      <c r="G517" t="s">
        <v>26</v>
      </c>
      <c r="H517" t="s">
        <v>4808</v>
      </c>
      <c r="I517" t="s">
        <v>26</v>
      </c>
      <c r="J517" t="s">
        <v>4809</v>
      </c>
      <c r="K517" t="str">
        <f>IFERROR(LEFT(SUBSTITUTE(SUBSTITUTE(Table2[[#This Row],[Website]],"www.",""),"https://",""), FIND(".", SUBSTITUTE(SUBSTITUTE(Table2[[#This Row],[Website]],"www.",""),"https://","")) - 1),"")</f>
        <v>voestalpine</v>
      </c>
      <c r="L517" t="s">
        <v>4810</v>
      </c>
      <c r="M517" t="s">
        <v>4811</v>
      </c>
      <c r="N517" t="s">
        <v>4812</v>
      </c>
      <c r="O517">
        <v>49</v>
      </c>
      <c r="P517">
        <v>163</v>
      </c>
      <c r="Q517" t="s">
        <v>4813</v>
      </c>
      <c r="R517" t="str">
        <f>LOWER(Table2[[#This Row],[Straat]]&amp;Table2[[#This Row],[Huisnummer]]&amp;Table2[[#This Row],[Postcode]])</f>
        <v>bruggesteenweg2008830</v>
      </c>
      <c r="S517" t="s">
        <v>33</v>
      </c>
      <c r="T517" t="s">
        <v>77</v>
      </c>
      <c r="U517" t="s">
        <v>4814</v>
      </c>
      <c r="V517" t="s">
        <v>2551</v>
      </c>
      <c r="W517" t="s">
        <v>362</v>
      </c>
      <c r="X517" t="s">
        <v>100</v>
      </c>
      <c r="Y517" t="s">
        <v>47</v>
      </c>
      <c r="Z517" t="str">
        <f>_xlfn.XLOOKUP(Table2[[#This Row],[Bedrijfsnummer]],Contacten!$O$2:$O$921,Contacten!$H$2:$H$921,"Not Found",0)</f>
        <v>HR Manager</v>
      </c>
      <c r="AA517" t="str">
        <f>_xlfn.XLOOKUP(Table2[[#This Row],[Basisnaam]],Table3[Basisnaam],Table3[Functie],"",0)</f>
        <v/>
      </c>
      <c r="AB517" t="str">
        <f>IF(OR(Table2[[#This Row],[In Contact list?]]&lt;&gt;"Not Found",Table2[[#This Row],[In Contacten Hanne]]&lt;&gt;""),"Yes","No")</f>
        <v>Yes</v>
      </c>
    </row>
    <row r="518" spans="1:28" ht="17.45" customHeight="1" x14ac:dyDescent="0.45">
      <c r="A518" t="s">
        <v>9422</v>
      </c>
      <c r="B518" t="s">
        <v>4816</v>
      </c>
      <c r="C518" t="str">
        <f>SUBSTITUTE(SUBSTITUTE(SUBSTITUTE(SUBSTITUTE(SUBSTITUTE(SUBSTITUTE(SUBSTITUTE(SUBSTITUTE(SUBSTITUTE(SUBSTITUTE(SUBSTITUTE(SUBSTITUTE(SUBSTITUTE(LOWER(Table2[[#This Row],[Naam]]),".",""),"-","")," bvba",""),"belgië",""),"belgium","")," nv","")," bv",""),"group",""),"groep","")," ", ""),"é","e"),"è","e"),"à","a")</f>
        <v>volvocar</v>
      </c>
      <c r="D518" t="s">
        <v>4817</v>
      </c>
      <c r="E518" t="s">
        <v>4818</v>
      </c>
      <c r="F518" t="s">
        <v>4819</v>
      </c>
      <c r="G518" t="s">
        <v>26</v>
      </c>
      <c r="H518" t="s">
        <v>4820</v>
      </c>
      <c r="I518" t="s">
        <v>26</v>
      </c>
      <c r="J518" t="s">
        <v>4821</v>
      </c>
      <c r="K518" t="str">
        <f>IFERROR(LEFT(SUBSTITUTE(SUBSTITUTE(Table2[[#This Row],[Website]],"www.",""),"https://",""), FIND(".", SUBSTITUTE(SUBSTITUTE(Table2[[#This Row],[Website]],"www.",""),"https://","")) - 1),"")</f>
        <v>volvocargent</v>
      </c>
      <c r="L518" t="s">
        <v>4822</v>
      </c>
      <c r="M518" t="s">
        <v>369</v>
      </c>
      <c r="N518">
        <v>9000</v>
      </c>
      <c r="O518">
        <v>11</v>
      </c>
      <c r="P518">
        <v>709.1</v>
      </c>
      <c r="Q518"/>
      <c r="R518" t="str">
        <f>LOWER(Table2[[#This Row],[Straat]]&amp;Table2[[#This Row],[Huisnummer]]&amp;Table2[[#This Row],[Postcode]])</f>
        <v>john kennedylaan259000</v>
      </c>
      <c r="S518"/>
      <c r="T518" t="s">
        <v>67</v>
      </c>
      <c r="U518" t="s">
        <v>3417</v>
      </c>
      <c r="V518">
        <v>25</v>
      </c>
      <c r="W518" t="s">
        <v>1462</v>
      </c>
      <c r="X518" t="s">
        <v>2199</v>
      </c>
      <c r="Y518" t="s">
        <v>113</v>
      </c>
      <c r="Z518" t="str">
        <f>_xlfn.XLOOKUP(Table2[[#This Row],[Bedrijfsnummer]],Contacten!$O$2:$O$921,Contacten!$H$2:$H$921,"Not Found",0)</f>
        <v>Not Found</v>
      </c>
      <c r="AA518" t="str">
        <f>_xlfn.XLOOKUP(Table2[[#This Row],[Basisnaam]],Table3[Basisnaam],Table3[Functie],"",0)</f>
        <v>HR Director</v>
      </c>
      <c r="AB518" t="str">
        <f>IF(OR(Table2[[#This Row],[In Contact list?]]&lt;&gt;"Not Found",Table2[[#This Row],[In Contacten Hanne]]&lt;&gt;""),"Yes","No")</f>
        <v>Yes</v>
      </c>
    </row>
    <row r="519" spans="1:28" ht="17.45" customHeight="1" x14ac:dyDescent="0.45">
      <c r="A519" t="s">
        <v>9422</v>
      </c>
      <c r="B519" t="s">
        <v>4823</v>
      </c>
      <c r="C519" t="str">
        <f>SUBSTITUTE(SUBSTITUTE(SUBSTITUTE(SUBSTITUTE(SUBSTITUTE(SUBSTITUTE(SUBSTITUTE(SUBSTITUTE(SUBSTITUTE(SUBSTITUTE(SUBSTITUTE(SUBSTITUTE(SUBSTITUTE(LOWER(Table2[[#This Row],[Naam]]),".",""),"-","")," bvba",""),"belgië",""),"belgium","")," nv","")," bv",""),"group",""),"groep","")," ", ""),"é","e"),"è","e"),"à","a")</f>
        <v>volvo</v>
      </c>
      <c r="D519" t="s">
        <v>4824</v>
      </c>
      <c r="E519" t="s">
        <v>4825</v>
      </c>
      <c r="F519" t="s">
        <v>4826</v>
      </c>
      <c r="G519" t="s">
        <v>26</v>
      </c>
      <c r="H519" t="s">
        <v>4827</v>
      </c>
      <c r="I519" t="s">
        <v>26</v>
      </c>
      <c r="J519" t="s">
        <v>4828</v>
      </c>
      <c r="K519" t="str">
        <f>IFERROR(LEFT(SUBSTITUTE(SUBSTITUTE(Table2[[#This Row],[Website]],"www.",""),"https://",""), FIND(".", SUBSTITUTE(SUBSTITUTE(Table2[[#This Row],[Website]],"www.",""),"https://","")) - 1),"")</f>
        <v>volvogroup</v>
      </c>
      <c r="L519" t="s">
        <v>4829</v>
      </c>
      <c r="M519" t="s">
        <v>4830</v>
      </c>
      <c r="N519">
        <v>9041</v>
      </c>
      <c r="O519">
        <v>528</v>
      </c>
      <c r="P519">
        <v>1049</v>
      </c>
      <c r="Q519"/>
      <c r="R519" t="str">
        <f>LOWER(Table2[[#This Row],[Straat]]&amp;Table2[[#This Row],[Huisnummer]]&amp;Table2[[#This Row],[Postcode]])</f>
        <v>smalleheerweg319041</v>
      </c>
      <c r="S519"/>
      <c r="T519" t="s">
        <v>67</v>
      </c>
      <c r="U519" t="s">
        <v>4831</v>
      </c>
      <c r="V519">
        <v>31</v>
      </c>
      <c r="W519" t="s">
        <v>4832</v>
      </c>
      <c r="X519" t="s">
        <v>112</v>
      </c>
      <c r="Y519" t="s">
        <v>113</v>
      </c>
      <c r="Z519" t="str">
        <f>_xlfn.XLOOKUP(Table2[[#This Row],[Bedrijfsnummer]],Contacten!$O$2:$O$921,Contacten!$H$2:$H$921,"Not Found",0)</f>
        <v>Not Found</v>
      </c>
      <c r="AA519" t="str">
        <f>_xlfn.XLOOKUP(Table2[[#This Row],[Basisnaam]],Table3[Basisnaam],Table3[Functie],"",0)</f>
        <v>Director HR &amp; Safety</v>
      </c>
      <c r="AB519" t="str">
        <f>IF(OR(Table2[[#This Row],[In Contact list?]]&lt;&gt;"Not Found",Table2[[#This Row],[In Contacten Hanne]]&lt;&gt;""),"Yes","No")</f>
        <v>Yes</v>
      </c>
    </row>
    <row r="520" spans="1:28" ht="17.45" customHeight="1" x14ac:dyDescent="0.45">
      <c r="A520" t="s">
        <v>9422</v>
      </c>
      <c r="B520" t="s">
        <v>4833</v>
      </c>
      <c r="C520" t="str">
        <f>SUBSTITUTE(SUBSTITUTE(SUBSTITUTE(SUBSTITUTE(SUBSTITUTE(SUBSTITUTE(SUBSTITUTE(SUBSTITUTE(SUBSTITUTE(SUBSTITUTE(SUBSTITUTE(SUBSTITUTE(SUBSTITUTE(LOWER(Table2[[#This Row],[Naam]]),".",""),"-","")," bvba",""),"belgië",""),"belgium","")," nv","")," bv",""),"group",""),"groep","")," ", ""),"é","e"),"è","e"),"à","a")</f>
        <v>vpkpackaging</v>
      </c>
      <c r="D520" t="s">
        <v>4834</v>
      </c>
      <c r="E520" t="s">
        <v>4835</v>
      </c>
      <c r="F520" t="s">
        <v>4836</v>
      </c>
      <c r="G520" t="s">
        <v>26</v>
      </c>
      <c r="H520"/>
      <c r="I520"/>
      <c r="J520" t="s">
        <v>4837</v>
      </c>
      <c r="K520" t="str">
        <f>IFERROR(LEFT(SUBSTITUTE(SUBSTITUTE(Table2[[#This Row],[Website]],"www.",""),"https://",""), FIND(".", SUBSTITUTE(SUBSTITUTE(Table2[[#This Row],[Website]],"www.",""),"https://","")) - 1),"")</f>
        <v>vpkgroup</v>
      </c>
      <c r="L520" t="s">
        <v>4838</v>
      </c>
      <c r="M520" t="s">
        <v>4326</v>
      </c>
      <c r="N520" t="s">
        <v>3688</v>
      </c>
      <c r="O520">
        <v>5</v>
      </c>
      <c r="P520">
        <v>132</v>
      </c>
      <c r="Q520" t="s">
        <v>4839</v>
      </c>
      <c r="R520" t="str">
        <f>LOWER(Table2[[#This Row],[Straat]]&amp;Table2[[#This Row],[Huisnummer]]&amp;Table2[[#This Row],[Postcode]])</f>
        <v>oude baan1209200</v>
      </c>
      <c r="S520" t="s">
        <v>33</v>
      </c>
      <c r="T520" t="s">
        <v>67</v>
      </c>
      <c r="U520" t="s">
        <v>4840</v>
      </c>
      <c r="V520" t="s">
        <v>4841</v>
      </c>
      <c r="W520" t="s">
        <v>1876</v>
      </c>
      <c r="X520" t="s">
        <v>100</v>
      </c>
      <c r="Y520" t="s">
        <v>47</v>
      </c>
      <c r="Z520" t="str">
        <f>_xlfn.XLOOKUP(Table2[[#This Row],[Bedrijfsnummer]],Contacten!$O$2:$O$921,Contacten!$H$2:$H$921,"Not Found",0)</f>
        <v>HR Business Partner</v>
      </c>
      <c r="AA520" t="str">
        <f>_xlfn.XLOOKUP(Table2[[#This Row],[Basisnaam]],Table3[Basisnaam],Table3[Functie],"",0)</f>
        <v/>
      </c>
      <c r="AB520" t="str">
        <f>IF(OR(Table2[[#This Row],[In Contact list?]]&lt;&gt;"Not Found",Table2[[#This Row],[In Contacten Hanne]]&lt;&gt;""),"Yes","No")</f>
        <v>Yes</v>
      </c>
    </row>
    <row r="521" spans="1:28" ht="17.45" customHeight="1" x14ac:dyDescent="0.45">
      <c r="A521" t="s">
        <v>9422</v>
      </c>
      <c r="B521" t="s">
        <v>4843</v>
      </c>
      <c r="C521" t="str">
        <f>SUBSTITUTE(SUBSTITUTE(SUBSTITUTE(SUBSTITUTE(SUBSTITUTE(SUBSTITUTE(SUBSTITUTE(SUBSTITUTE(SUBSTITUTE(SUBSTITUTE(SUBSTITUTE(SUBSTITUTE(SUBSTITUTE(LOWER(Table2[[#This Row],[Naam]]),".",""),"-","")," bvba",""),"belgië",""),"belgium","")," nv","")," bv",""),"group",""),"groep","")," ", ""),"é","e"),"è","e"),"à","a")</f>
        <v>vwrinternational</v>
      </c>
      <c r="D521" t="s">
        <v>4844</v>
      </c>
      <c r="E521" t="s">
        <v>4845</v>
      </c>
      <c r="F521"/>
      <c r="G521"/>
      <c r="H521"/>
      <c r="I521"/>
      <c r="J521" t="s">
        <v>9547</v>
      </c>
      <c r="K521" t="str">
        <f>IFERROR(LEFT(SUBSTITUTE(SUBSTITUTE(Table2[[#This Row],[Website]],"www.",""),"https://",""), FIND(".", SUBSTITUTE(SUBSTITUTE(Table2[[#This Row],[Website]],"www.",""),"https://","")) - 1),"")</f>
        <v>Empty</v>
      </c>
      <c r="L521"/>
      <c r="M521" t="s">
        <v>151</v>
      </c>
      <c r="N521">
        <v>3001</v>
      </c>
      <c r="O521">
        <v>0</v>
      </c>
      <c r="P521">
        <v>409.8</v>
      </c>
      <c r="Q521"/>
      <c r="R521" t="str">
        <f>LOWER(Table2[[#This Row],[Straat]]&amp;Table2[[#This Row],[Huisnummer]]&amp;Table2[[#This Row],[Postcode]])</f>
        <v>geldenaaksebaan4643001</v>
      </c>
      <c r="S521"/>
      <c r="T521" t="s">
        <v>45</v>
      </c>
      <c r="U521" t="s">
        <v>4846</v>
      </c>
      <c r="V521">
        <v>464</v>
      </c>
      <c r="W521"/>
      <c r="X521" t="s">
        <v>38</v>
      </c>
      <c r="Y521" t="s">
        <v>47</v>
      </c>
      <c r="Z521" t="str">
        <f>_xlfn.XLOOKUP(Table2[[#This Row],[Bedrijfsnummer]],Contacten!$O$2:$O$921,Contacten!$H$2:$H$921,"Not Found",0)</f>
        <v>Not Found</v>
      </c>
      <c r="AA521" t="str">
        <f>_xlfn.XLOOKUP(Table2[[#This Row],[Basisnaam]],Table3[Basisnaam],Table3[Functie],"",0)</f>
        <v/>
      </c>
      <c r="AB521" t="str">
        <f>IF(OR(Table2[[#This Row],[In Contact list?]]&lt;&gt;"Not Found",Table2[[#This Row],[In Contacten Hanne]]&lt;&gt;""),"Yes","No")</f>
        <v>No</v>
      </c>
    </row>
    <row r="522" spans="1:28" ht="17.45" customHeight="1" x14ac:dyDescent="0.45">
      <c r="A522" t="s">
        <v>9422</v>
      </c>
      <c r="B522" t="s">
        <v>4847</v>
      </c>
      <c r="C522" t="str">
        <f>SUBSTITUTE(SUBSTITUTE(SUBSTITUTE(SUBSTITUTE(SUBSTITUTE(SUBSTITUTE(SUBSTITUTE(SUBSTITUTE(SUBSTITUTE(SUBSTITUTE(SUBSTITUTE(SUBSTITUTE(SUBSTITUTE(LOWER(Table2[[#This Row],[Naam]]),".",""),"-","")," bvba",""),"belgië",""),"belgium","")," nv","")," bv",""),"group",""),"groep","")," ", ""),"é","e"),"è","e"),"à","a")</f>
        <v>vyncke</v>
      </c>
      <c r="D522" t="s">
        <v>4848</v>
      </c>
      <c r="E522" t="s">
        <v>4849</v>
      </c>
      <c r="F522" t="s">
        <v>4850</v>
      </c>
      <c r="G522" t="s">
        <v>26</v>
      </c>
      <c r="H522" t="s">
        <v>4851</v>
      </c>
      <c r="I522" t="s">
        <v>26</v>
      </c>
      <c r="J522" t="s">
        <v>4852</v>
      </c>
      <c r="K522" t="str">
        <f>IFERROR(LEFT(SUBSTITUTE(SUBSTITUTE(Table2[[#This Row],[Website]],"www.",""),"https://",""), FIND(".", SUBSTITUTE(SUBSTITUTE(Table2[[#This Row],[Website]],"www.",""),"https://","")) - 1),"")</f>
        <v>vyncke</v>
      </c>
      <c r="L522" t="s">
        <v>4853</v>
      </c>
      <c r="M522" t="s">
        <v>4214</v>
      </c>
      <c r="N522">
        <v>8530</v>
      </c>
      <c r="O522">
        <v>14</v>
      </c>
      <c r="P522">
        <v>133.9</v>
      </c>
      <c r="Q522"/>
      <c r="R522" t="str">
        <f>LOWER(Table2[[#This Row],[Straat]]&amp;Table2[[#This Row],[Huisnummer]]&amp;Table2[[#This Row],[Postcode]])</f>
        <v>gentsesteenweg2248530</v>
      </c>
      <c r="S522"/>
      <c r="T522" t="s">
        <v>77</v>
      </c>
      <c r="U522" t="s">
        <v>110</v>
      </c>
      <c r="V522">
        <v>224</v>
      </c>
      <c r="W522" t="s">
        <v>469</v>
      </c>
      <c r="X522" t="s">
        <v>80</v>
      </c>
      <c r="Y522" t="s">
        <v>47</v>
      </c>
      <c r="Z522" t="str">
        <f>_xlfn.XLOOKUP(Table2[[#This Row],[Bedrijfsnummer]],Contacten!$O$2:$O$921,Contacten!$H$2:$H$921,"Not Found",0)</f>
        <v>HR Manager</v>
      </c>
      <c r="AA522" t="str">
        <f>_xlfn.XLOOKUP(Table2[[#This Row],[Basisnaam]],Table3[Basisnaam],Table3[Functie],"",0)</f>
        <v/>
      </c>
      <c r="AB522" t="str">
        <f>IF(OR(Table2[[#This Row],[In Contact list?]]&lt;&gt;"Not Found",Table2[[#This Row],[In Contacten Hanne]]&lt;&gt;""),"Yes","No")</f>
        <v>Yes</v>
      </c>
    </row>
    <row r="523" spans="1:28" ht="17.45" customHeight="1" x14ac:dyDescent="0.45">
      <c r="A523" t="s">
        <v>9422</v>
      </c>
      <c r="B523" t="s">
        <v>4855</v>
      </c>
      <c r="C523" t="str">
        <f>SUBSTITUTE(SUBSTITUTE(SUBSTITUTE(SUBSTITUTE(SUBSTITUTE(SUBSTITUTE(SUBSTITUTE(SUBSTITUTE(SUBSTITUTE(SUBSTITUTE(SUBSTITUTE(SUBSTITUTE(SUBSTITUTE(LOWER(Table2[[#This Row],[Naam]]),".",""),"-","")," bvba",""),"belgië",""),"belgium","")," nv","")," bv",""),"group",""),"groep","")," ", ""),"é","e"),"è","e"),"à","a")</f>
        <v>vynova</v>
      </c>
      <c r="D523" t="s">
        <v>4856</v>
      </c>
      <c r="E523" t="s">
        <v>4857</v>
      </c>
      <c r="F523"/>
      <c r="G523"/>
      <c r="H523" t="s">
        <v>4858</v>
      </c>
      <c r="I523" t="s">
        <v>26</v>
      </c>
      <c r="J523" t="s">
        <v>4859</v>
      </c>
      <c r="K523" t="str">
        <f>IFERROR(LEFT(SUBSTITUTE(SUBSTITUTE(Table2[[#This Row],[Website]],"www.",""),"https://",""), FIND(".", SUBSTITUTE(SUBSTITUTE(Table2[[#This Row],[Website]],"www.",""),"https://","")) - 1),"")</f>
        <v>vynova-group</v>
      </c>
      <c r="L523" t="s">
        <v>4860</v>
      </c>
      <c r="M523" t="s">
        <v>855</v>
      </c>
      <c r="N523" t="s">
        <v>3235</v>
      </c>
      <c r="O523">
        <v>19</v>
      </c>
      <c r="P523">
        <v>315</v>
      </c>
      <c r="Q523" t="s">
        <v>4861</v>
      </c>
      <c r="R523" t="str">
        <f>LOWER(Table2[[#This Row],[Straat]]&amp;Table2[[#This Row],[Huisnummer]]&amp;Table2[[#This Row],[Postcode]])</f>
        <v>h. hartlaan213980</v>
      </c>
      <c r="S523" t="s">
        <v>33</v>
      </c>
      <c r="T523" t="s">
        <v>98</v>
      </c>
      <c r="U523" t="s">
        <v>4862</v>
      </c>
      <c r="V523" t="s">
        <v>4863</v>
      </c>
      <c r="W523" t="s">
        <v>216</v>
      </c>
      <c r="X523" t="s">
        <v>100</v>
      </c>
      <c r="Y523" t="s">
        <v>113</v>
      </c>
      <c r="Z523" t="str">
        <f>_xlfn.XLOOKUP(Table2[[#This Row],[Bedrijfsnummer]],Contacten!$O$2:$O$921,Contacten!$H$2:$H$921,"Not Found",0)</f>
        <v>HR Business Partner</v>
      </c>
      <c r="AA523" t="str">
        <f>_xlfn.XLOOKUP(Table2[[#This Row],[Basisnaam]],Table3[Basisnaam],Table3[Functie],"",0)</f>
        <v>VP HR</v>
      </c>
      <c r="AB523" t="str">
        <f>IF(OR(Table2[[#This Row],[In Contact list?]]&lt;&gt;"Not Found",Table2[[#This Row],[In Contacten Hanne]]&lt;&gt;""),"Yes","No")</f>
        <v>Yes</v>
      </c>
    </row>
    <row r="524" spans="1:28" ht="17.45" customHeight="1" x14ac:dyDescent="0.45">
      <c r="A524" t="s">
        <v>9422</v>
      </c>
      <c r="B524" t="s">
        <v>4865</v>
      </c>
      <c r="C524" t="str">
        <f>SUBSTITUTE(SUBSTITUTE(SUBSTITUTE(SUBSTITUTE(SUBSTITUTE(SUBSTITUTE(SUBSTITUTE(SUBSTITUTE(SUBSTITUTE(SUBSTITUTE(SUBSTITUTE(SUBSTITUTE(SUBSTITUTE(LOWER(Table2[[#This Row],[Naam]]),".",""),"-","")," bvba",""),"belgië",""),"belgium","")," nv","")," bv",""),"group",""),"groep","")," ", ""),"é","e"),"è","e"),"à","a")</f>
        <v>whbrady</v>
      </c>
      <c r="D524" t="s">
        <v>4866</v>
      </c>
      <c r="E524" t="s">
        <v>4867</v>
      </c>
      <c r="F524" t="s">
        <v>4868</v>
      </c>
      <c r="G524" t="s">
        <v>26</v>
      </c>
      <c r="H524" t="s">
        <v>4869</v>
      </c>
      <c r="I524" t="s">
        <v>26</v>
      </c>
      <c r="J524" t="s">
        <v>4870</v>
      </c>
      <c r="K524" t="str">
        <f>IFERROR(LEFT(SUBSTITUTE(SUBSTITUTE(Table2[[#This Row],[Website]],"www.",""),"https://",""), FIND(".", SUBSTITUTE(SUBSTITUTE(Table2[[#This Row],[Website]],"www.",""),"https://","")) - 1),"")</f>
        <v>brady</v>
      </c>
      <c r="L524" t="s">
        <v>4871</v>
      </c>
      <c r="M524" t="s">
        <v>4872</v>
      </c>
      <c r="N524">
        <v>9240</v>
      </c>
      <c r="O524">
        <v>0</v>
      </c>
      <c r="P524">
        <v>197.3</v>
      </c>
      <c r="Q524"/>
      <c r="R524" t="str">
        <f>LOWER(Table2[[#This Row],[Straat]]&amp;Table2[[#This Row],[Huisnummer]]&amp;Table2[[#This Row],[Postcode]])</f>
        <v>lindestraat209240</v>
      </c>
      <c r="S524"/>
      <c r="T524" t="s">
        <v>67</v>
      </c>
      <c r="U524" t="s">
        <v>4873</v>
      </c>
      <c r="V524">
        <v>20</v>
      </c>
      <c r="W524" t="s">
        <v>3172</v>
      </c>
      <c r="X524" t="s">
        <v>38</v>
      </c>
      <c r="Y524" t="s">
        <v>60</v>
      </c>
      <c r="Z524" t="str">
        <f>_xlfn.XLOOKUP(Table2[[#This Row],[Bedrijfsnummer]],Contacten!$O$2:$O$921,Contacten!$H$2:$H$921,"Not Found",0)</f>
        <v>Not Found</v>
      </c>
      <c r="AA524" t="str">
        <f>_xlfn.XLOOKUP(Table2[[#This Row],[Basisnaam]],Table3[Basisnaam],Table3[Functie],"",0)</f>
        <v/>
      </c>
      <c r="AB524" t="str">
        <f>IF(OR(Table2[[#This Row],[In Contact list?]]&lt;&gt;"Not Found",Table2[[#This Row],[In Contacten Hanne]]&lt;&gt;""),"Yes","No")</f>
        <v>No</v>
      </c>
    </row>
    <row r="525" spans="1:28" ht="17.45" customHeight="1" x14ac:dyDescent="0.45">
      <c r="A525" t="s">
        <v>9422</v>
      </c>
      <c r="B525" t="s">
        <v>4874</v>
      </c>
      <c r="C525" t="str">
        <f>SUBSTITUTE(SUBSTITUTE(SUBSTITUTE(SUBSTITUTE(SUBSTITUTE(SUBSTITUTE(SUBSTITUTE(SUBSTITUTE(SUBSTITUTE(SUBSTITUTE(SUBSTITUTE(SUBSTITUTE(SUBSTITUTE(LOWER(Table2[[#This Row],[Naam]]),".",""),"-","")," bvba",""),"belgië",""),"belgium","")," nv","")," bv",""),"group",""),"groep","")," ", ""),"é","e"),"è","e"),"à","a")</f>
        <v>walleniuswilhelmsenlogisticszeebrugge</v>
      </c>
      <c r="D525" t="s">
        <v>4875</v>
      </c>
      <c r="E525" t="s">
        <v>4876</v>
      </c>
      <c r="F525"/>
      <c r="G525"/>
      <c r="H525" t="s">
        <v>4877</v>
      </c>
      <c r="I525" t="s">
        <v>26</v>
      </c>
      <c r="J525" t="s">
        <v>4878</v>
      </c>
      <c r="K525" t="str">
        <f>IFERROR(LEFT(SUBSTITUTE(SUBSTITUTE(Table2[[#This Row],[Website]],"www.",""),"https://",""), FIND(".", SUBSTITUTE(SUBSTITUTE(Table2[[#This Row],[Website]],"www.",""),"https://","")) - 1),"")</f>
        <v>walleniuswilhelmsen</v>
      </c>
      <c r="L525" t="s">
        <v>4879</v>
      </c>
      <c r="M525" t="s">
        <v>1951</v>
      </c>
      <c r="N525">
        <v>8380</v>
      </c>
      <c r="O525">
        <v>0</v>
      </c>
      <c r="P525">
        <v>119.8</v>
      </c>
      <c r="Q525"/>
      <c r="R525" t="str">
        <f>LOWER(Table2[[#This Row],[Straat]]&amp;Table2[[#This Row],[Huisnummer]]&amp;Table2[[#This Row],[Postcode]])</f>
        <v>alfred ronsestraat1008380</v>
      </c>
      <c r="S525"/>
      <c r="T525" t="s">
        <v>77</v>
      </c>
      <c r="U525" t="s">
        <v>4880</v>
      </c>
      <c r="V525">
        <v>100</v>
      </c>
      <c r="W525"/>
      <c r="X525" t="s">
        <v>38</v>
      </c>
      <c r="Y525" t="s">
        <v>60</v>
      </c>
      <c r="Z525" t="str">
        <f>_xlfn.XLOOKUP(Table2[[#This Row],[Bedrijfsnummer]],Contacten!$O$2:$O$921,Contacten!$H$2:$H$921,"Not Found",0)</f>
        <v>Not Found</v>
      </c>
      <c r="AA525" t="str">
        <f>_xlfn.XLOOKUP(Table2[[#This Row],[Basisnaam]],Table3[Basisnaam],Table3[Functie],"",0)</f>
        <v/>
      </c>
      <c r="AB525" t="str">
        <f>IF(OR(Table2[[#This Row],[In Contact list?]]&lt;&gt;"Not Found",Table2[[#This Row],[In Contacten Hanne]]&lt;&gt;""),"Yes","No")</f>
        <v>No</v>
      </c>
    </row>
    <row r="526" spans="1:28" ht="17.45" customHeight="1" x14ac:dyDescent="0.45">
      <c r="A526" t="s">
        <v>9422</v>
      </c>
      <c r="B526" t="s">
        <v>4881</v>
      </c>
      <c r="C526" t="str">
        <f>SUBSTITUTE(SUBSTITUTE(SUBSTITUTE(SUBSTITUTE(SUBSTITUTE(SUBSTITUTE(SUBSTITUTE(SUBSTITUTE(SUBSTITUTE(SUBSTITUTE(SUBSTITUTE(SUBSTITUTE(SUBSTITUTE(LOWER(Table2[[#This Row],[Naam]]),".",""),"-","")," bvba",""),"belgië",""),"belgium","")," nv","")," bv",""),"group",""),"groep","")," ", ""),"é","e"),"è","e"),"à","a")</f>
        <v>waterleau</v>
      </c>
      <c r="D526" t="s">
        <v>4882</v>
      </c>
      <c r="E526" t="s">
        <v>4883</v>
      </c>
      <c r="F526"/>
      <c r="G526"/>
      <c r="H526" t="s">
        <v>4884</v>
      </c>
      <c r="I526" t="s">
        <v>26</v>
      </c>
      <c r="J526" t="s">
        <v>4885</v>
      </c>
      <c r="K526" t="str">
        <f>IFERROR(LEFT(SUBSTITUTE(SUBSTITUTE(Table2[[#This Row],[Website]],"www.",""),"https://",""), FIND(".", SUBSTITUTE(SUBSTITUTE(Table2[[#This Row],[Website]],"www.",""),"https://","")) - 1),"")</f>
        <v>waterleau</v>
      </c>
      <c r="L526" t="s">
        <v>4886</v>
      </c>
      <c r="M526" t="s">
        <v>4887</v>
      </c>
      <c r="N526" t="s">
        <v>4888</v>
      </c>
      <c r="O526">
        <v>4</v>
      </c>
      <c r="P526">
        <v>211</v>
      </c>
      <c r="Q526" t="s">
        <v>4889</v>
      </c>
      <c r="R526" t="str">
        <f>LOWER(Table2[[#This Row],[Straat]]&amp;Table2[[#This Row],[Huisnummer]]&amp;Table2[[#This Row],[Postcode]])</f>
        <v>nieuwstraat263150</v>
      </c>
      <c r="S526" t="s">
        <v>33</v>
      </c>
      <c r="T526" t="s">
        <v>45</v>
      </c>
      <c r="U526" t="s">
        <v>2769</v>
      </c>
      <c r="V526" t="s">
        <v>1312</v>
      </c>
      <c r="W526" t="s">
        <v>4890</v>
      </c>
      <c r="X526" t="s">
        <v>38</v>
      </c>
      <c r="Y526" t="s">
        <v>60</v>
      </c>
      <c r="Z526" t="str">
        <f>_xlfn.XLOOKUP(Table2[[#This Row],[Bedrijfsnummer]],Contacten!$O$2:$O$921,Contacten!$H$2:$H$921,"Not Found",0)</f>
        <v>Human Resources Director</v>
      </c>
      <c r="AA526" t="str">
        <f>_xlfn.XLOOKUP(Table2[[#This Row],[Basisnaam]],Table3[Basisnaam],Table3[Functie],"",0)</f>
        <v/>
      </c>
      <c r="AB526" t="str">
        <f>IF(OR(Table2[[#This Row],[In Contact list?]]&lt;&gt;"Not Found",Table2[[#This Row],[In Contacten Hanne]]&lt;&gt;""),"Yes","No")</f>
        <v>Yes</v>
      </c>
    </row>
    <row r="527" spans="1:28" ht="17.45" customHeight="1" x14ac:dyDescent="0.45">
      <c r="A527" t="s">
        <v>9422</v>
      </c>
      <c r="B527" t="s">
        <v>4892</v>
      </c>
      <c r="C527" t="str">
        <f>SUBSTITUTE(SUBSTITUTE(SUBSTITUTE(SUBSTITUTE(SUBSTITUTE(SUBSTITUTE(SUBSTITUTE(SUBSTITUTE(SUBSTITUTE(SUBSTITUTE(SUBSTITUTE(SUBSTITUTE(SUBSTITUTE(LOWER(Table2[[#This Row],[Naam]]),".",""),"-","")," bvba",""),"belgië",""),"belgium","")," nv","")," bv",""),"group",""),"groep","")," ", ""),"é","e"),"è","e"),"à","a")</f>
        <v>waterlink</v>
      </c>
      <c r="D527" t="s">
        <v>4893</v>
      </c>
      <c r="E527" t="s">
        <v>4894</v>
      </c>
      <c r="F527"/>
      <c r="G527"/>
      <c r="H527"/>
      <c r="I527"/>
      <c r="J527" t="s">
        <v>4895</v>
      </c>
      <c r="K527" t="str">
        <f>IFERROR(LEFT(SUBSTITUTE(SUBSTITUTE(Table2[[#This Row],[Website]],"www.",""),"https://",""), FIND(".", SUBSTITUTE(SUBSTITUTE(Table2[[#This Row],[Website]],"www.",""),"https://","")) - 1),"")</f>
        <v>water-link</v>
      </c>
      <c r="L527"/>
      <c r="M527" t="s">
        <v>34</v>
      </c>
      <c r="N527" t="s">
        <v>3708</v>
      </c>
      <c r="O527">
        <v>14</v>
      </c>
      <c r="P527">
        <v>365</v>
      </c>
      <c r="Q527" t="s">
        <v>4896</v>
      </c>
      <c r="R527" t="str">
        <f>LOWER(Table2[[#This Row],[Straat]]&amp;Table2[[#This Row],[Huisnummer]]&amp;Table2[[#This Row],[Postcode]])</f>
        <v>mechelsesteenweg662018</v>
      </c>
      <c r="S527" t="s">
        <v>33</v>
      </c>
      <c r="T527" t="s">
        <v>34</v>
      </c>
      <c r="U527" t="s">
        <v>797</v>
      </c>
      <c r="V527" t="s">
        <v>4303</v>
      </c>
      <c r="W527" t="s">
        <v>4897</v>
      </c>
      <c r="X527" t="s">
        <v>38</v>
      </c>
      <c r="Y527" t="s">
        <v>47</v>
      </c>
      <c r="Z527" t="str">
        <f>_xlfn.XLOOKUP(Table2[[#This Row],[Bedrijfsnummer]],Contacten!$O$2:$O$921,Contacten!$H$2:$H$921,"Not Found",0)</f>
        <v>Legal Manager - HR manager a.i.</v>
      </c>
      <c r="AA527" t="str">
        <f>_xlfn.XLOOKUP(Table2[[#This Row],[Basisnaam]],Table3[Basisnaam],Table3[Functie],"",0)</f>
        <v/>
      </c>
      <c r="AB527" t="str">
        <f>IF(OR(Table2[[#This Row],[In Contact list?]]&lt;&gt;"Not Found",Table2[[#This Row],[In Contacten Hanne]]&lt;&gt;""),"Yes","No")</f>
        <v>Yes</v>
      </c>
    </row>
    <row r="528" spans="1:28" ht="17.45" customHeight="1" x14ac:dyDescent="0.45">
      <c r="A528" t="s">
        <v>9422</v>
      </c>
      <c r="B528" t="s">
        <v>4899</v>
      </c>
      <c r="C528" t="str">
        <f>SUBSTITUTE(SUBSTITUTE(SUBSTITUTE(SUBSTITUTE(SUBSTITUTE(SUBSTITUTE(SUBSTITUTE(SUBSTITUTE(SUBSTITUTE(SUBSTITUTE(SUBSTITUTE(SUBSTITUTE(SUBSTITUTE(LOWER(Table2[[#This Row],[Naam]]),".",""),"-","")," bvba",""),"belgië",""),"belgium","")," nv","")," bv",""),"group",""),"groep","")," ", ""),"é","e"),"è","e"),"à","a")</f>
        <v>weareoneworld</v>
      </c>
      <c r="D528" t="s">
        <v>4900</v>
      </c>
      <c r="E528" t="s">
        <v>4901</v>
      </c>
      <c r="F528" t="s">
        <v>4902</v>
      </c>
      <c r="G528" t="s">
        <v>26</v>
      </c>
      <c r="H528"/>
      <c r="I528"/>
      <c r="J528" t="s">
        <v>4903</v>
      </c>
      <c r="K528" t="str">
        <f>IFERROR(LEFT(SUBSTITUTE(SUBSTITUTE(Table2[[#This Row],[Website]],"www.",""),"https://",""), FIND(".", SUBSTITUTE(SUBSTITUTE(Table2[[#This Row],[Website]],"www.",""),"https://","")) - 1),"")</f>
        <v>tomorrowland</v>
      </c>
      <c r="L528" t="s">
        <v>4904</v>
      </c>
      <c r="M528" t="s">
        <v>34</v>
      </c>
      <c r="N528">
        <v>2000</v>
      </c>
      <c r="O528">
        <v>0</v>
      </c>
      <c r="P528">
        <v>150.9</v>
      </c>
      <c r="Q528"/>
      <c r="R528" t="str">
        <f>LOWER(Table2[[#This Row],[Straat]]&amp;Table2[[#This Row],[Huisnummer]]&amp;Table2[[#This Row],[Postcode]])</f>
        <v>korte vlierstraat62000</v>
      </c>
      <c r="S528"/>
      <c r="T528" t="s">
        <v>34</v>
      </c>
      <c r="U528" t="s">
        <v>4905</v>
      </c>
      <c r="V528">
        <v>6</v>
      </c>
      <c r="W528"/>
      <c r="X528" t="s">
        <v>80</v>
      </c>
      <c r="Y528" t="s">
        <v>47</v>
      </c>
      <c r="Z528" t="str">
        <f>_xlfn.XLOOKUP(Table2[[#This Row],[Bedrijfsnummer]],Contacten!$O$2:$O$921,Contacten!$H$2:$H$921,"Not Found",0)</f>
        <v>HR Manager</v>
      </c>
      <c r="AA528" t="str">
        <f>_xlfn.XLOOKUP(Table2[[#This Row],[Basisnaam]],Table3[Basisnaam],Table3[Functie],"",0)</f>
        <v/>
      </c>
      <c r="AB528" t="str">
        <f>IF(OR(Table2[[#This Row],[In Contact list?]]&lt;&gt;"Not Found",Table2[[#This Row],[In Contacten Hanne]]&lt;&gt;""),"Yes","No")</f>
        <v>Yes</v>
      </c>
    </row>
    <row r="529" spans="1:28" ht="17.45" customHeight="1" x14ac:dyDescent="0.45">
      <c r="A529" t="s">
        <v>9422</v>
      </c>
      <c r="B529" t="s">
        <v>4907</v>
      </c>
      <c r="C529" t="str">
        <f>SUBSTITUTE(SUBSTITUTE(SUBSTITUTE(SUBSTITUTE(SUBSTITUTE(SUBSTITUTE(SUBSTITUTE(SUBSTITUTE(SUBSTITUTE(SUBSTITUTE(SUBSTITUTE(SUBSTITUTE(SUBSTITUTE(LOWER(Table2[[#This Row],[Naam]]),".",""),"-","")," bvba",""),"belgië",""),"belgium","")," nv","")," bv",""),"group",""),"groep","")," ", ""),"é","e"),"è","e"),"à","a")</f>
        <v>westvlees</v>
      </c>
      <c r="D529" t="s">
        <v>4908</v>
      </c>
      <c r="E529" t="s">
        <v>4909</v>
      </c>
      <c r="F529" t="s">
        <v>4910</v>
      </c>
      <c r="G529" t="s">
        <v>26</v>
      </c>
      <c r="H529" t="s">
        <v>4911</v>
      </c>
      <c r="I529" t="s">
        <v>26</v>
      </c>
      <c r="J529" t="s">
        <v>4912</v>
      </c>
      <c r="K529" t="str">
        <f>IFERROR(LEFT(SUBSTITUTE(SUBSTITUTE(Table2[[#This Row],[Website]],"www.",""),"https://",""), FIND(".", SUBSTITUTE(SUBSTITUTE(Table2[[#This Row],[Website]],"www.",""),"https://","")) - 1),"")</f>
        <v>westvlees</v>
      </c>
      <c r="L529" t="s">
        <v>4913</v>
      </c>
      <c r="M529" t="s">
        <v>2354</v>
      </c>
      <c r="N529">
        <v>8840</v>
      </c>
      <c r="O529">
        <v>0</v>
      </c>
      <c r="P529">
        <v>152.80000000000001</v>
      </c>
      <c r="Q529"/>
      <c r="R529" t="str">
        <f>LOWER(Table2[[#This Row],[Straat]]&amp;Table2[[#This Row],[Huisnummer]]&amp;Table2[[#This Row],[Postcode]])</f>
        <v>ommegang west98840</v>
      </c>
      <c r="S529"/>
      <c r="T529" t="s">
        <v>77</v>
      </c>
      <c r="U529" t="s">
        <v>4914</v>
      </c>
      <c r="V529">
        <v>9</v>
      </c>
      <c r="W529" t="s">
        <v>4915</v>
      </c>
      <c r="X529" t="s">
        <v>100</v>
      </c>
      <c r="Y529" t="s">
        <v>113</v>
      </c>
      <c r="Z529" t="str">
        <f>_xlfn.XLOOKUP(Table2[[#This Row],[Bedrijfsnummer]],Contacten!$O$2:$O$921,Contacten!$H$2:$H$921,"Not Found",0)</f>
        <v>Not Found</v>
      </c>
      <c r="AA529" t="str">
        <f>_xlfn.XLOOKUP(Table2[[#This Row],[Basisnaam]],Table3[Basisnaam],Table3[Functie],"",0)</f>
        <v/>
      </c>
      <c r="AB529" t="str">
        <f>IF(OR(Table2[[#This Row],[In Contact list?]]&lt;&gt;"Not Found",Table2[[#This Row],[In Contacten Hanne]]&lt;&gt;""),"Yes","No")</f>
        <v>No</v>
      </c>
    </row>
    <row r="530" spans="1:28" ht="17.45" customHeight="1" x14ac:dyDescent="0.45">
      <c r="A530" t="s">
        <v>9422</v>
      </c>
      <c r="B530" t="s">
        <v>4916</v>
      </c>
      <c r="C530" t="str">
        <f>SUBSTITUTE(SUBSTITUTE(SUBSTITUTE(SUBSTITUTE(SUBSTITUTE(SUBSTITUTE(SUBSTITUTE(SUBSTITUTE(SUBSTITUTE(SUBSTITUTE(SUBSTITUTE(SUBSTITUTE(SUBSTITUTE(LOWER(Table2[[#This Row],[Naam]]),".",""),"-","")," bvba",""),"belgië",""),"belgium","")," nv","")," bv",""),"group",""),"groep","")," ", ""),"é","e"),"è","e"),"à","a")</f>
        <v>wienerberger</v>
      </c>
      <c r="D530" t="s">
        <v>4917</v>
      </c>
      <c r="E530" t="s">
        <v>4918</v>
      </c>
      <c r="F530" t="s">
        <v>4919</v>
      </c>
      <c r="G530" t="s">
        <v>26</v>
      </c>
      <c r="H530" t="s">
        <v>4920</v>
      </c>
      <c r="I530" t="s">
        <v>26</v>
      </c>
      <c r="J530" t="s">
        <v>4921</v>
      </c>
      <c r="K530" t="str">
        <f>IFERROR(LEFT(SUBSTITUTE(SUBSTITUTE(Table2[[#This Row],[Website]],"www.",""),"https://",""), FIND(".", SUBSTITUTE(SUBSTITUTE(Table2[[#This Row],[Website]],"www.",""),"https://","")) - 1),"")</f>
        <v>wienerberger</v>
      </c>
      <c r="L530" t="s">
        <v>4922</v>
      </c>
      <c r="M530" t="s">
        <v>718</v>
      </c>
      <c r="N530">
        <v>8500</v>
      </c>
      <c r="O530">
        <v>1</v>
      </c>
      <c r="P530">
        <v>382</v>
      </c>
      <c r="Q530"/>
      <c r="R530" t="str">
        <f>LOWER(Table2[[#This Row],[Straat]]&amp;Table2[[#This Row],[Huisnummer]]&amp;Table2[[#This Row],[Postcode]])</f>
        <v>kapel ter bede1218500</v>
      </c>
      <c r="S530"/>
      <c r="T530" t="s">
        <v>77</v>
      </c>
      <c r="U530" t="s">
        <v>1674</v>
      </c>
      <c r="V530">
        <v>121</v>
      </c>
      <c r="W530" t="s">
        <v>4923</v>
      </c>
      <c r="X530" t="s">
        <v>254</v>
      </c>
      <c r="Y530" t="s">
        <v>47</v>
      </c>
      <c r="Z530" t="str">
        <f>_xlfn.XLOOKUP(Table2[[#This Row],[Bedrijfsnummer]],Contacten!$O$2:$O$921,Contacten!$H$2:$H$921,"Not Found",0)</f>
        <v>HR Director</v>
      </c>
      <c r="AA530" t="str">
        <f>_xlfn.XLOOKUP(Table2[[#This Row],[Basisnaam]],Table3[Basisnaam],Table3[Functie],"",0)</f>
        <v/>
      </c>
      <c r="AB530" t="str">
        <f>IF(OR(Table2[[#This Row],[In Contact list?]]&lt;&gt;"Not Found",Table2[[#This Row],[In Contacten Hanne]]&lt;&gt;""),"Yes","No")</f>
        <v>Yes</v>
      </c>
    </row>
    <row r="531" spans="1:28" ht="17.45" customHeight="1" x14ac:dyDescent="0.45">
      <c r="A531" t="s">
        <v>9422</v>
      </c>
      <c r="B531" t="s">
        <v>4925</v>
      </c>
      <c r="C531" t="str">
        <f>SUBSTITUTE(SUBSTITUTE(SUBSTITUTE(SUBSTITUTE(SUBSTITUTE(SUBSTITUTE(SUBSTITUTE(SUBSTITUTE(SUBSTITUTE(SUBSTITUTE(SUBSTITUTE(SUBSTITUTE(SUBSTITUTE(LOWER(Table2[[#This Row],[Naam]]),".",""),"-","")," bvba",""),"belgië",""),"belgium","")," nv","")," bv",""),"group",""),"groep","")," ", ""),"é","e"),"è","e"),"à","a")</f>
        <v>willemeninfra</v>
      </c>
      <c r="D531" t="s">
        <v>4926</v>
      </c>
      <c r="E531" t="s">
        <v>4927</v>
      </c>
      <c r="F531" t="s">
        <v>4928</v>
      </c>
      <c r="G531" t="s">
        <v>26</v>
      </c>
      <c r="H531" t="s">
        <v>4929</v>
      </c>
      <c r="I531" t="s">
        <v>26</v>
      </c>
      <c r="J531" t="s">
        <v>4930</v>
      </c>
      <c r="K531" t="str">
        <f>IFERROR(LEFT(SUBSTITUTE(SUBSTITUTE(Table2[[#This Row],[Website]],"www.",""),"https://",""), FIND(".", SUBSTITUTE(SUBSTITUTE(Table2[[#This Row],[Website]],"www.",""),"https://","")) - 1),"")</f>
        <v>http://willemeninfra</v>
      </c>
      <c r="L531" t="s">
        <v>4931</v>
      </c>
      <c r="M531" t="s">
        <v>4932</v>
      </c>
      <c r="N531">
        <v>9031</v>
      </c>
      <c r="O531">
        <v>0</v>
      </c>
      <c r="P531">
        <v>312</v>
      </c>
      <c r="Q531"/>
      <c r="R531" t="str">
        <f>LOWER(Table2[[#This Row],[Straat]]&amp;Table2[[#This Row],[Huisnummer]]&amp;Table2[[#This Row],[Postcode]])</f>
        <v>booiebos49031</v>
      </c>
      <c r="S531"/>
      <c r="T531" t="s">
        <v>67</v>
      </c>
      <c r="U531" t="s">
        <v>4933</v>
      </c>
      <c r="V531">
        <v>4</v>
      </c>
      <c r="W531" t="s">
        <v>819</v>
      </c>
      <c r="X531" t="s">
        <v>100</v>
      </c>
      <c r="Y531" t="s">
        <v>47</v>
      </c>
      <c r="Z531" t="str">
        <f>_xlfn.XLOOKUP(Table2[[#This Row],[Bedrijfsnummer]],Contacten!$O$2:$O$921,Contacten!$H$2:$H$921,"Not Found",0)</f>
        <v>Not Found</v>
      </c>
      <c r="AA531" t="str">
        <f>_xlfn.XLOOKUP(Table2[[#This Row],[Basisnaam]],Table3[Basisnaam],Table3[Functie],"",0)</f>
        <v/>
      </c>
      <c r="AB531" t="str">
        <f>IF(OR(Table2[[#This Row],[In Contact list?]]&lt;&gt;"Not Found",Table2[[#This Row],[In Contacten Hanne]]&lt;&gt;""),"Yes","No")</f>
        <v>No</v>
      </c>
    </row>
    <row r="532" spans="1:28" ht="17.45" customHeight="1" x14ac:dyDescent="0.45">
      <c r="A532" t="s">
        <v>9422</v>
      </c>
      <c r="B532" t="s">
        <v>4934</v>
      </c>
      <c r="C532" t="str">
        <f>SUBSTITUTE(SUBSTITUTE(SUBSTITUTE(SUBSTITUTE(SUBSTITUTE(SUBSTITUTE(SUBSTITUTE(SUBSTITUTE(SUBSTITUTE(SUBSTITUTE(SUBSTITUTE(SUBSTITUTE(SUBSTITUTE(LOWER(Table2[[#This Row],[Naam]]),".",""),"-","")," bvba",""),"belgië",""),"belgium","")," nv","")," bv",""),"group",""),"groep","")," ", ""),"é","e"),"è","e"),"à","a")</f>
        <v>willynaessensindustriebouw</v>
      </c>
      <c r="D532" t="s">
        <v>4935</v>
      </c>
      <c r="E532" t="s">
        <v>4936</v>
      </c>
      <c r="F532" t="s">
        <v>4937</v>
      </c>
      <c r="G532" t="s">
        <v>26</v>
      </c>
      <c r="H532" t="s">
        <v>4938</v>
      </c>
      <c r="I532" t="s">
        <v>26</v>
      </c>
      <c r="J532" t="s">
        <v>4939</v>
      </c>
      <c r="K532" t="str">
        <f>IFERROR(LEFT(SUBSTITUTE(SUBSTITUTE(Table2[[#This Row],[Website]],"www.",""),"https://",""), FIND(".", SUBSTITUTE(SUBSTITUTE(Table2[[#This Row],[Website]],"www.",""),"https://","")) - 1),"")</f>
        <v>industriebouw</v>
      </c>
      <c r="L532" t="s">
        <v>4940</v>
      </c>
      <c r="M532" t="s">
        <v>4941</v>
      </c>
      <c r="N532" t="s">
        <v>4942</v>
      </c>
      <c r="O532">
        <v>4</v>
      </c>
      <c r="P532">
        <v>175</v>
      </c>
      <c r="Q532" t="s">
        <v>4943</v>
      </c>
      <c r="R532" t="str">
        <f>LOWER(Table2[[#This Row],[Straat]]&amp;Table2[[#This Row],[Huisnummer]]&amp;Table2[[#This Row],[Postcode]])</f>
        <v>kouter39790</v>
      </c>
      <c r="S532" t="s">
        <v>33</v>
      </c>
      <c r="T532" t="s">
        <v>67</v>
      </c>
      <c r="U532" t="s">
        <v>4944</v>
      </c>
      <c r="V532" t="s">
        <v>1271</v>
      </c>
      <c r="W532" t="s">
        <v>1492</v>
      </c>
      <c r="X532" t="s">
        <v>38</v>
      </c>
      <c r="Y532" t="s">
        <v>47</v>
      </c>
      <c r="Z532" t="str">
        <f>_xlfn.XLOOKUP(Table2[[#This Row],[Bedrijfsnummer]],Contacten!$O$2:$O$921,Contacten!$H$2:$H$921,"Not Found",0)</f>
        <v>Not Found</v>
      </c>
      <c r="AA532" t="str">
        <f>_xlfn.XLOOKUP(Table2[[#This Row],[Basisnaam]],Table3[Basisnaam],Table3[Functie],"",0)</f>
        <v/>
      </c>
      <c r="AB532" t="str">
        <f>IF(OR(Table2[[#This Row],[In Contact list?]]&lt;&gt;"Not Found",Table2[[#This Row],[In Contacten Hanne]]&lt;&gt;""),"Yes","No")</f>
        <v>No</v>
      </c>
    </row>
    <row r="533" spans="1:28" ht="17.45" customHeight="1" x14ac:dyDescent="0.45">
      <c r="A533" t="s">
        <v>9422</v>
      </c>
      <c r="B533" t="s">
        <v>4945</v>
      </c>
      <c r="C533" t="str">
        <f>SUBSTITUTE(SUBSTITUTE(SUBSTITUTE(SUBSTITUTE(SUBSTITUTE(SUBSTITUTE(SUBSTITUTE(SUBSTITUTE(SUBSTITUTE(SUBSTITUTE(SUBSTITUTE(SUBSTITUTE(SUBSTITUTE(LOWER(Table2[[#This Row],[Naam]]),".",""),"-","")," bvba",""),"belgië",""),"belgium","")," nv","")," bv",""),"group",""),"groep","")," ", ""),"é","e"),"è","e"),"à","a")</f>
        <v>wimblemanufacturing</v>
      </c>
      <c r="D533" t="s">
        <v>4946</v>
      </c>
      <c r="E533" t="s">
        <v>4947</v>
      </c>
      <c r="F533"/>
      <c r="G533"/>
      <c r="H533"/>
      <c r="I533"/>
      <c r="J533" t="s">
        <v>9547</v>
      </c>
      <c r="K533" t="str">
        <f>IFERROR(LEFT(SUBSTITUTE(SUBSTITUTE(Table2[[#This Row],[Website]],"www.",""),"https://",""), FIND(".", SUBSTITUTE(SUBSTITUTE(Table2[[#This Row],[Website]],"www.",""),"https://","")) - 1),"")</f>
        <v>Empty</v>
      </c>
      <c r="L533"/>
      <c r="M533" t="s">
        <v>175</v>
      </c>
      <c r="N533">
        <v>2800</v>
      </c>
      <c r="O533">
        <v>0</v>
      </c>
      <c r="P533">
        <v>218.1</v>
      </c>
      <c r="Q533"/>
      <c r="R533" t="str">
        <f>LOWER(Table2[[#This Row],[Straat]]&amp;Table2[[#This Row],[Huisnummer]]&amp;Table2[[#This Row],[Postcode]])</f>
        <v>eggestraat12800</v>
      </c>
      <c r="S533"/>
      <c r="T533" t="s">
        <v>34</v>
      </c>
      <c r="U533" t="s">
        <v>4948</v>
      </c>
      <c r="V533">
        <v>1</v>
      </c>
      <c r="W533"/>
      <c r="X533" t="s">
        <v>100</v>
      </c>
      <c r="Y533" t="s">
        <v>47</v>
      </c>
      <c r="Z533" t="str">
        <f>_xlfn.XLOOKUP(Table2[[#This Row],[Bedrijfsnummer]],Contacten!$O$2:$O$921,Contacten!$H$2:$H$921,"Not Found",0)</f>
        <v>Not Found</v>
      </c>
      <c r="AA533" t="str">
        <f>_xlfn.XLOOKUP(Table2[[#This Row],[Basisnaam]],Table3[Basisnaam],Table3[Functie],"",0)</f>
        <v/>
      </c>
      <c r="AB533" t="str">
        <f>IF(OR(Table2[[#This Row],[In Contact list?]]&lt;&gt;"Not Found",Table2[[#This Row],[In Contacten Hanne]]&lt;&gt;""),"Yes","No")</f>
        <v>No</v>
      </c>
    </row>
    <row r="534" spans="1:28" ht="17.45" customHeight="1" x14ac:dyDescent="0.45">
      <c r="A534" t="s">
        <v>9422</v>
      </c>
      <c r="B534" t="s">
        <v>4949</v>
      </c>
      <c r="C534" t="str">
        <f>SUBSTITUTE(SUBSTITUTE(SUBSTITUTE(SUBSTITUTE(SUBSTITUTE(SUBSTITUTE(SUBSTITUTE(SUBSTITUTE(SUBSTITUTE(SUBSTITUTE(SUBSTITUTE(SUBSTITUTE(SUBSTITUTE(LOWER(Table2[[#This Row],[Naam]]),".",""),"-","")," bvba",""),"belgië",""),"belgium","")," nv","")," bv",""),"group",""),"groep","")," ", ""),"é","e"),"è","e"),"à","a")</f>
        <v>woestijnvis</v>
      </c>
      <c r="D534" t="s">
        <v>4950</v>
      </c>
      <c r="E534" t="s">
        <v>4951</v>
      </c>
      <c r="F534" t="s">
        <v>4952</v>
      </c>
      <c r="G534" t="s">
        <v>26</v>
      </c>
      <c r="H534" t="s">
        <v>4953</v>
      </c>
      <c r="I534" t="s">
        <v>26</v>
      </c>
      <c r="J534" t="s">
        <v>4954</v>
      </c>
      <c r="K534" t="str">
        <f>IFERROR(LEFT(SUBSTITUTE(SUBSTITUTE(Table2[[#This Row],[Website]],"www.",""),"https://",""), FIND(".", SUBSTITUTE(SUBSTITUTE(Table2[[#This Row],[Website]],"www.",""),"https://","")) - 1),"")</f>
        <v>woestijnvis</v>
      </c>
      <c r="L534" t="s">
        <v>4955</v>
      </c>
      <c r="M534" t="s">
        <v>243</v>
      </c>
      <c r="N534">
        <v>1800</v>
      </c>
      <c r="O534">
        <v>0</v>
      </c>
      <c r="P534">
        <v>140.80000000000001</v>
      </c>
      <c r="Q534"/>
      <c r="R534" t="str">
        <f>LOWER(Table2[[#This Row],[Straat]]&amp;Table2[[#This Row],[Huisnummer]]&amp;Table2[[#This Row],[Postcode]])</f>
        <v>harensesteenweg2281800</v>
      </c>
      <c r="S534"/>
      <c r="T534" t="s">
        <v>45</v>
      </c>
      <c r="U534" t="s">
        <v>4956</v>
      </c>
      <c r="V534">
        <v>228</v>
      </c>
      <c r="W534" t="s">
        <v>4957</v>
      </c>
      <c r="X534" t="s">
        <v>80</v>
      </c>
      <c r="Y534" t="s">
        <v>60</v>
      </c>
      <c r="Z534" t="str">
        <f>_xlfn.XLOOKUP(Table2[[#This Row],[Bedrijfsnummer]],Contacten!$O$2:$O$921,Contacten!$H$2:$H$921,"Not Found",0)</f>
        <v>Not Found</v>
      </c>
      <c r="AA534" t="str">
        <f>_xlfn.XLOOKUP(Table2[[#This Row],[Basisnaam]],Table3[Basisnaam],Table3[Functie],"",0)</f>
        <v/>
      </c>
      <c r="AB534" t="str">
        <f>IF(OR(Table2[[#This Row],[In Contact list?]]&lt;&gt;"Not Found",Table2[[#This Row],[In Contacten Hanne]]&lt;&gt;""),"Yes","No")</f>
        <v>No</v>
      </c>
    </row>
    <row r="535" spans="1:28" ht="17.45" customHeight="1" x14ac:dyDescent="0.45">
      <c r="A535" t="s">
        <v>9422</v>
      </c>
      <c r="B535" t="s">
        <v>4958</v>
      </c>
      <c r="C535" t="str">
        <f>SUBSTITUTE(SUBSTITUTE(SUBSTITUTE(SUBSTITUTE(SUBSTITUTE(SUBSTITUTE(SUBSTITUTE(SUBSTITUTE(SUBSTITUTE(SUBSTITUTE(SUBSTITUTE(SUBSTITUTE(SUBSTITUTE(LOWER(Table2[[#This Row],[Naam]]),".",""),"-","")," bvba",""),"belgië",""),"belgium","")," nv","")," bv",""),"group",""),"groep","")," ", ""),"é","e"),"è","e"),"à","a")</f>
        <v>wolterskluwer</v>
      </c>
      <c r="D535" t="s">
        <v>4959</v>
      </c>
      <c r="E535" t="s">
        <v>4960</v>
      </c>
      <c r="F535" t="s">
        <v>4961</v>
      </c>
      <c r="G535" t="s">
        <v>26</v>
      </c>
      <c r="H535" t="s">
        <v>4962</v>
      </c>
      <c r="I535" t="s">
        <v>26</v>
      </c>
      <c r="J535" t="s">
        <v>4963</v>
      </c>
      <c r="K535" t="str">
        <f>IFERROR(LEFT(SUBSTITUTE(SUBSTITUTE(Table2[[#This Row],[Website]],"www.",""),"https://",""), FIND(".", SUBSTITUTE(SUBSTITUTE(Table2[[#This Row],[Website]],"www.",""),"https://","")) - 1),"")</f>
        <v>wolterskluwer</v>
      </c>
      <c r="L535"/>
      <c r="M535" t="s">
        <v>175</v>
      </c>
      <c r="N535" t="s">
        <v>1066</v>
      </c>
      <c r="O535">
        <v>4</v>
      </c>
      <c r="P535">
        <v>495</v>
      </c>
      <c r="Q535" t="s">
        <v>4964</v>
      </c>
      <c r="R535" t="str">
        <f>LOWER(Table2[[#This Row],[Straat]]&amp;Table2[[#This Row],[Huisnummer]]&amp;Table2[[#This Row],[Postcode]])</f>
        <v>motstraat302800</v>
      </c>
      <c r="S535" t="s">
        <v>33</v>
      </c>
      <c r="T535" t="s">
        <v>34</v>
      </c>
      <c r="U535" t="s">
        <v>4965</v>
      </c>
      <c r="V535" t="s">
        <v>952</v>
      </c>
      <c r="W535" t="s">
        <v>1180</v>
      </c>
      <c r="X535" t="s">
        <v>38</v>
      </c>
      <c r="Y535" t="s">
        <v>47</v>
      </c>
      <c r="Z535" t="str">
        <f>_xlfn.XLOOKUP(Table2[[#This Row],[Bedrijfsnummer]],Contacten!$O$2:$O$921,Contacten!$H$2:$H$921,"Not Found",0)</f>
        <v>Human Resources Director</v>
      </c>
      <c r="AA535" t="str">
        <f>_xlfn.XLOOKUP(Table2[[#This Row],[Basisnaam]],Table3[Basisnaam],Table3[Functie],"",0)</f>
        <v>HR Manager Belux</v>
      </c>
      <c r="AB535" t="str">
        <f>IF(OR(Table2[[#This Row],[In Contact list?]]&lt;&gt;"Not Found",Table2[[#This Row],[In Contacten Hanne]]&lt;&gt;""),"Yes","No")</f>
        <v>Yes</v>
      </c>
    </row>
    <row r="536" spans="1:28" ht="17.45" customHeight="1" x14ac:dyDescent="0.45">
      <c r="A536" t="s">
        <v>9422</v>
      </c>
      <c r="B536" t="s">
        <v>4967</v>
      </c>
      <c r="C536" t="str">
        <f>SUBSTITUTE(SUBSTITUTE(SUBSTITUTE(SUBSTITUTE(SUBSTITUTE(SUBSTITUTE(SUBSTITUTE(SUBSTITUTE(SUBSTITUTE(SUBSTITUTE(SUBSTITUTE(SUBSTITUTE(SUBSTITUTE(LOWER(Table2[[#This Row],[Naam]]),".",""),"-","")," bvba",""),"belgië",""),"belgium","")," nv","")," bv",""),"group",""),"groep","")," ", ""),"é","e"),"è","e"),"à","a")</f>
        <v>worleybelgique</v>
      </c>
      <c r="D536" t="s">
        <v>4968</v>
      </c>
      <c r="E536" t="s">
        <v>4969</v>
      </c>
      <c r="F536"/>
      <c r="G536"/>
      <c r="H536"/>
      <c r="I536"/>
      <c r="J536" t="s">
        <v>9547</v>
      </c>
      <c r="K536" t="str">
        <f>IFERROR(LEFT(SUBSTITUTE(SUBSTITUTE(Table2[[#This Row],[Website]],"www.",""),"https://",""), FIND(".", SUBSTITUTE(SUBSTITUTE(Table2[[#This Row],[Website]],"www.",""),"https://","")) - 1),"")</f>
        <v>Empty</v>
      </c>
      <c r="L536"/>
      <c r="M536" t="s">
        <v>34</v>
      </c>
      <c r="N536">
        <v>2030</v>
      </c>
      <c r="O536">
        <v>0</v>
      </c>
      <c r="P536">
        <v>405</v>
      </c>
      <c r="Q536"/>
      <c r="R536" t="str">
        <f>LOWER(Table2[[#This Row],[Straat]]&amp;Table2[[#This Row],[Huisnummer]]&amp;Table2[[#This Row],[Postcode]])</f>
        <v>noorderlaan1272030</v>
      </c>
      <c r="S536"/>
      <c r="T536" t="s">
        <v>34</v>
      </c>
      <c r="U536" t="s">
        <v>918</v>
      </c>
      <c r="V536">
        <v>127</v>
      </c>
      <c r="W536"/>
      <c r="X536" t="s">
        <v>38</v>
      </c>
      <c r="Y536" t="s">
        <v>60</v>
      </c>
      <c r="Z536" t="str">
        <f>_xlfn.XLOOKUP(Table2[[#This Row],[Bedrijfsnummer]],Contacten!$O$2:$O$921,Contacten!$H$2:$H$921,"Not Found",0)</f>
        <v>Not Found</v>
      </c>
      <c r="AA536" t="str">
        <f>_xlfn.XLOOKUP(Table2[[#This Row],[Basisnaam]],Table3[Basisnaam],Table3[Functie],"",0)</f>
        <v/>
      </c>
      <c r="AB536" t="str">
        <f>IF(OR(Table2[[#This Row],[In Contact list?]]&lt;&gt;"Not Found",Table2[[#This Row],[In Contacten Hanne]]&lt;&gt;""),"Yes","No")</f>
        <v>No</v>
      </c>
    </row>
    <row r="537" spans="1:28" ht="17.45" customHeight="1" x14ac:dyDescent="0.45">
      <c r="A537" t="s">
        <v>9422</v>
      </c>
      <c r="B537" t="s">
        <v>4970</v>
      </c>
      <c r="C537" t="str">
        <f>SUBSTITUTE(SUBSTITUTE(SUBSTITUTE(SUBSTITUTE(SUBSTITUTE(SUBSTITUTE(SUBSTITUTE(SUBSTITUTE(SUBSTITUTE(SUBSTITUTE(SUBSTITUTE(SUBSTITUTE(SUBSTITUTE(LOWER(Table2[[#This Row],[Naam]]),".",""),"-","")," bvba",""),"belgië",""),"belgium","")," nv","")," bv",""),"group",""),"groep","")," ", ""),"é","e"),"è","e"),"à","a")</f>
        <v>wyre</v>
      </c>
      <c r="D537" t="s">
        <v>4971</v>
      </c>
      <c r="E537" t="s">
        <v>4972</v>
      </c>
      <c r="F537"/>
      <c r="G537"/>
      <c r="H537"/>
      <c r="I537"/>
      <c r="J537" t="s">
        <v>9547</v>
      </c>
      <c r="K537" t="str">
        <f>IFERROR(LEFT(SUBSTITUTE(SUBSTITUTE(Table2[[#This Row],[Website]],"www.",""),"https://",""), FIND(".", SUBSTITUTE(SUBSTITUTE(Table2[[#This Row],[Website]],"www.",""),"https://","")) - 1),"")</f>
        <v>Empty</v>
      </c>
      <c r="L537"/>
      <c r="M537" t="s">
        <v>175</v>
      </c>
      <c r="N537">
        <v>2800</v>
      </c>
      <c r="O537">
        <v>0</v>
      </c>
      <c r="P537">
        <v>187.1</v>
      </c>
      <c r="Q537"/>
      <c r="R537" t="str">
        <f>LOWER(Table2[[#This Row],[Straat]]&amp;Table2[[#This Row],[Huisnummer]]&amp;Table2[[#This Row],[Postcode]])</f>
        <v>liersesteenweg42800</v>
      </c>
      <c r="S537"/>
      <c r="T537" t="s">
        <v>34</v>
      </c>
      <c r="U537" t="s">
        <v>4387</v>
      </c>
      <c r="V537">
        <v>4</v>
      </c>
      <c r="W537"/>
      <c r="X537" t="s">
        <v>80</v>
      </c>
      <c r="Y537" t="s">
        <v>47</v>
      </c>
      <c r="Z537" t="str">
        <f>_xlfn.XLOOKUP(Table2[[#This Row],[Bedrijfsnummer]],Contacten!$O$2:$O$921,Contacten!$H$2:$H$921,"Not Found",0)</f>
        <v>Not Found</v>
      </c>
      <c r="AA537" t="str">
        <f>_xlfn.XLOOKUP(Table2[[#This Row],[Basisnaam]],Table3[Basisnaam],Table3[Functie],"",0)</f>
        <v/>
      </c>
      <c r="AB537" t="str">
        <f>IF(OR(Table2[[#This Row],[In Contact list?]]&lt;&gt;"Not Found",Table2[[#This Row],[In Contacten Hanne]]&lt;&gt;""),"Yes","No")</f>
        <v>No</v>
      </c>
    </row>
    <row r="538" spans="1:28" ht="17.45" customHeight="1" x14ac:dyDescent="0.45">
      <c r="A538" t="s">
        <v>9422</v>
      </c>
      <c r="B538" t="s">
        <v>4973</v>
      </c>
      <c r="C538" t="str">
        <f>SUBSTITUTE(SUBSTITUTE(SUBSTITUTE(SUBSTITUTE(SUBSTITUTE(SUBSTITUTE(SUBSTITUTE(SUBSTITUTE(SUBSTITUTE(SUBSTITUTE(SUBSTITUTE(SUBSTITUTE(SUBSTITUTE(LOWER(Table2[[#This Row],[Naam]]),".",""),"-","")," bvba",""),"belgië",""),"belgium","")," nv","")," bv",""),"group",""),"groep","")," ", ""),"é","e"),"è","e"),"à","a")</f>
        <v>yarasa</v>
      </c>
      <c r="D538" t="s">
        <v>4974</v>
      </c>
      <c r="E538" t="s">
        <v>4975</v>
      </c>
      <c r="F538" t="s">
        <v>4976</v>
      </c>
      <c r="G538" t="s">
        <v>26</v>
      </c>
      <c r="H538" t="s">
        <v>4977</v>
      </c>
      <c r="I538" t="s">
        <v>26</v>
      </c>
      <c r="J538" t="s">
        <v>4978</v>
      </c>
      <c r="K538" t="str">
        <f>IFERROR(LEFT(SUBSTITUTE(SUBSTITUTE(Table2[[#This Row],[Website]],"www.",""),"https://",""), FIND(".", SUBSTITUTE(SUBSTITUTE(Table2[[#This Row],[Website]],"www.",""),"https://","")) - 1),"")</f>
        <v>yara</v>
      </c>
      <c r="L538" t="s">
        <v>4979</v>
      </c>
      <c r="M538" t="s">
        <v>1537</v>
      </c>
      <c r="N538" t="s">
        <v>1538</v>
      </c>
      <c r="O538">
        <v>676</v>
      </c>
      <c r="P538">
        <v>303</v>
      </c>
      <c r="Q538" t="s">
        <v>4980</v>
      </c>
      <c r="R538" t="str">
        <f>LOWER(Table2[[#This Row],[Straat]]&amp;Table2[[#This Row],[Huisnummer]]&amp;Table2[[#This Row],[Postcode]])</f>
        <v>avenue du boulevard211210</v>
      </c>
      <c r="S538" t="s">
        <v>33</v>
      </c>
      <c r="T538" t="s">
        <v>200</v>
      </c>
      <c r="U538" t="s">
        <v>4981</v>
      </c>
      <c r="V538" t="s">
        <v>4863</v>
      </c>
      <c r="W538" t="s">
        <v>919</v>
      </c>
      <c r="X538" t="s">
        <v>38</v>
      </c>
      <c r="Y538" t="s">
        <v>47</v>
      </c>
      <c r="Z538" t="str">
        <f>_xlfn.XLOOKUP(Table2[[#This Row],[Bedrijfsnummer]],Contacten!$O$2:$O$921,Contacten!$H$2:$H$921,"Not Found",0)</f>
        <v>Regional HR Director EMEA</v>
      </c>
      <c r="AA538" t="str">
        <f>_xlfn.XLOOKUP(Table2[[#This Row],[Basisnaam]],Table3[Basisnaam],Table3[Functie],"",0)</f>
        <v/>
      </c>
      <c r="AB538" t="str">
        <f>IF(OR(Table2[[#This Row],[In Contact list?]]&lt;&gt;"Not Found",Table2[[#This Row],[In Contacten Hanne]]&lt;&gt;""),"Yes","No")</f>
        <v>Yes</v>
      </c>
    </row>
    <row r="539" spans="1:28" ht="17.45" customHeight="1" x14ac:dyDescent="0.45">
      <c r="A539" t="s">
        <v>9422</v>
      </c>
      <c r="B539" t="s">
        <v>4983</v>
      </c>
      <c r="C539" t="str">
        <f>SUBSTITUTE(SUBSTITUTE(SUBSTITUTE(SUBSTITUTE(SUBSTITUTE(SUBSTITUTE(SUBSTITUTE(SUBSTITUTE(SUBSTITUTE(SUBSTITUTE(SUBSTITUTE(SUBSTITUTE(SUBSTITUTE(LOWER(Table2[[#This Row],[Naam]]),".",""),"-","")," bvba",""),"belgië",""),"belgium","")," nv","")," bv",""),"group",""),"groep","")," ", ""),"é","e"),"è","e"),"à","a")</f>
        <v>ypto</v>
      </c>
      <c r="D539" t="s">
        <v>4984</v>
      </c>
      <c r="E539" t="s">
        <v>4985</v>
      </c>
      <c r="F539" t="s">
        <v>4986</v>
      </c>
      <c r="G539" t="s">
        <v>26</v>
      </c>
      <c r="H539" t="s">
        <v>4987</v>
      </c>
      <c r="I539" t="s">
        <v>26</v>
      </c>
      <c r="J539" t="s">
        <v>4988</v>
      </c>
      <c r="K539" t="str">
        <f>IFERROR(LEFT(SUBSTITUTE(SUBSTITUTE(Table2[[#This Row],[Website]],"www.",""),"https://",""), FIND(".", SUBSTITUTE(SUBSTITUTE(Table2[[#This Row],[Website]],"www.",""),"https://","")) - 1),"")</f>
        <v>ypto</v>
      </c>
      <c r="L539" t="s">
        <v>4989</v>
      </c>
      <c r="M539" t="s">
        <v>401</v>
      </c>
      <c r="N539" t="s">
        <v>402</v>
      </c>
      <c r="O539">
        <v>57</v>
      </c>
      <c r="P539">
        <v>376</v>
      </c>
      <c r="Q539" t="s">
        <v>4990</v>
      </c>
      <c r="R539" t="str">
        <f>LOWER(Table2[[#This Row],[Straat]]&amp;Table2[[#This Row],[Huisnummer]]&amp;Table2[[#This Row],[Postcode]])</f>
        <v>tweestationsstraat841070</v>
      </c>
      <c r="S539" t="s">
        <v>33</v>
      </c>
      <c r="T539" t="s">
        <v>200</v>
      </c>
      <c r="U539" t="s">
        <v>4991</v>
      </c>
      <c r="V539" t="s">
        <v>505</v>
      </c>
      <c r="W539" t="s">
        <v>482</v>
      </c>
      <c r="X539" t="s">
        <v>38</v>
      </c>
      <c r="Y539" t="s">
        <v>60</v>
      </c>
      <c r="Z539" t="str">
        <f>_xlfn.XLOOKUP(Table2[[#This Row],[Bedrijfsnummer]],Contacten!$O$2:$O$921,Contacten!$H$2:$H$921,"Not Found",0)</f>
        <v>HR Business Partner</v>
      </c>
      <c r="AA539" t="str">
        <f>_xlfn.XLOOKUP(Table2[[#This Row],[Basisnaam]],Table3[Basisnaam],Table3[Functie],"",0)</f>
        <v/>
      </c>
      <c r="AB539" t="str">
        <f>IF(OR(Table2[[#This Row],[In Contact list?]]&lt;&gt;"Not Found",Table2[[#This Row],[In Contacten Hanne]]&lt;&gt;""),"Yes","No")</f>
        <v>Yes</v>
      </c>
    </row>
    <row r="540" spans="1:28" ht="17.45" customHeight="1" x14ac:dyDescent="0.45">
      <c r="A540" t="s">
        <v>9422</v>
      </c>
      <c r="B540" t="s">
        <v>4993</v>
      </c>
      <c r="C540" t="str">
        <f>SUBSTITUTE(SUBSTITUTE(SUBSTITUTE(SUBSTITUTE(SUBSTITUTE(SUBSTITUTE(SUBSTITUTE(SUBSTITUTE(SUBSTITUTE(SUBSTITUTE(SUBSTITUTE(SUBSTITUTE(SUBSTITUTE(LOWER(Table2[[#This Row],[Naam]]),".",""),"-","")," bvba",""),"belgië",""),"belgium","")," nv","")," bv",""),"group",""),"groep","")," ", ""),"é","e"),"è","e"),"à","a")</f>
        <v>zfwindpowerantwerpen</v>
      </c>
      <c r="D540" t="s">
        <v>4994</v>
      </c>
      <c r="E540" t="s">
        <v>4995</v>
      </c>
      <c r="F540" t="s">
        <v>4996</v>
      </c>
      <c r="G540" t="s">
        <v>26</v>
      </c>
      <c r="H540" t="s">
        <v>4997</v>
      </c>
      <c r="I540" t="s">
        <v>26</v>
      </c>
      <c r="J540" t="s">
        <v>4998</v>
      </c>
      <c r="K540" t="str">
        <f>IFERROR(LEFT(SUBSTITUTE(SUBSTITUTE(Table2[[#This Row],[Website]],"www.",""),"https://",""), FIND(".", SUBSTITUTE(SUBSTITUTE(Table2[[#This Row],[Website]],"www.",""),"https://","")) - 1),"")</f>
        <v>zf</v>
      </c>
      <c r="L540" t="s">
        <v>4999</v>
      </c>
      <c r="M540" t="s">
        <v>2178</v>
      </c>
      <c r="N540" t="s">
        <v>5000</v>
      </c>
      <c r="O540">
        <v>116</v>
      </c>
      <c r="P540">
        <v>419</v>
      </c>
      <c r="Q540" t="s">
        <v>5001</v>
      </c>
      <c r="R540" t="str">
        <f>LOWER(Table2[[#This Row],[Straat]]&amp;Table2[[#This Row],[Huisnummer]]&amp;Table2[[#This Row],[Postcode]])</f>
        <v>gerard mercatorstraat403920</v>
      </c>
      <c r="S540" t="s">
        <v>33</v>
      </c>
      <c r="T540" t="s">
        <v>98</v>
      </c>
      <c r="U540" t="s">
        <v>3771</v>
      </c>
      <c r="V540" t="s">
        <v>1888</v>
      </c>
      <c r="W540" t="s">
        <v>392</v>
      </c>
      <c r="X540" t="s">
        <v>100</v>
      </c>
      <c r="Y540" t="s">
        <v>47</v>
      </c>
      <c r="Z540" t="str">
        <f>_xlfn.XLOOKUP(Table2[[#This Row],[Bedrijfsnummer]],Contacten!$O$2:$O$921,Contacten!$H$2:$H$921,"Not Found",0)</f>
        <v>HR Business Partner</v>
      </c>
      <c r="AA540" t="str">
        <f>_xlfn.XLOOKUP(Table2[[#This Row],[Basisnaam]],Table3[Basisnaam],Table3[Functie],"",0)</f>
        <v>HR country expert</v>
      </c>
      <c r="AB540" t="str">
        <f>IF(OR(Table2[[#This Row],[In Contact list?]]&lt;&gt;"Not Found",Table2[[#This Row],[In Contacten Hanne]]&lt;&gt;""),"Yes","No")</f>
        <v>Yes</v>
      </c>
    </row>
    <row r="541" spans="1:28" ht="17.45" customHeight="1" x14ac:dyDescent="0.45">
      <c r="A541" t="s">
        <v>9422</v>
      </c>
      <c r="B541" t="s">
        <v>5003</v>
      </c>
      <c r="C541" t="str">
        <f>SUBSTITUTE(SUBSTITUTE(SUBSTITUTE(SUBSTITUTE(SUBSTITUTE(SUBSTITUTE(SUBSTITUTE(SUBSTITUTE(SUBSTITUTE(SUBSTITUTE(SUBSTITUTE(SUBSTITUTE(SUBSTITUTE(LOWER(Table2[[#This Row],[Naam]]),".",""),"-","")," bvba",""),"belgië",""),"belgium","")," nv","")," bv",""),"group",""),"groep","")," ", ""),"é","e"),"è","e"),"à","a")</f>
        <v>ziegler</v>
      </c>
      <c r="D541" t="s">
        <v>5004</v>
      </c>
      <c r="E541" t="s">
        <v>5005</v>
      </c>
      <c r="F541" t="s">
        <v>5006</v>
      </c>
      <c r="G541" t="s">
        <v>26</v>
      </c>
      <c r="H541" t="s">
        <v>5007</v>
      </c>
      <c r="I541" t="s">
        <v>26</v>
      </c>
      <c r="J541" t="s">
        <v>5008</v>
      </c>
      <c r="K541" t="str">
        <f>IFERROR(LEFT(SUBSTITUTE(SUBSTITUTE(Table2[[#This Row],[Website]],"www.",""),"https://",""), FIND(".", SUBSTITUTE(SUBSTITUTE(Table2[[#This Row],[Website]],"www.",""),"https://","")) - 1),"")</f>
        <v>zieglergroup</v>
      </c>
      <c r="L541" t="s">
        <v>5009</v>
      </c>
      <c r="M541" t="s">
        <v>1119</v>
      </c>
      <c r="N541" t="s">
        <v>1120</v>
      </c>
      <c r="O541">
        <v>63</v>
      </c>
      <c r="P541">
        <v>244</v>
      </c>
      <c r="Q541" t="s">
        <v>5010</v>
      </c>
      <c r="R541" t="str">
        <f>LOWER(Table2[[#This Row],[Straat]]&amp;Table2[[#This Row],[Huisnummer]]&amp;Table2[[#This Row],[Postcode]])</f>
        <v>vilvoordsesteenweg111120</v>
      </c>
      <c r="S541" t="s">
        <v>33</v>
      </c>
      <c r="T541" t="s">
        <v>200</v>
      </c>
      <c r="U541" t="s">
        <v>5011</v>
      </c>
      <c r="V541" t="s">
        <v>448</v>
      </c>
      <c r="W541" t="s">
        <v>4613</v>
      </c>
      <c r="X541" t="s">
        <v>38</v>
      </c>
      <c r="Y541" t="s">
        <v>47</v>
      </c>
      <c r="Z541" t="str">
        <f>_xlfn.XLOOKUP(Table2[[#This Row],[Bedrijfsnummer]],Contacten!$O$2:$O$921,Contacten!$H$2:$H$921,"Not Found",0)</f>
        <v>HR Manager Belux</v>
      </c>
      <c r="AA541" t="str">
        <f>_xlfn.XLOOKUP(Table2[[#This Row],[Basisnaam]],Table3[Basisnaam],Table3[Functie],"",0)</f>
        <v/>
      </c>
      <c r="AB541" t="str">
        <f>IF(OR(Table2[[#This Row],[In Contact list?]]&lt;&gt;"Not Found",Table2[[#This Row],[In Contacten Hanne]]&lt;&gt;""),"Yes","No")</f>
        <v>Yes</v>
      </c>
    </row>
    <row r="542" spans="1:28" ht="17.45" customHeight="1" x14ac:dyDescent="0.45">
      <c r="A542" t="s">
        <v>5346</v>
      </c>
      <c r="B542" t="s">
        <v>6687</v>
      </c>
      <c r="C542" t="str">
        <f>SUBSTITUTE(SUBSTITUTE(SUBSTITUTE(SUBSTITUTE(SUBSTITUTE(SUBSTITUTE(SUBSTITUTE(SUBSTITUTE(SUBSTITUTE(SUBSTITUTE(SUBSTITUTE(SUBSTITUTE(SUBSTITUTE(LOWER(Table2[[#This Row],[Naam]]),".",""),"-","")," bvba",""),"belgië",""),"belgium","")," nv","")," bv",""),"group",""),"groep","")," ", ""),"é","e"),"è","e"),"à","a")</f>
        <v>peri</v>
      </c>
      <c r="D542"/>
      <c r="E542"/>
      <c r="F542"/>
      <c r="G542"/>
      <c r="H542"/>
      <c r="I542"/>
      <c r="J542" t="s">
        <v>9547</v>
      </c>
      <c r="K542" t="str">
        <f>IFERROR(LEFT(SUBSTITUTE(SUBSTITUTE(Table2[[#This Row],[Website]],"www.",""),"https://",""), FIND(".", SUBSTITUTE(SUBSTITUTE(Table2[[#This Row],[Website]],"www.",""),"https://","")) - 1),"")</f>
        <v>Empty</v>
      </c>
      <c r="L542"/>
      <c r="M542"/>
      <c r="N542"/>
      <c r="O542"/>
      <c r="P542"/>
      <c r="Q542"/>
      <c r="R542" t="str">
        <f>LOWER(Table2[[#This Row],[Straat]]&amp;Table2[[#This Row],[Huisnummer]]&amp;Table2[[#This Row],[Postcode]])</f>
        <v/>
      </c>
      <c r="S542"/>
      <c r="T542"/>
      <c r="U542"/>
      <c r="V542"/>
      <c r="W542"/>
      <c r="X542"/>
      <c r="Y542"/>
      <c r="AA542" t="str">
        <f>_xlfn.XLOOKUP(Table2[[#This Row],[Basisnaam]],Table3[Basisnaam],Table3[Functie],"",0)</f>
        <v>Head of HR Benelux</v>
      </c>
      <c r="AB542" t="str">
        <f>IF(OR(Table2[[#This Row],[In Contact list?]]&lt;&gt;"Not Found",Table2[[#This Row],[In Contacten Hanne]]&lt;&gt;""),"Yes","No")</f>
        <v>Yes</v>
      </c>
    </row>
    <row r="543" spans="1:28" ht="17.45" customHeight="1" x14ac:dyDescent="0.45">
      <c r="A543" t="s">
        <v>5346</v>
      </c>
      <c r="B543" t="s">
        <v>6695</v>
      </c>
      <c r="C543" t="str">
        <f>SUBSTITUTE(SUBSTITUTE(SUBSTITUTE(SUBSTITUTE(SUBSTITUTE(SUBSTITUTE(SUBSTITUTE(SUBSTITUTE(SUBSTITUTE(SUBSTITUTE(SUBSTITUTE(SUBSTITUTE(SUBSTITUTE(LOWER(Table2[[#This Row],[Naam]]),".",""),"-","")," bvba",""),"belgië",""),"belgium","")," nv","")," bv",""),"group",""),"groep","")," ", ""),"é","e"),"è","e"),"à","a")</f>
        <v>biocodexbenelux</v>
      </c>
      <c r="D543"/>
      <c r="E543"/>
      <c r="F543"/>
      <c r="G543"/>
      <c r="H543"/>
      <c r="I543"/>
      <c r="J543" t="s">
        <v>9547</v>
      </c>
      <c r="K543" t="str">
        <f>IFERROR(LEFT(SUBSTITUTE(SUBSTITUTE(Table2[[#This Row],[Website]],"www.",""),"https://",""), FIND(".", SUBSTITUTE(SUBSTITUTE(Table2[[#This Row],[Website]],"www.",""),"https://","")) - 1),"")</f>
        <v>Empty</v>
      </c>
      <c r="L543"/>
      <c r="M543"/>
      <c r="N543"/>
      <c r="O543"/>
      <c r="P543"/>
      <c r="Q543"/>
      <c r="R543" t="str">
        <f>LOWER(Table2[[#This Row],[Straat]]&amp;Table2[[#This Row],[Huisnummer]]&amp;Table2[[#This Row],[Postcode]])</f>
        <v/>
      </c>
      <c r="S543"/>
      <c r="T543"/>
      <c r="U543"/>
      <c r="V543"/>
      <c r="W543"/>
      <c r="X543"/>
      <c r="Y543"/>
      <c r="AA543" t="str">
        <f>_xlfn.XLOOKUP(Table2[[#This Row],[Basisnaam]],Table3[Basisnaam],Table3[Functie],"",0)</f>
        <v>HR Manager</v>
      </c>
      <c r="AB543" t="str">
        <f>IF(OR(Table2[[#This Row],[In Contact list?]]&lt;&gt;"Not Found",Table2[[#This Row],[In Contacten Hanne]]&lt;&gt;""),"Yes","No")</f>
        <v>Yes</v>
      </c>
    </row>
    <row r="544" spans="1:28" ht="17.45" customHeight="1" x14ac:dyDescent="0.45">
      <c r="A544" t="s">
        <v>5346</v>
      </c>
      <c r="B544" t="s">
        <v>6701</v>
      </c>
      <c r="C544" t="str">
        <f>SUBSTITUTE(SUBSTITUTE(SUBSTITUTE(SUBSTITUTE(SUBSTITUTE(SUBSTITUTE(SUBSTITUTE(SUBSTITUTE(SUBSTITUTE(SUBSTITUTE(SUBSTITUTE(SUBSTITUTE(SUBSTITUTE(LOWER(Table2[[#This Row],[Naam]]),".",""),"-","")," bvba",""),"belgië",""),"belgium","")," nv","")," bv",""),"group",""),"groep","")," ", ""),"é","e"),"è","e"),"à","a")</f>
        <v>spie</v>
      </c>
      <c r="D544"/>
      <c r="E544"/>
      <c r="F544"/>
      <c r="G544"/>
      <c r="H544"/>
      <c r="I544"/>
      <c r="J544" t="s">
        <v>9547</v>
      </c>
      <c r="K544" t="str">
        <f>IFERROR(LEFT(SUBSTITUTE(SUBSTITUTE(Table2[[#This Row],[Website]],"www.",""),"https://",""), FIND(".", SUBSTITUTE(SUBSTITUTE(Table2[[#This Row],[Website]],"www.",""),"https://","")) - 1),"")</f>
        <v>Empty</v>
      </c>
      <c r="L544"/>
      <c r="M544"/>
      <c r="N544"/>
      <c r="O544"/>
      <c r="P544"/>
      <c r="Q544"/>
      <c r="R544" t="str">
        <f>LOWER(Table2[[#This Row],[Straat]]&amp;Table2[[#This Row],[Huisnummer]]&amp;Table2[[#This Row],[Postcode]])</f>
        <v/>
      </c>
      <c r="S544"/>
      <c r="T544"/>
      <c r="U544"/>
      <c r="V544"/>
      <c r="W544"/>
      <c r="X544"/>
      <c r="Y544"/>
      <c r="AA544" t="str">
        <f>_xlfn.XLOOKUP(Table2[[#This Row],[Basisnaam]],Table3[Basisnaam],Table3[Functie],"",0)</f>
        <v>HR Development Manager</v>
      </c>
      <c r="AB544" t="str">
        <f>IF(OR(Table2[[#This Row],[In Contact list?]]&lt;&gt;"Not Found",Table2[[#This Row],[In Contacten Hanne]]&lt;&gt;""),"Yes","No")</f>
        <v>Yes</v>
      </c>
    </row>
    <row r="545" spans="1:28" ht="17.45" customHeight="1" x14ac:dyDescent="0.45">
      <c r="A545" t="s">
        <v>5346</v>
      </c>
      <c r="B545" t="s">
        <v>6705</v>
      </c>
      <c r="C545" t="str">
        <f>SUBSTITUTE(SUBSTITUTE(SUBSTITUTE(SUBSTITUTE(SUBSTITUTE(SUBSTITUTE(SUBSTITUTE(SUBSTITUTE(SUBSTITUTE(SUBSTITUTE(SUBSTITUTE(SUBSTITUTE(SUBSTITUTE(LOWER(Table2[[#This Row],[Naam]]),".",""),"-","")," bvba",""),"belgië",""),"belgium","")," nv","")," bv",""),"group",""),"groep","")," ", ""),"é","e"),"è","e"),"à","a")</f>
        <v>keyence</v>
      </c>
      <c r="D545"/>
      <c r="E545"/>
      <c r="F545"/>
      <c r="G545"/>
      <c r="H545"/>
      <c r="I545"/>
      <c r="J545" t="s">
        <v>9547</v>
      </c>
      <c r="K545" t="str">
        <f>IFERROR(LEFT(SUBSTITUTE(SUBSTITUTE(Table2[[#This Row],[Website]],"www.",""),"https://",""), FIND(".", SUBSTITUTE(SUBSTITUTE(Table2[[#This Row],[Website]],"www.",""),"https://","")) - 1),"")</f>
        <v>Empty</v>
      </c>
      <c r="L545"/>
      <c r="M545"/>
      <c r="N545"/>
      <c r="O545"/>
      <c r="P545"/>
      <c r="Q545"/>
      <c r="R545" t="str">
        <f>LOWER(Table2[[#This Row],[Straat]]&amp;Table2[[#This Row],[Huisnummer]]&amp;Table2[[#This Row],[Postcode]])</f>
        <v/>
      </c>
      <c r="S545"/>
      <c r="T545"/>
      <c r="U545"/>
      <c r="V545"/>
      <c r="W545"/>
      <c r="X545"/>
      <c r="Y545"/>
      <c r="AA545" t="str">
        <f>_xlfn.XLOOKUP(Table2[[#This Row],[Basisnaam]],Table3[Basisnaam],Table3[Functie],"",0)</f>
        <v>HR Teamleader</v>
      </c>
      <c r="AB545" t="str">
        <f>IF(OR(Table2[[#This Row],[In Contact list?]]&lt;&gt;"Not Found",Table2[[#This Row],[In Contacten Hanne]]&lt;&gt;""),"Yes","No")</f>
        <v>Yes</v>
      </c>
    </row>
    <row r="546" spans="1:28" ht="17.45" customHeight="1" x14ac:dyDescent="0.45">
      <c r="A546" t="s">
        <v>5346</v>
      </c>
      <c r="B546" t="s">
        <v>6711</v>
      </c>
      <c r="C546" t="str">
        <f>SUBSTITUTE(SUBSTITUTE(SUBSTITUTE(SUBSTITUTE(SUBSTITUTE(SUBSTITUTE(SUBSTITUTE(SUBSTITUTE(SUBSTITUTE(SUBSTITUTE(SUBSTITUTE(SUBSTITUTE(SUBSTITUTE(LOWER(Table2[[#This Row],[Naam]]),".",""),"-","")," bvba",""),"belgië",""),"belgium","")," nv","")," bv",""),"group",""),"groep","")," ", ""),"é","e"),"è","e"),"à","a")</f>
        <v>idealstandardinternational</v>
      </c>
      <c r="D546"/>
      <c r="E546"/>
      <c r="F546"/>
      <c r="G546"/>
      <c r="H546"/>
      <c r="I546"/>
      <c r="J546" t="s">
        <v>9547</v>
      </c>
      <c r="K546" t="str">
        <f>IFERROR(LEFT(SUBSTITUTE(SUBSTITUTE(Table2[[#This Row],[Website]],"www.",""),"https://",""), FIND(".", SUBSTITUTE(SUBSTITUTE(Table2[[#This Row],[Website]],"www.",""),"https://","")) - 1),"")</f>
        <v>Empty</v>
      </c>
      <c r="L546"/>
      <c r="M546"/>
      <c r="N546"/>
      <c r="O546"/>
      <c r="P546"/>
      <c r="Q546"/>
      <c r="R546" t="str">
        <f>LOWER(Table2[[#This Row],[Straat]]&amp;Table2[[#This Row],[Huisnummer]]&amp;Table2[[#This Row],[Postcode]])</f>
        <v/>
      </c>
      <c r="S546"/>
      <c r="T546"/>
      <c r="U546"/>
      <c r="V546"/>
      <c r="W546"/>
      <c r="X546"/>
      <c r="Y546"/>
      <c r="AA546" t="str">
        <f>_xlfn.XLOOKUP(Table2[[#This Row],[Basisnaam]],Table3[Basisnaam],Table3[Functie],"",0)</f>
        <v>HR director central functions</v>
      </c>
      <c r="AB546" t="str">
        <f>IF(OR(Table2[[#This Row],[In Contact list?]]&lt;&gt;"Not Found",Table2[[#This Row],[In Contacten Hanne]]&lt;&gt;""),"Yes","No")</f>
        <v>Yes</v>
      </c>
    </row>
    <row r="547" spans="1:28" ht="17.45" customHeight="1" x14ac:dyDescent="0.45">
      <c r="A547" t="s">
        <v>5346</v>
      </c>
      <c r="B547" t="s">
        <v>6717</v>
      </c>
      <c r="C547" t="str">
        <f>SUBSTITUTE(SUBSTITUTE(SUBSTITUTE(SUBSTITUTE(SUBSTITUTE(SUBSTITUTE(SUBSTITUTE(SUBSTITUTE(SUBSTITUTE(SUBSTITUTE(SUBSTITUTE(SUBSTITUTE(SUBSTITUTE(LOWER(Table2[[#This Row],[Naam]]),".",""),"-","")," bvba",""),"belgië",""),"belgium","")," nv","")," bv",""),"group",""),"groep","")," ", ""),"é","e"),"è","e"),"à","a")</f>
        <v>schreder</v>
      </c>
      <c r="D547"/>
      <c r="E547"/>
      <c r="F547"/>
      <c r="G547"/>
      <c r="H547"/>
      <c r="I547"/>
      <c r="J547" t="s">
        <v>9547</v>
      </c>
      <c r="K547" t="str">
        <f>IFERROR(LEFT(SUBSTITUTE(SUBSTITUTE(Table2[[#This Row],[Website]],"www.",""),"https://",""), FIND(".", SUBSTITUTE(SUBSTITUTE(Table2[[#This Row],[Website]],"www.",""),"https://","")) - 1),"")</f>
        <v>Empty</v>
      </c>
      <c r="L547"/>
      <c r="M547"/>
      <c r="N547"/>
      <c r="O547"/>
      <c r="P547"/>
      <c r="Q547"/>
      <c r="R547" t="str">
        <f>LOWER(Table2[[#This Row],[Straat]]&amp;Table2[[#This Row],[Huisnummer]]&amp;Table2[[#This Row],[Postcode]])</f>
        <v/>
      </c>
      <c r="S547"/>
      <c r="T547"/>
      <c r="U547"/>
      <c r="V547"/>
      <c r="W547"/>
      <c r="X547"/>
      <c r="Y547"/>
      <c r="AA547" t="str">
        <f>_xlfn.XLOOKUP(Table2[[#This Row],[Basisnaam]],Table3[Basisnaam],Table3[Functie],"",0)</f>
        <v>HR Manager Central Services</v>
      </c>
      <c r="AB547" t="str">
        <f>IF(OR(Table2[[#This Row],[In Contact list?]]&lt;&gt;"Not Found",Table2[[#This Row],[In Contacten Hanne]]&lt;&gt;""),"Yes","No")</f>
        <v>Yes</v>
      </c>
    </row>
    <row r="548" spans="1:28" ht="17.45" customHeight="1" x14ac:dyDescent="0.45">
      <c r="A548" t="s">
        <v>5346</v>
      </c>
      <c r="B548" t="s">
        <v>6724</v>
      </c>
      <c r="C548" t="str">
        <f>SUBSTITUTE(SUBSTITUTE(SUBSTITUTE(SUBSTITUTE(SUBSTITUTE(SUBSTITUTE(SUBSTITUTE(SUBSTITUTE(SUBSTITUTE(SUBSTITUTE(SUBSTITUTE(SUBSTITUTE(SUBSTITUTE(LOWER(Table2[[#This Row],[Naam]]),".",""),"-","")," bvba",""),"belgië",""),"belgium","")," nv","")," bv",""),"group",""),"groep","")," ", ""),"é","e"),"è","e"),"à","a")</f>
        <v>luminus</v>
      </c>
      <c r="D548"/>
      <c r="E548"/>
      <c r="F548"/>
      <c r="G548"/>
      <c r="H548"/>
      <c r="I548"/>
      <c r="J548" t="s">
        <v>9547</v>
      </c>
      <c r="K548" t="str">
        <f>IFERROR(LEFT(SUBSTITUTE(SUBSTITUTE(Table2[[#This Row],[Website]],"www.",""),"https://",""), FIND(".", SUBSTITUTE(SUBSTITUTE(Table2[[#This Row],[Website]],"www.",""),"https://","")) - 1),"")</f>
        <v>Empty</v>
      </c>
      <c r="L548"/>
      <c r="M548"/>
      <c r="N548"/>
      <c r="O548"/>
      <c r="P548"/>
      <c r="Q548"/>
      <c r="R548" t="str">
        <f>LOWER(Table2[[#This Row],[Straat]]&amp;Table2[[#This Row],[Huisnummer]]&amp;Table2[[#This Row],[Postcode]])</f>
        <v/>
      </c>
      <c r="S548"/>
      <c r="T548"/>
      <c r="U548"/>
      <c r="V548"/>
      <c r="W548"/>
      <c r="X548"/>
      <c r="Y548"/>
      <c r="AA548" t="str">
        <f>_xlfn.XLOOKUP(Table2[[#This Row],[Basisnaam]],Table3[Basisnaam],Table3[Functie],"",0)</f>
        <v>HR Manager and DEI lead</v>
      </c>
      <c r="AB548" t="str">
        <f>IF(OR(Table2[[#This Row],[In Contact list?]]&lt;&gt;"Not Found",Table2[[#This Row],[In Contacten Hanne]]&lt;&gt;""),"Yes","No")</f>
        <v>Yes</v>
      </c>
    </row>
    <row r="549" spans="1:28" ht="17.45" customHeight="1" x14ac:dyDescent="0.45">
      <c r="A549" t="s">
        <v>5346</v>
      </c>
      <c r="B549" t="s">
        <v>6743</v>
      </c>
      <c r="C549" t="str">
        <f>SUBSTITUTE(SUBSTITUTE(SUBSTITUTE(SUBSTITUTE(SUBSTITUTE(SUBSTITUTE(SUBSTITUTE(SUBSTITUTE(SUBSTITUTE(SUBSTITUTE(SUBSTITUTE(SUBSTITUTE(SUBSTITUTE(LOWER(Table2[[#This Row],[Naam]]),".",""),"-","")," bvba",""),"belgië",""),"belgium","")," nv","")," bv",""),"group",""),"groep","")," ", ""),"é","e"),"è","e"),"à","a")</f>
        <v>popelin</v>
      </c>
      <c r="D549"/>
      <c r="E549"/>
      <c r="F549"/>
      <c r="G549"/>
      <c r="H549"/>
      <c r="I549"/>
      <c r="J549" t="s">
        <v>9547</v>
      </c>
      <c r="K549" t="str">
        <f>IFERROR(LEFT(SUBSTITUTE(SUBSTITUTE(Table2[[#This Row],[Website]],"www.",""),"https://",""), FIND(".", SUBSTITUTE(SUBSTITUTE(Table2[[#This Row],[Website]],"www.",""),"https://","")) - 1),"")</f>
        <v>Empty</v>
      </c>
      <c r="L549"/>
      <c r="M549"/>
      <c r="N549"/>
      <c r="O549"/>
      <c r="P549"/>
      <c r="Q549"/>
      <c r="R549" t="str">
        <f>LOWER(Table2[[#This Row],[Straat]]&amp;Table2[[#This Row],[Huisnummer]]&amp;Table2[[#This Row],[Postcode]])</f>
        <v/>
      </c>
      <c r="S549"/>
      <c r="T549"/>
      <c r="U549"/>
      <c r="V549"/>
      <c r="W549"/>
      <c r="X549"/>
      <c r="Y549"/>
      <c r="AA549" t="str">
        <f>_xlfn.XLOOKUP(Table2[[#This Row],[Basisnaam]],Table3[Basisnaam],Table3[Functie],"",0)</f>
        <v>HR Director</v>
      </c>
      <c r="AB549" t="str">
        <f>IF(OR(Table2[[#This Row],[In Contact list?]]&lt;&gt;"Not Found",Table2[[#This Row],[In Contacten Hanne]]&lt;&gt;""),"Yes","No")</f>
        <v>Yes</v>
      </c>
    </row>
    <row r="550" spans="1:28" ht="17.45" customHeight="1" x14ac:dyDescent="0.45">
      <c r="A550" t="s">
        <v>5346</v>
      </c>
      <c r="B550" t="s">
        <v>6755</v>
      </c>
      <c r="C550" t="str">
        <f>SUBSTITUTE(SUBSTITUTE(SUBSTITUTE(SUBSTITUTE(SUBSTITUTE(SUBSTITUTE(SUBSTITUTE(SUBSTITUTE(SUBSTITUTE(SUBSTITUTE(SUBSTITUTE(SUBSTITUTE(SUBSTITUTE(LOWER(Table2[[#This Row],[Naam]]),".",""),"-","")," bvba",""),"belgië",""),"belgium","")," nv","")," bv",""),"group",""),"groep","")," ", ""),"é","e"),"è","e"),"à","a")</f>
        <v>circetbenelux</v>
      </c>
      <c r="D550"/>
      <c r="E550"/>
      <c r="F550"/>
      <c r="G550"/>
      <c r="H550"/>
      <c r="I550"/>
      <c r="J550" t="s">
        <v>9547</v>
      </c>
      <c r="K550" t="str">
        <f>IFERROR(LEFT(SUBSTITUTE(SUBSTITUTE(Table2[[#This Row],[Website]],"www.",""),"https://",""), FIND(".", SUBSTITUTE(SUBSTITUTE(Table2[[#This Row],[Website]],"www.",""),"https://","")) - 1),"")</f>
        <v>Empty</v>
      </c>
      <c r="L550"/>
      <c r="M550"/>
      <c r="N550"/>
      <c r="O550"/>
      <c r="P550"/>
      <c r="Q550"/>
      <c r="R550" t="str">
        <f>LOWER(Table2[[#This Row],[Straat]]&amp;Table2[[#This Row],[Huisnummer]]&amp;Table2[[#This Row],[Postcode]])</f>
        <v/>
      </c>
      <c r="S550"/>
      <c r="T550"/>
      <c r="U550"/>
      <c r="V550"/>
      <c r="W550"/>
      <c r="X550"/>
      <c r="Y550"/>
      <c r="AA550" t="str">
        <f>_xlfn.XLOOKUP(Table2[[#This Row],[Basisnaam]],Table3[Basisnaam],Table3[Functie],"",0)</f>
        <v>HR Manager</v>
      </c>
      <c r="AB550" t="str">
        <f>IF(OR(Table2[[#This Row],[In Contact list?]]&lt;&gt;"Not Found",Table2[[#This Row],[In Contacten Hanne]]&lt;&gt;""),"Yes","No")</f>
        <v>Yes</v>
      </c>
    </row>
    <row r="551" spans="1:28" ht="17.45" customHeight="1" x14ac:dyDescent="0.45">
      <c r="A551" t="s">
        <v>5346</v>
      </c>
      <c r="B551" t="s">
        <v>6765</v>
      </c>
      <c r="C551" t="str">
        <f>SUBSTITUTE(SUBSTITUTE(SUBSTITUTE(SUBSTITUTE(SUBSTITUTE(SUBSTITUTE(SUBSTITUTE(SUBSTITUTE(SUBSTITUTE(SUBSTITUTE(SUBSTITUTE(SUBSTITUTE(SUBSTITUTE(LOWER(Table2[[#This Row],[Naam]]),".",""),"-","")," bvba",""),"belgië",""),"belgium","")," nv","")," bv",""),"group",""),"groep","")," ", ""),"é","e"),"è","e"),"à","a")</f>
        <v>agaris</v>
      </c>
      <c r="D551"/>
      <c r="E551"/>
      <c r="F551"/>
      <c r="G551"/>
      <c r="H551"/>
      <c r="I551"/>
      <c r="J551" t="s">
        <v>9547</v>
      </c>
      <c r="K551" t="str">
        <f>IFERROR(LEFT(SUBSTITUTE(SUBSTITUTE(Table2[[#This Row],[Website]],"www.",""),"https://",""), FIND(".", SUBSTITUTE(SUBSTITUTE(Table2[[#This Row],[Website]],"www.",""),"https://","")) - 1),"")</f>
        <v>Empty</v>
      </c>
      <c r="L551"/>
      <c r="M551"/>
      <c r="N551"/>
      <c r="O551"/>
      <c r="P551"/>
      <c r="Q551"/>
      <c r="R551" t="str">
        <f>LOWER(Table2[[#This Row],[Straat]]&amp;Table2[[#This Row],[Huisnummer]]&amp;Table2[[#This Row],[Postcode]])</f>
        <v/>
      </c>
      <c r="S551"/>
      <c r="T551"/>
      <c r="U551"/>
      <c r="V551"/>
      <c r="W551"/>
      <c r="X551"/>
      <c r="Y551"/>
      <c r="AA551" t="str">
        <f>_xlfn.XLOOKUP(Table2[[#This Row],[Basisnaam]],Table3[Basisnaam],Table3[Functie],"",0)</f>
        <v>HR Manager</v>
      </c>
      <c r="AB551" t="str">
        <f>IF(OR(Table2[[#This Row],[In Contact list?]]&lt;&gt;"Not Found",Table2[[#This Row],[In Contacten Hanne]]&lt;&gt;""),"Yes","No")</f>
        <v>Yes</v>
      </c>
    </row>
    <row r="552" spans="1:28" ht="17.45" customHeight="1" x14ac:dyDescent="0.45">
      <c r="A552" t="s">
        <v>5346</v>
      </c>
      <c r="B552" t="s">
        <v>6775</v>
      </c>
      <c r="C552" t="str">
        <f>SUBSTITUTE(SUBSTITUTE(SUBSTITUTE(SUBSTITUTE(SUBSTITUTE(SUBSTITUTE(SUBSTITUTE(SUBSTITUTE(SUBSTITUTE(SUBSTITUTE(SUBSTITUTE(SUBSTITUTE(SUBSTITUTE(LOWER(Table2[[#This Row],[Naam]]),".",""),"-","")," bvba",""),"belgië",""),"belgium","")," nv","")," bv",""),"group",""),"groep","")," ", ""),"é","e"),"è","e"),"à","a")</f>
        <v>rhenussharedservicecenter</v>
      </c>
      <c r="D552"/>
      <c r="E552"/>
      <c r="F552"/>
      <c r="G552"/>
      <c r="H552"/>
      <c r="I552"/>
      <c r="J552" t="s">
        <v>9547</v>
      </c>
      <c r="K552" t="str">
        <f>IFERROR(LEFT(SUBSTITUTE(SUBSTITUTE(Table2[[#This Row],[Website]],"www.",""),"https://",""), FIND(".", SUBSTITUTE(SUBSTITUTE(Table2[[#This Row],[Website]],"www.",""),"https://","")) - 1),"")</f>
        <v>Empty</v>
      </c>
      <c r="L552"/>
      <c r="M552"/>
      <c r="N552"/>
      <c r="O552"/>
      <c r="P552"/>
      <c r="Q552"/>
      <c r="R552" t="str">
        <f>LOWER(Table2[[#This Row],[Straat]]&amp;Table2[[#This Row],[Huisnummer]]&amp;Table2[[#This Row],[Postcode]])</f>
        <v/>
      </c>
      <c r="S552"/>
      <c r="T552"/>
      <c r="U552"/>
      <c r="V552"/>
      <c r="W552"/>
      <c r="X552"/>
      <c r="Y552"/>
      <c r="AA552" t="str">
        <f>_xlfn.XLOOKUP(Table2[[#This Row],[Basisnaam]],Table3[Basisnaam],Table3[Functie],"",0)</f>
        <v>HR Manager</v>
      </c>
      <c r="AB552" t="str">
        <f>IF(OR(Table2[[#This Row],[In Contact list?]]&lt;&gt;"Not Found",Table2[[#This Row],[In Contacten Hanne]]&lt;&gt;""),"Yes","No")</f>
        <v>Yes</v>
      </c>
    </row>
    <row r="553" spans="1:28" ht="17.45" customHeight="1" x14ac:dyDescent="0.45">
      <c r="A553" t="s">
        <v>5346</v>
      </c>
      <c r="B553" t="s">
        <v>6780</v>
      </c>
      <c r="C553" t="str">
        <f>SUBSTITUTE(SUBSTITUTE(SUBSTITUTE(SUBSTITUTE(SUBSTITUTE(SUBSTITUTE(SUBSTITUTE(SUBSTITUTE(SUBSTITUTE(SUBSTITUTE(SUBSTITUTE(SUBSTITUTE(SUBSTITUTE(LOWER(Table2[[#This Row],[Naam]]),".",""),"-","")," bvba",""),"belgië",""),"belgium","")," nv","")," bv",""),"group",""),"groep","")," ", ""),"é","e"),"è","e"),"à","a")</f>
        <v>facilcorporate</v>
      </c>
      <c r="D553"/>
      <c r="E553"/>
      <c r="F553"/>
      <c r="G553"/>
      <c r="H553"/>
      <c r="I553"/>
      <c r="J553" t="s">
        <v>9547</v>
      </c>
      <c r="K553" t="str">
        <f>IFERROR(LEFT(SUBSTITUTE(SUBSTITUTE(Table2[[#This Row],[Website]],"www.",""),"https://",""), FIND(".", SUBSTITUTE(SUBSTITUTE(Table2[[#This Row],[Website]],"www.",""),"https://","")) - 1),"")</f>
        <v>Empty</v>
      </c>
      <c r="L553"/>
      <c r="M553"/>
      <c r="N553"/>
      <c r="O553"/>
      <c r="P553"/>
      <c r="Q553"/>
      <c r="R553" t="str">
        <f>LOWER(Table2[[#This Row],[Straat]]&amp;Table2[[#This Row],[Huisnummer]]&amp;Table2[[#This Row],[Postcode]])</f>
        <v/>
      </c>
      <c r="S553"/>
      <c r="T553"/>
      <c r="U553"/>
      <c r="V553"/>
      <c r="W553"/>
      <c r="X553"/>
      <c r="Y553"/>
      <c r="AA553" t="str">
        <f>_xlfn.XLOOKUP(Table2[[#This Row],[Basisnaam]],Table3[Basisnaam],Table3[Functie],"",0)</f>
        <v>HR Coördinator</v>
      </c>
      <c r="AB553" t="str">
        <f>IF(OR(Table2[[#This Row],[In Contact list?]]&lt;&gt;"Not Found",Table2[[#This Row],[In Contacten Hanne]]&lt;&gt;""),"Yes","No")</f>
        <v>Yes</v>
      </c>
    </row>
    <row r="554" spans="1:28" ht="17.45" customHeight="1" x14ac:dyDescent="0.45">
      <c r="A554" t="s">
        <v>5346</v>
      </c>
      <c r="B554" t="s">
        <v>6792</v>
      </c>
      <c r="C554" t="str">
        <f>SUBSTITUTE(SUBSTITUTE(SUBSTITUTE(SUBSTITUTE(SUBSTITUTE(SUBSTITUTE(SUBSTITUTE(SUBSTITUTE(SUBSTITUTE(SUBSTITUTE(SUBSTITUTE(SUBSTITUTE(SUBSTITUTE(LOWER(Table2[[#This Row],[Naam]]),".",""),"-","")," bvba",""),"belgië",""),"belgium","")," nv","")," bv",""),"group",""),"groep","")," ", ""),"é","e"),"è","e"),"à","a")</f>
        <v>ebroingredientsf</v>
      </c>
      <c r="D554"/>
      <c r="E554"/>
      <c r="F554"/>
      <c r="G554"/>
      <c r="H554"/>
      <c r="I554"/>
      <c r="J554" t="s">
        <v>9547</v>
      </c>
      <c r="K554" t="str">
        <f>IFERROR(LEFT(SUBSTITUTE(SUBSTITUTE(Table2[[#This Row],[Website]],"www.",""),"https://",""), FIND(".", SUBSTITUTE(SUBSTITUTE(Table2[[#This Row],[Website]],"www.",""),"https://","")) - 1),"")</f>
        <v>Empty</v>
      </c>
      <c r="L554"/>
      <c r="M554"/>
      <c r="N554"/>
      <c r="O554"/>
      <c r="P554"/>
      <c r="Q554"/>
      <c r="R554" t="str">
        <f>LOWER(Table2[[#This Row],[Straat]]&amp;Table2[[#This Row],[Huisnummer]]&amp;Table2[[#This Row],[Postcode]])</f>
        <v/>
      </c>
      <c r="S554"/>
      <c r="T554"/>
      <c r="U554"/>
      <c r="V554"/>
      <c r="W554"/>
      <c r="X554"/>
      <c r="Y554"/>
      <c r="AA554" t="str">
        <f>_xlfn.XLOOKUP(Table2[[#This Row],[Basisnaam]],Table3[Basisnaam],Table3[Functie],"",0)</f>
        <v>HR Manager</v>
      </c>
      <c r="AB554" t="str">
        <f>IF(OR(Table2[[#This Row],[In Contact list?]]&lt;&gt;"Not Found",Table2[[#This Row],[In Contacten Hanne]]&lt;&gt;""),"Yes","No")</f>
        <v>Yes</v>
      </c>
    </row>
    <row r="555" spans="1:28" ht="17.45" customHeight="1" x14ac:dyDescent="0.45">
      <c r="A555" t="s">
        <v>5346</v>
      </c>
      <c r="B555" t="s">
        <v>6796</v>
      </c>
      <c r="C555" t="str">
        <f>SUBSTITUTE(SUBSTITUTE(SUBSTITUTE(SUBSTITUTE(SUBSTITUTE(SUBSTITUTE(SUBSTITUTE(SUBSTITUTE(SUBSTITUTE(SUBSTITUTE(SUBSTITUTE(SUBSTITUTE(SUBSTITUTE(LOWER(Table2[[#This Row],[Naam]]),".",""),"-","")," bvba",""),"belgië",""),"belgium","")," nv","")," bv",""),"group",""),"groep","")," ", ""),"é","e"),"è","e"),"à","a")</f>
        <v>nikonmetrologyeurope</v>
      </c>
      <c r="D555"/>
      <c r="E555"/>
      <c r="F555"/>
      <c r="G555"/>
      <c r="H555"/>
      <c r="I555"/>
      <c r="J555" t="s">
        <v>9547</v>
      </c>
      <c r="K555" t="str">
        <f>IFERROR(LEFT(SUBSTITUTE(SUBSTITUTE(Table2[[#This Row],[Website]],"www.",""),"https://",""), FIND(".", SUBSTITUTE(SUBSTITUTE(Table2[[#This Row],[Website]],"www.",""),"https://","")) - 1),"")</f>
        <v>Empty</v>
      </c>
      <c r="L555"/>
      <c r="M555"/>
      <c r="N555"/>
      <c r="O555"/>
      <c r="P555"/>
      <c r="Q555"/>
      <c r="R555" t="str">
        <f>LOWER(Table2[[#This Row],[Straat]]&amp;Table2[[#This Row],[Huisnummer]]&amp;Table2[[#This Row],[Postcode]])</f>
        <v/>
      </c>
      <c r="S555"/>
      <c r="T555"/>
      <c r="U555"/>
      <c r="V555"/>
      <c r="W555"/>
      <c r="X555"/>
      <c r="Y555"/>
      <c r="AA555" t="str">
        <f>_xlfn.XLOOKUP(Table2[[#This Row],[Basisnaam]],Table3[Basisnaam],Table3[Functie],"",0)</f>
        <v>HR Manager</v>
      </c>
      <c r="AB555" t="str">
        <f>IF(OR(Table2[[#This Row],[In Contact list?]]&lt;&gt;"Not Found",Table2[[#This Row],[In Contacten Hanne]]&lt;&gt;""),"Yes","No")</f>
        <v>Yes</v>
      </c>
    </row>
    <row r="556" spans="1:28" ht="17.45" customHeight="1" x14ac:dyDescent="0.45">
      <c r="A556" t="s">
        <v>5346</v>
      </c>
      <c r="B556" t="s">
        <v>6801</v>
      </c>
      <c r="C556" t="str">
        <f>SUBSTITUTE(SUBSTITUTE(SUBSTITUTE(SUBSTITUTE(SUBSTITUTE(SUBSTITUTE(SUBSTITUTE(SUBSTITUTE(SUBSTITUTE(SUBSTITUTE(SUBSTITUTE(SUBSTITUTE(SUBSTITUTE(LOWER(Table2[[#This Row],[Naam]]),".",""),"-","")," bvba",""),"belgië",""),"belgium","")," nv","")," bv",""),"group",""),"groep","")," ", ""),"é","e"),"è","e"),"à","a")</f>
        <v>pelsis</v>
      </c>
      <c r="D556"/>
      <c r="E556"/>
      <c r="F556"/>
      <c r="G556"/>
      <c r="H556"/>
      <c r="I556"/>
      <c r="J556" t="s">
        <v>9547</v>
      </c>
      <c r="K556" t="str">
        <f>IFERROR(LEFT(SUBSTITUTE(SUBSTITUTE(Table2[[#This Row],[Website]],"www.",""),"https://",""), FIND(".", SUBSTITUTE(SUBSTITUTE(Table2[[#This Row],[Website]],"www.",""),"https://","")) - 1),"")</f>
        <v>Empty</v>
      </c>
      <c r="L556"/>
      <c r="M556"/>
      <c r="N556"/>
      <c r="O556"/>
      <c r="P556"/>
      <c r="Q556"/>
      <c r="R556" t="str">
        <f>LOWER(Table2[[#This Row],[Straat]]&amp;Table2[[#This Row],[Huisnummer]]&amp;Table2[[#This Row],[Postcode]])</f>
        <v/>
      </c>
      <c r="S556"/>
      <c r="T556"/>
      <c r="U556"/>
      <c r="V556"/>
      <c r="W556"/>
      <c r="X556"/>
      <c r="Y556"/>
      <c r="AA556" t="str">
        <f>_xlfn.XLOOKUP(Table2[[#This Row],[Basisnaam]],Table3[Basisnaam],Table3[Functie],"",0)</f>
        <v>CHRO</v>
      </c>
      <c r="AB556" t="str">
        <f>IF(OR(Table2[[#This Row],[In Contact list?]]&lt;&gt;"Not Found",Table2[[#This Row],[In Contacten Hanne]]&lt;&gt;""),"Yes","No")</f>
        <v>Yes</v>
      </c>
    </row>
    <row r="557" spans="1:28" ht="17.45" customHeight="1" x14ac:dyDescent="0.45">
      <c r="A557" t="s">
        <v>5346</v>
      </c>
      <c r="B557" t="s">
        <v>6815</v>
      </c>
      <c r="C557" t="str">
        <f>SUBSTITUTE(SUBSTITUTE(SUBSTITUTE(SUBSTITUTE(SUBSTITUTE(SUBSTITUTE(SUBSTITUTE(SUBSTITUTE(SUBSTITUTE(SUBSTITUTE(SUBSTITUTE(SUBSTITUTE(SUBSTITUTE(LOWER(Table2[[#This Row],[Naam]]),".",""),"-","")," bvba",""),"belgië",""),"belgium","")," nv","")," bv",""),"group",""),"groep","")," ", ""),"é","e"),"è","e"),"à","a")</f>
        <v>qinetiqspace</v>
      </c>
      <c r="D557"/>
      <c r="E557"/>
      <c r="F557"/>
      <c r="G557"/>
      <c r="H557"/>
      <c r="I557"/>
      <c r="J557" t="s">
        <v>9547</v>
      </c>
      <c r="K557" t="str">
        <f>IFERROR(LEFT(SUBSTITUTE(SUBSTITUTE(Table2[[#This Row],[Website]],"www.",""),"https://",""), FIND(".", SUBSTITUTE(SUBSTITUTE(Table2[[#This Row],[Website]],"www.",""),"https://","")) - 1),"")</f>
        <v>Empty</v>
      </c>
      <c r="L557"/>
      <c r="M557"/>
      <c r="N557"/>
      <c r="O557"/>
      <c r="P557"/>
      <c r="Q557"/>
      <c r="R557" t="str">
        <f>LOWER(Table2[[#This Row],[Straat]]&amp;Table2[[#This Row],[Huisnummer]]&amp;Table2[[#This Row],[Postcode]])</f>
        <v/>
      </c>
      <c r="S557"/>
      <c r="T557"/>
      <c r="U557"/>
      <c r="V557"/>
      <c r="W557"/>
      <c r="X557"/>
      <c r="Y557"/>
      <c r="AA557" t="str">
        <f>_xlfn.XLOOKUP(Table2[[#This Row],[Basisnaam]],Table3[Basisnaam],Table3[Functie],"",0)</f>
        <v>HR Manager</v>
      </c>
      <c r="AB557" t="str">
        <f>IF(OR(Table2[[#This Row],[In Contact list?]]&lt;&gt;"Not Found",Table2[[#This Row],[In Contacten Hanne]]&lt;&gt;""),"Yes","No")</f>
        <v>Yes</v>
      </c>
    </row>
    <row r="558" spans="1:28" ht="17.45" customHeight="1" x14ac:dyDescent="0.45">
      <c r="A558" t="s">
        <v>5346</v>
      </c>
      <c r="B558" t="s">
        <v>6823</v>
      </c>
      <c r="C558" t="str">
        <f>SUBSTITUTE(SUBSTITUTE(SUBSTITUTE(SUBSTITUTE(SUBSTITUTE(SUBSTITUTE(SUBSTITUTE(SUBSTITUTE(SUBSTITUTE(SUBSTITUTE(SUBSTITUTE(SUBSTITUTE(SUBSTITUTE(LOWER(Table2[[#This Row],[Naam]]),".",""),"-","")," bvba",""),"belgië",""),"belgium","")," nv","")," bv",""),"group",""),"groep","")," ", ""),"é","e"),"è","e"),"à","a")</f>
        <v>cartamunditurnhout</v>
      </c>
      <c r="D558"/>
      <c r="E558"/>
      <c r="F558"/>
      <c r="G558"/>
      <c r="H558"/>
      <c r="I558"/>
      <c r="J558" t="s">
        <v>9547</v>
      </c>
      <c r="K558" t="str">
        <f>IFERROR(LEFT(SUBSTITUTE(SUBSTITUTE(Table2[[#This Row],[Website]],"www.",""),"https://",""), FIND(".", SUBSTITUTE(SUBSTITUTE(Table2[[#This Row],[Website]],"www.",""),"https://","")) - 1),"")</f>
        <v>Empty</v>
      </c>
      <c r="L558"/>
      <c r="M558"/>
      <c r="N558"/>
      <c r="O558"/>
      <c r="P558"/>
      <c r="Q558"/>
      <c r="R558" t="str">
        <f>LOWER(Table2[[#This Row],[Straat]]&amp;Table2[[#This Row],[Huisnummer]]&amp;Table2[[#This Row],[Postcode]])</f>
        <v/>
      </c>
      <c r="S558"/>
      <c r="T558"/>
      <c r="U558"/>
      <c r="V558"/>
      <c r="W558"/>
      <c r="X558"/>
      <c r="Y558"/>
      <c r="AA558" t="str">
        <f>_xlfn.XLOOKUP(Table2[[#This Row],[Basisnaam]],Table3[Basisnaam],Table3[Functie],"",0)</f>
        <v>HR Manager Benelux</v>
      </c>
      <c r="AB558" t="str">
        <f>IF(OR(Table2[[#This Row],[In Contact list?]]&lt;&gt;"Not Found",Table2[[#This Row],[In Contacten Hanne]]&lt;&gt;""),"Yes","No")</f>
        <v>Yes</v>
      </c>
    </row>
    <row r="559" spans="1:28" ht="17.45" customHeight="1" x14ac:dyDescent="0.45">
      <c r="A559" t="s">
        <v>5346</v>
      </c>
      <c r="B559" t="s">
        <v>6828</v>
      </c>
      <c r="C559" t="str">
        <f>SUBSTITUTE(SUBSTITUTE(SUBSTITUTE(SUBSTITUTE(SUBSTITUTE(SUBSTITUTE(SUBSTITUTE(SUBSTITUTE(SUBSTITUTE(SUBSTITUTE(SUBSTITUTE(SUBSTITUTE(SUBSTITUTE(LOWER(Table2[[#This Row],[Naam]]),".",""),"-","")," bvba",""),"belgië",""),"belgium","")," nv","")," bv",""),"group",""),"groep","")," ", ""),"é","e"),"è","e"),"à","a")</f>
        <v>brouwerijhaacht</v>
      </c>
      <c r="D559"/>
      <c r="E559"/>
      <c r="F559"/>
      <c r="G559"/>
      <c r="H559"/>
      <c r="I559"/>
      <c r="J559" t="s">
        <v>9547</v>
      </c>
      <c r="K559" t="str">
        <f>IFERROR(LEFT(SUBSTITUTE(SUBSTITUTE(Table2[[#This Row],[Website]],"www.",""),"https://",""), FIND(".", SUBSTITUTE(SUBSTITUTE(Table2[[#This Row],[Website]],"www.",""),"https://","")) - 1),"")</f>
        <v>Empty</v>
      </c>
      <c r="L559"/>
      <c r="M559"/>
      <c r="N559"/>
      <c r="O559"/>
      <c r="P559"/>
      <c r="Q559"/>
      <c r="R559" t="str">
        <f>LOWER(Table2[[#This Row],[Straat]]&amp;Table2[[#This Row],[Huisnummer]]&amp;Table2[[#This Row],[Postcode]])</f>
        <v/>
      </c>
      <c r="S559"/>
      <c r="T559"/>
      <c r="U559"/>
      <c r="V559"/>
      <c r="W559"/>
      <c r="X559"/>
      <c r="Y559"/>
      <c r="AA559" t="str">
        <f>_xlfn.XLOOKUP(Table2[[#This Row],[Basisnaam]],Table3[Basisnaam],Table3[Functie],"",0)</f>
        <v>HR Director</v>
      </c>
      <c r="AB559" t="str">
        <f>IF(OR(Table2[[#This Row],[In Contact list?]]&lt;&gt;"Not Found",Table2[[#This Row],[In Contacten Hanne]]&lt;&gt;""),"Yes","No")</f>
        <v>Yes</v>
      </c>
    </row>
    <row r="560" spans="1:28" ht="17.45" customHeight="1" x14ac:dyDescent="0.45">
      <c r="A560" t="s">
        <v>5346</v>
      </c>
      <c r="B560" t="s">
        <v>6839</v>
      </c>
      <c r="C560" t="str">
        <f>SUBSTITUTE(SUBSTITUTE(SUBSTITUTE(SUBSTITUTE(SUBSTITUTE(SUBSTITUTE(SUBSTITUTE(SUBSTITUTE(SUBSTITUTE(SUBSTITUTE(SUBSTITUTE(SUBSTITUTE(SUBSTITUTE(LOWER(Table2[[#This Row],[Naam]]),".",""),"-","")," bvba",""),"belgië",""),"belgium","")," nv","")," bv",""),"group",""),"groep","")," ", ""),"é","e"),"è","e"),"à","a")</f>
        <v>eurochemantwerp</v>
      </c>
      <c r="D560"/>
      <c r="E560"/>
      <c r="F560"/>
      <c r="G560"/>
      <c r="H560"/>
      <c r="I560"/>
      <c r="J560" t="s">
        <v>9547</v>
      </c>
      <c r="K560" t="str">
        <f>IFERROR(LEFT(SUBSTITUTE(SUBSTITUTE(Table2[[#This Row],[Website]],"www.",""),"https://",""), FIND(".", SUBSTITUTE(SUBSTITUTE(Table2[[#This Row],[Website]],"www.",""),"https://","")) - 1),"")</f>
        <v>Empty</v>
      </c>
      <c r="L560"/>
      <c r="M560"/>
      <c r="N560"/>
      <c r="O560"/>
      <c r="P560"/>
      <c r="Q560"/>
      <c r="R560" t="str">
        <f>LOWER(Table2[[#This Row],[Straat]]&amp;Table2[[#This Row],[Huisnummer]]&amp;Table2[[#This Row],[Postcode]])</f>
        <v/>
      </c>
      <c r="S560"/>
      <c r="T560"/>
      <c r="U560"/>
      <c r="V560"/>
      <c r="W560"/>
      <c r="X560"/>
      <c r="Y560"/>
      <c r="AA560" t="str">
        <f>_xlfn.XLOOKUP(Table2[[#This Row],[Basisnaam]],Table3[Basisnaam],Table3[Functie],"",0)</f>
        <v>Corporate HR Manager</v>
      </c>
      <c r="AB560" t="str">
        <f>IF(OR(Table2[[#This Row],[In Contact list?]]&lt;&gt;"Not Found",Table2[[#This Row],[In Contacten Hanne]]&lt;&gt;""),"Yes","No")</f>
        <v>Yes</v>
      </c>
    </row>
    <row r="561" spans="1:28" ht="17.45" customHeight="1" x14ac:dyDescent="0.45">
      <c r="A561" t="s">
        <v>5346</v>
      </c>
      <c r="B561" t="s">
        <v>6846</v>
      </c>
      <c r="C561" t="str">
        <f>SUBSTITUTE(SUBSTITUTE(SUBSTITUTE(SUBSTITUTE(SUBSTITUTE(SUBSTITUTE(SUBSTITUTE(SUBSTITUTE(SUBSTITUTE(SUBSTITUTE(SUBSTITUTE(SUBSTITUTE(SUBSTITUTE(LOWER(Table2[[#This Row],[Naam]]),".",""),"-","")," bvba",""),"belgië",""),"belgium","")," nv","")," bv",""),"group",""),"groep","")," ", ""),"é","e"),"è","e"),"à","a")</f>
        <v>compagnied'entreprisescfe</v>
      </c>
      <c r="D561"/>
      <c r="E561"/>
      <c r="F561"/>
      <c r="G561"/>
      <c r="H561"/>
      <c r="I561"/>
      <c r="J561" t="s">
        <v>9547</v>
      </c>
      <c r="K561" t="str">
        <f>IFERROR(LEFT(SUBSTITUTE(SUBSTITUTE(Table2[[#This Row],[Website]],"www.",""),"https://",""), FIND(".", SUBSTITUTE(SUBSTITUTE(Table2[[#This Row],[Website]],"www.",""),"https://","")) - 1),"")</f>
        <v>Empty</v>
      </c>
      <c r="L561"/>
      <c r="M561"/>
      <c r="N561"/>
      <c r="O561"/>
      <c r="P561"/>
      <c r="Q561"/>
      <c r="R561" t="str">
        <f>LOWER(Table2[[#This Row],[Straat]]&amp;Table2[[#This Row],[Huisnummer]]&amp;Table2[[#This Row],[Postcode]])</f>
        <v/>
      </c>
      <c r="S561"/>
      <c r="T561"/>
      <c r="U561"/>
      <c r="V561"/>
      <c r="W561"/>
      <c r="X561"/>
      <c r="Y561"/>
      <c r="AA561" t="str">
        <f>_xlfn.XLOOKUP(Table2[[#This Row],[Basisnaam]],Table3[Basisnaam],Table3[Functie],"",0)</f>
        <v>HR Manager</v>
      </c>
      <c r="AB561" t="str">
        <f>IF(OR(Table2[[#This Row],[In Contact list?]]&lt;&gt;"Not Found",Table2[[#This Row],[In Contacten Hanne]]&lt;&gt;""),"Yes","No")</f>
        <v>Yes</v>
      </c>
    </row>
    <row r="562" spans="1:28" ht="17.45" customHeight="1" x14ac:dyDescent="0.45">
      <c r="A562" t="s">
        <v>5346</v>
      </c>
      <c r="B562" t="s">
        <v>6850</v>
      </c>
      <c r="C562" t="str">
        <f>SUBSTITUTE(SUBSTITUTE(SUBSTITUTE(SUBSTITUTE(SUBSTITUTE(SUBSTITUTE(SUBSTITUTE(SUBSTITUTE(SUBSTITUTE(SUBSTITUTE(SUBSTITUTE(SUBSTITUTE(SUBSTITUTE(LOWER(Table2[[#This Row],[Naam]]),".",""),"-","")," bvba",""),"belgië",""),"belgium","")," nv","")," bv",""),"group",""),"groep","")," ", ""),"é","e"),"è","e"),"à","a")</f>
        <v>gosselin</v>
      </c>
      <c r="D562"/>
      <c r="E562"/>
      <c r="F562"/>
      <c r="G562"/>
      <c r="H562"/>
      <c r="I562"/>
      <c r="J562" t="s">
        <v>9547</v>
      </c>
      <c r="K562" t="str">
        <f>IFERROR(LEFT(SUBSTITUTE(SUBSTITUTE(Table2[[#This Row],[Website]],"www.",""),"https://",""), FIND(".", SUBSTITUTE(SUBSTITUTE(Table2[[#This Row],[Website]],"www.",""),"https://","")) - 1),"")</f>
        <v>Empty</v>
      </c>
      <c r="L562"/>
      <c r="M562"/>
      <c r="N562"/>
      <c r="O562"/>
      <c r="P562"/>
      <c r="Q562"/>
      <c r="R562" t="str">
        <f>LOWER(Table2[[#This Row],[Straat]]&amp;Table2[[#This Row],[Huisnummer]]&amp;Table2[[#This Row],[Postcode]])</f>
        <v/>
      </c>
      <c r="S562"/>
      <c r="T562"/>
      <c r="U562"/>
      <c r="V562"/>
      <c r="W562"/>
      <c r="X562"/>
      <c r="Y562"/>
      <c r="AA562" t="str">
        <f>_xlfn.XLOOKUP(Table2[[#This Row],[Basisnaam]],Table3[Basisnaam],Table3[Functie],"",0)</f>
        <v>HR Manager</v>
      </c>
      <c r="AB562" t="str">
        <f>IF(OR(Table2[[#This Row],[In Contact list?]]&lt;&gt;"Not Found",Table2[[#This Row],[In Contacten Hanne]]&lt;&gt;""),"Yes","No")</f>
        <v>Yes</v>
      </c>
    </row>
    <row r="563" spans="1:28" ht="17.45" customHeight="1" x14ac:dyDescent="0.45">
      <c r="A563" t="s">
        <v>5346</v>
      </c>
      <c r="B563" t="s">
        <v>6860</v>
      </c>
      <c r="C563" t="str">
        <f>SUBSTITUTE(SUBSTITUTE(SUBSTITUTE(SUBSTITUTE(SUBSTITUTE(SUBSTITUTE(SUBSTITUTE(SUBSTITUTE(SUBSTITUTE(SUBSTITUTE(SUBSTITUTE(SUBSTITUTE(SUBSTITUTE(LOWER(Table2[[#This Row],[Naam]]),".",""),"-","")," bvba",""),"belgië",""),"belgium","")," nv","")," bv",""),"group",""),"groep","")," ", ""),"é","e"),"è","e"),"à","a")</f>
        <v>fluxys</v>
      </c>
      <c r="D563"/>
      <c r="E563"/>
      <c r="F563"/>
      <c r="G563"/>
      <c r="H563"/>
      <c r="I563"/>
      <c r="J563" t="s">
        <v>9547</v>
      </c>
      <c r="K563" t="str">
        <f>IFERROR(LEFT(SUBSTITUTE(SUBSTITUTE(Table2[[#This Row],[Website]],"www.",""),"https://",""), FIND(".", SUBSTITUTE(SUBSTITUTE(Table2[[#This Row],[Website]],"www.",""),"https://","")) - 1),"")</f>
        <v>Empty</v>
      </c>
      <c r="L563"/>
      <c r="M563"/>
      <c r="N563"/>
      <c r="O563"/>
      <c r="P563"/>
      <c r="Q563"/>
      <c r="R563" t="str">
        <f>LOWER(Table2[[#This Row],[Straat]]&amp;Table2[[#This Row],[Huisnummer]]&amp;Table2[[#This Row],[Postcode]])</f>
        <v/>
      </c>
      <c r="S563"/>
      <c r="T563"/>
      <c r="U563"/>
      <c r="V563"/>
      <c r="W563"/>
      <c r="X563"/>
      <c r="Y563"/>
      <c r="AA563" t="str">
        <f>_xlfn.XLOOKUP(Table2[[#This Row],[Basisnaam]],Table3[Basisnaam],Table3[Functie],"",0)</f>
        <v>HR Director</v>
      </c>
      <c r="AB563" t="str">
        <f>IF(OR(Table2[[#This Row],[In Contact list?]]&lt;&gt;"Not Found",Table2[[#This Row],[In Contacten Hanne]]&lt;&gt;""),"Yes","No")</f>
        <v>Yes</v>
      </c>
    </row>
    <row r="564" spans="1:28" ht="17.45" customHeight="1" x14ac:dyDescent="0.45">
      <c r="A564" t="s">
        <v>5346</v>
      </c>
      <c r="B564" t="s">
        <v>6865</v>
      </c>
      <c r="C564" t="str">
        <f>SUBSTITUTE(SUBSTITUTE(SUBSTITUTE(SUBSTITUTE(SUBSTITUTE(SUBSTITUTE(SUBSTITUTE(SUBSTITUTE(SUBSTITUTE(SUBSTITUTE(SUBSTITUTE(SUBSTITUTE(SUBSTITUTE(LOWER(Table2[[#This Row],[Naam]]),".",""),"-","")," bvba",""),"belgië",""),"belgium","")," nv","")," bv",""),"group",""),"groep","")," ", ""),"é","e"),"è","e"),"à","a")</f>
        <v>scabel</v>
      </c>
      <c r="D564"/>
      <c r="E564"/>
      <c r="F564"/>
      <c r="G564"/>
      <c r="H564"/>
      <c r="I564"/>
      <c r="J564" t="s">
        <v>9547</v>
      </c>
      <c r="K564" t="str">
        <f>IFERROR(LEFT(SUBSTITUTE(SUBSTITUTE(Table2[[#This Row],[Website]],"www.",""),"https://",""), FIND(".", SUBSTITUTE(SUBSTITUTE(Table2[[#This Row],[Website]],"www.",""),"https://","")) - 1),"")</f>
        <v>Empty</v>
      </c>
      <c r="L564"/>
      <c r="M564"/>
      <c r="N564"/>
      <c r="O564"/>
      <c r="P564"/>
      <c r="Q564"/>
      <c r="R564" t="str">
        <f>LOWER(Table2[[#This Row],[Straat]]&amp;Table2[[#This Row],[Huisnummer]]&amp;Table2[[#This Row],[Postcode]])</f>
        <v/>
      </c>
      <c r="S564"/>
      <c r="T564"/>
      <c r="U564"/>
      <c r="V564"/>
      <c r="W564"/>
      <c r="X564"/>
      <c r="Y564"/>
      <c r="AA564" t="str">
        <f>_xlfn.XLOOKUP(Table2[[#This Row],[Basisnaam]],Table3[Basisnaam],Table3[Functie],"",0)</f>
        <v>HR Manager</v>
      </c>
      <c r="AB564" t="str">
        <f>IF(OR(Table2[[#This Row],[In Contact list?]]&lt;&gt;"Not Found",Table2[[#This Row],[In Contacten Hanne]]&lt;&gt;""),"Yes","No")</f>
        <v>Yes</v>
      </c>
    </row>
    <row r="565" spans="1:28" ht="17.45" customHeight="1" x14ac:dyDescent="0.45">
      <c r="A565" t="s">
        <v>5346</v>
      </c>
      <c r="B565" t="s">
        <v>9112</v>
      </c>
      <c r="C565" t="str">
        <f>SUBSTITUTE(SUBSTITUTE(SUBSTITUTE(SUBSTITUTE(SUBSTITUTE(SUBSTITUTE(SUBSTITUTE(SUBSTITUTE(SUBSTITUTE(SUBSTITUTE(SUBSTITUTE(SUBSTITUTE(SUBSTITUTE(LOWER(Table2[[#This Row],[Naam]]),".",""),"-","")," bvba",""),"belgië",""),"belgium","")," nv","")," bv",""),"group",""),"groep","")," ", ""),"é","e"),"è","e"),"à","a")</f>
        <v>h&amp;m</v>
      </c>
      <c r="D565"/>
      <c r="E565"/>
      <c r="F565"/>
      <c r="G565"/>
      <c r="H565"/>
      <c r="I565"/>
      <c r="J565" t="s">
        <v>9547</v>
      </c>
      <c r="K565" t="str">
        <f>IFERROR(LEFT(SUBSTITUTE(SUBSTITUTE(Table2[[#This Row],[Website]],"www.",""),"https://",""), FIND(".", SUBSTITUTE(SUBSTITUTE(Table2[[#This Row],[Website]],"www.",""),"https://","")) - 1),"")</f>
        <v>Empty</v>
      </c>
      <c r="L565"/>
      <c r="M565"/>
      <c r="N565"/>
      <c r="O565"/>
      <c r="P565"/>
      <c r="Q565"/>
      <c r="R565" t="str">
        <f>LOWER(Table2[[#This Row],[Straat]]&amp;Table2[[#This Row],[Huisnummer]]&amp;Table2[[#This Row],[Postcode]])</f>
        <v/>
      </c>
      <c r="S565"/>
      <c r="T565"/>
      <c r="U565"/>
      <c r="V565"/>
      <c r="W565"/>
      <c r="X565"/>
      <c r="Y565"/>
      <c r="AA565" t="str">
        <f>_xlfn.XLOOKUP(Table2[[#This Row],[Basisnaam]],Table3[Basisnaam],Table3[Functie],"",0)</f>
        <v>Country HR Manager Belgium &amp; Luxembourg</v>
      </c>
      <c r="AB565" t="str">
        <f>IF(OR(Table2[[#This Row],[In Contact list?]]&lt;&gt;"Not Found",Table2[[#This Row],[In Contacten Hanne]]&lt;&gt;""),"Yes","No")</f>
        <v>Yes</v>
      </c>
    </row>
    <row r="566" spans="1:28" ht="17.45" customHeight="1" x14ac:dyDescent="0.45">
      <c r="A566" t="s">
        <v>5346</v>
      </c>
      <c r="B566" t="s">
        <v>6876</v>
      </c>
      <c r="C566" t="str">
        <f>SUBSTITUTE(SUBSTITUTE(SUBSTITUTE(SUBSTITUTE(SUBSTITUTE(SUBSTITUTE(SUBSTITUTE(SUBSTITUTE(SUBSTITUTE(SUBSTITUTE(SUBSTITUTE(SUBSTITUTE(SUBSTITUTE(LOWER(Table2[[#This Row],[Naam]]),".",""),"-","")," bvba",""),"belgië",""),"belgium","")," nv","")," bv",""),"group",""),"groep","")," ", ""),"é","e"),"è","e"),"à","a")</f>
        <v>signpost</v>
      </c>
      <c r="D566"/>
      <c r="E566"/>
      <c r="F566"/>
      <c r="G566"/>
      <c r="H566"/>
      <c r="I566"/>
      <c r="J566" t="s">
        <v>9547</v>
      </c>
      <c r="K566" t="str">
        <f>IFERROR(LEFT(SUBSTITUTE(SUBSTITUTE(Table2[[#This Row],[Website]],"www.",""),"https://",""), FIND(".", SUBSTITUTE(SUBSTITUTE(Table2[[#This Row],[Website]],"www.",""),"https://","")) - 1),"")</f>
        <v>Empty</v>
      </c>
      <c r="L566"/>
      <c r="M566"/>
      <c r="N566"/>
      <c r="O566"/>
      <c r="P566"/>
      <c r="Q566"/>
      <c r="R566" t="str">
        <f>LOWER(Table2[[#This Row],[Straat]]&amp;Table2[[#This Row],[Huisnummer]]&amp;Table2[[#This Row],[Postcode]])</f>
        <v/>
      </c>
      <c r="S566"/>
      <c r="T566"/>
      <c r="U566"/>
      <c r="V566"/>
      <c r="W566"/>
      <c r="X566"/>
      <c r="Y566"/>
      <c r="AA566" t="str">
        <f>_xlfn.XLOOKUP(Table2[[#This Row],[Basisnaam]],Table3[Basisnaam],Table3[Functie],"",0)</f>
        <v>HR Director</v>
      </c>
      <c r="AB566" t="str">
        <f>IF(OR(Table2[[#This Row],[In Contact list?]]&lt;&gt;"Not Found",Table2[[#This Row],[In Contacten Hanne]]&lt;&gt;""),"Yes","No")</f>
        <v>Yes</v>
      </c>
    </row>
    <row r="567" spans="1:28" ht="17.45" customHeight="1" x14ac:dyDescent="0.45">
      <c r="A567" t="s">
        <v>5346</v>
      </c>
      <c r="B567" t="s">
        <v>6883</v>
      </c>
      <c r="C567" t="str">
        <f>SUBSTITUTE(SUBSTITUTE(SUBSTITUTE(SUBSTITUTE(SUBSTITUTE(SUBSTITUTE(SUBSTITUTE(SUBSTITUTE(SUBSTITUTE(SUBSTITUTE(SUBSTITUTE(SUBSTITUTE(SUBSTITUTE(LOWER(Table2[[#This Row],[Naam]]),".",""),"-","")," bvba",""),"belgië",""),"belgium","")," nv","")," bv",""),"group",""),"groep","")," ", ""),"é","e"),"è","e"),"à","a")</f>
        <v>iko</v>
      </c>
      <c r="D567"/>
      <c r="E567"/>
      <c r="F567"/>
      <c r="G567"/>
      <c r="H567"/>
      <c r="I567"/>
      <c r="J567" t="s">
        <v>9547</v>
      </c>
      <c r="K567" t="str">
        <f>IFERROR(LEFT(SUBSTITUTE(SUBSTITUTE(Table2[[#This Row],[Website]],"www.",""),"https://",""), FIND(".", SUBSTITUTE(SUBSTITUTE(Table2[[#This Row],[Website]],"www.",""),"https://","")) - 1),"")</f>
        <v>Empty</v>
      </c>
      <c r="L567"/>
      <c r="M567"/>
      <c r="N567"/>
      <c r="O567"/>
      <c r="P567"/>
      <c r="Q567"/>
      <c r="R567" t="str">
        <f>LOWER(Table2[[#This Row],[Straat]]&amp;Table2[[#This Row],[Huisnummer]]&amp;Table2[[#This Row],[Postcode]])</f>
        <v/>
      </c>
      <c r="S567"/>
      <c r="T567"/>
      <c r="U567"/>
      <c r="V567"/>
      <c r="W567"/>
      <c r="X567"/>
      <c r="Y567"/>
      <c r="AA567" t="str">
        <f>_xlfn.XLOOKUP(Table2[[#This Row],[Basisnaam]],Table3[Basisnaam],Table3[Functie],"",0)</f>
        <v>HR Manager</v>
      </c>
      <c r="AB567" t="str">
        <f>IF(OR(Table2[[#This Row],[In Contact list?]]&lt;&gt;"Not Found",Table2[[#This Row],[In Contacten Hanne]]&lt;&gt;""),"Yes","No")</f>
        <v>Yes</v>
      </c>
    </row>
    <row r="568" spans="1:28" ht="17.45" customHeight="1" x14ac:dyDescent="0.45">
      <c r="A568" t="s">
        <v>5346</v>
      </c>
      <c r="B568" t="s">
        <v>6892</v>
      </c>
      <c r="C568" t="str">
        <f>SUBSTITUTE(SUBSTITUTE(SUBSTITUTE(SUBSTITUTE(SUBSTITUTE(SUBSTITUTE(SUBSTITUTE(SUBSTITUTE(SUBSTITUTE(SUBSTITUTE(SUBSTITUTE(SUBSTITUTE(SUBSTITUTE(LOWER(Table2[[#This Row],[Naam]]),".",""),"-","")," bvba",""),"belgië",""),"belgium","")," nv","")," bv",""),"group",""),"groep","")," ", ""),"é","e"),"è","e"),"à","a")</f>
        <v>cmacgm</v>
      </c>
      <c r="D568"/>
      <c r="E568"/>
      <c r="F568"/>
      <c r="G568"/>
      <c r="H568"/>
      <c r="I568"/>
      <c r="J568" t="s">
        <v>9547</v>
      </c>
      <c r="K568" t="str">
        <f>IFERROR(LEFT(SUBSTITUTE(SUBSTITUTE(Table2[[#This Row],[Website]],"www.",""),"https://",""), FIND(".", SUBSTITUTE(SUBSTITUTE(Table2[[#This Row],[Website]],"www.",""),"https://","")) - 1),"")</f>
        <v>Empty</v>
      </c>
      <c r="L568"/>
      <c r="M568"/>
      <c r="N568"/>
      <c r="O568"/>
      <c r="P568"/>
      <c r="Q568"/>
      <c r="R568" t="str">
        <f>LOWER(Table2[[#This Row],[Straat]]&amp;Table2[[#This Row],[Huisnummer]]&amp;Table2[[#This Row],[Postcode]])</f>
        <v/>
      </c>
      <c r="S568"/>
      <c r="T568"/>
      <c r="U568"/>
      <c r="V568"/>
      <c r="W568"/>
      <c r="X568"/>
      <c r="Y568"/>
      <c r="AA568" t="str">
        <f>_xlfn.XLOOKUP(Table2[[#This Row],[Basisnaam]],Table3[Basisnaam],Table3[Functie],"",0)</f>
        <v>HR Manager</v>
      </c>
      <c r="AB568" t="str">
        <f>IF(OR(Table2[[#This Row],[In Contact list?]]&lt;&gt;"Not Found",Table2[[#This Row],[In Contacten Hanne]]&lt;&gt;""),"Yes","No")</f>
        <v>Yes</v>
      </c>
    </row>
    <row r="569" spans="1:28" ht="17.45" customHeight="1" x14ac:dyDescent="0.45">
      <c r="A569" t="s">
        <v>5346</v>
      </c>
      <c r="B569" t="s">
        <v>6897</v>
      </c>
      <c r="C569" t="str">
        <f>SUBSTITUTE(SUBSTITUTE(SUBSTITUTE(SUBSTITUTE(SUBSTITUTE(SUBSTITUTE(SUBSTITUTE(SUBSTITUTE(SUBSTITUTE(SUBSTITUTE(SUBSTITUTE(SUBSTITUTE(SUBSTITUTE(LOWER(Table2[[#This Row],[Naam]]),".",""),"-","")," bvba",""),"belgië",""),"belgium","")," nv","")," bv",""),"group",""),"groep","")," ", ""),"é","e"),"è","e"),"à","a")</f>
        <v>bose</v>
      </c>
      <c r="D569"/>
      <c r="E569"/>
      <c r="F569"/>
      <c r="G569"/>
      <c r="H569"/>
      <c r="I569"/>
      <c r="J569" t="s">
        <v>9547</v>
      </c>
      <c r="K569" t="str">
        <f>IFERROR(LEFT(SUBSTITUTE(SUBSTITUTE(Table2[[#This Row],[Website]],"www.",""),"https://",""), FIND(".", SUBSTITUTE(SUBSTITUTE(Table2[[#This Row],[Website]],"www.",""),"https://","")) - 1),"")</f>
        <v>Empty</v>
      </c>
      <c r="L569"/>
      <c r="M569"/>
      <c r="N569"/>
      <c r="O569"/>
      <c r="P569"/>
      <c r="Q569"/>
      <c r="R569" t="str">
        <f>LOWER(Table2[[#This Row],[Straat]]&amp;Table2[[#This Row],[Huisnummer]]&amp;Table2[[#This Row],[Postcode]])</f>
        <v/>
      </c>
      <c r="S569"/>
      <c r="T569"/>
      <c r="U569"/>
      <c r="V569"/>
      <c r="W569"/>
      <c r="X569"/>
      <c r="Y569"/>
      <c r="AA569" t="str">
        <f>_xlfn.XLOOKUP(Table2[[#This Row],[Basisnaam]],Table3[Basisnaam],Table3[Functie],"",0)</f>
        <v>HR Manager</v>
      </c>
      <c r="AB569" t="str">
        <f>IF(OR(Table2[[#This Row],[In Contact list?]]&lt;&gt;"Not Found",Table2[[#This Row],[In Contacten Hanne]]&lt;&gt;""),"Yes","No")</f>
        <v>Yes</v>
      </c>
    </row>
    <row r="570" spans="1:28" ht="17.45" customHeight="1" x14ac:dyDescent="0.45">
      <c r="A570" t="s">
        <v>5346</v>
      </c>
      <c r="B570" t="s">
        <v>6917</v>
      </c>
      <c r="C570" t="str">
        <f>SUBSTITUTE(SUBSTITUTE(SUBSTITUTE(SUBSTITUTE(SUBSTITUTE(SUBSTITUTE(SUBSTITUTE(SUBSTITUTE(SUBSTITUTE(SUBSTITUTE(SUBSTITUTE(SUBSTITUTE(SUBSTITUTE(LOWER(Table2[[#This Row],[Naam]]),".",""),"-","")," bvba",""),"belgië",""),"belgium","")," nv","")," bv",""),"group",""),"groep","")," ", ""),"é","e"),"è","e"),"à","a")</f>
        <v>barrycallebaut</v>
      </c>
      <c r="D570"/>
      <c r="E570"/>
      <c r="F570"/>
      <c r="G570"/>
      <c r="H570"/>
      <c r="I570"/>
      <c r="J570" t="s">
        <v>9547</v>
      </c>
      <c r="K570" t="str">
        <f>IFERROR(LEFT(SUBSTITUTE(SUBSTITUTE(Table2[[#This Row],[Website]],"www.",""),"https://",""), FIND(".", SUBSTITUTE(SUBSTITUTE(Table2[[#This Row],[Website]],"www.",""),"https://","")) - 1),"")</f>
        <v>Empty</v>
      </c>
      <c r="L570"/>
      <c r="M570"/>
      <c r="N570"/>
      <c r="O570"/>
      <c r="P570"/>
      <c r="Q570"/>
      <c r="R570" t="str">
        <f>LOWER(Table2[[#This Row],[Straat]]&amp;Table2[[#This Row],[Huisnummer]]&amp;Table2[[#This Row],[Postcode]])</f>
        <v/>
      </c>
      <c r="S570"/>
      <c r="T570"/>
      <c r="U570"/>
      <c r="V570"/>
      <c r="W570"/>
      <c r="X570"/>
      <c r="Y570"/>
      <c r="AA570" t="str">
        <f>_xlfn.XLOOKUP(Table2[[#This Row],[Basisnaam]],Table3[Basisnaam],Table3[Functie],"",0)</f>
        <v>HR Director Belgium &amp; The Netherlands</v>
      </c>
      <c r="AB570" t="str">
        <f>IF(OR(Table2[[#This Row],[In Contact list?]]&lt;&gt;"Not Found",Table2[[#This Row],[In Contacten Hanne]]&lt;&gt;""),"Yes","No")</f>
        <v>Yes</v>
      </c>
    </row>
    <row r="571" spans="1:28" ht="17.45" customHeight="1" x14ac:dyDescent="0.45">
      <c r="A571" t="s">
        <v>5346</v>
      </c>
      <c r="B571" t="s">
        <v>6928</v>
      </c>
      <c r="C571" t="str">
        <f>SUBSTITUTE(SUBSTITUTE(SUBSTITUTE(SUBSTITUTE(SUBSTITUTE(SUBSTITUTE(SUBSTITUTE(SUBSTITUTE(SUBSTITUTE(SUBSTITUTE(SUBSTITUTE(SUBSTITUTE(SUBSTITUTE(LOWER(Table2[[#This Row],[Naam]]),".",""),"-","")," bvba",""),"belgië",""),"belgium","")," nv","")," bv",""),"group",""),"groep","")," ", ""),"é","e"),"è","e"),"à","a")</f>
        <v>sligroispcbxl</v>
      </c>
      <c r="D571"/>
      <c r="E571"/>
      <c r="F571"/>
      <c r="G571"/>
      <c r="H571"/>
      <c r="I571"/>
      <c r="J571" t="s">
        <v>9547</v>
      </c>
      <c r="K571" t="str">
        <f>IFERROR(LEFT(SUBSTITUTE(SUBSTITUTE(Table2[[#This Row],[Website]],"www.",""),"https://",""), FIND(".", SUBSTITUTE(SUBSTITUTE(Table2[[#This Row],[Website]],"www.",""),"https://","")) - 1),"")</f>
        <v>Empty</v>
      </c>
      <c r="L571"/>
      <c r="M571"/>
      <c r="N571"/>
      <c r="O571"/>
      <c r="P571"/>
      <c r="Q571"/>
      <c r="R571" t="str">
        <f>LOWER(Table2[[#This Row],[Straat]]&amp;Table2[[#This Row],[Huisnummer]]&amp;Table2[[#This Row],[Postcode]])</f>
        <v/>
      </c>
      <c r="S571"/>
      <c r="T571"/>
      <c r="U571"/>
      <c r="V571"/>
      <c r="W571"/>
      <c r="X571"/>
      <c r="Y571"/>
      <c r="AA571" t="str">
        <f>_xlfn.XLOOKUP(Table2[[#This Row],[Basisnaam]],Table3[Basisnaam],Table3[Functie],"",0)</f>
        <v>Directeur HR</v>
      </c>
      <c r="AB571" t="str">
        <f>IF(OR(Table2[[#This Row],[In Contact list?]]&lt;&gt;"Not Found",Table2[[#This Row],[In Contacten Hanne]]&lt;&gt;""),"Yes","No")</f>
        <v>Yes</v>
      </c>
    </row>
    <row r="572" spans="1:28" ht="17.45" customHeight="1" x14ac:dyDescent="0.45">
      <c r="A572" t="s">
        <v>5346</v>
      </c>
      <c r="B572" t="s">
        <v>6937</v>
      </c>
      <c r="C572" t="str">
        <f>SUBSTITUTE(SUBSTITUTE(SUBSTITUTE(SUBSTITUTE(SUBSTITUTE(SUBSTITUTE(SUBSTITUTE(SUBSTITUTE(SUBSTITUTE(SUBSTITUTE(SUBSTITUTE(SUBSTITUTE(SUBSTITUTE(LOWER(Table2[[#This Row],[Naam]]),".",""),"-","")," bvba",""),"belgië",""),"belgium","")," nv","")," bv",""),"group",""),"groep","")," ", ""),"é","e"),"è","e"),"à","a")</f>
        <v>fedrusinternational</v>
      </c>
      <c r="D572"/>
      <c r="E572"/>
      <c r="F572"/>
      <c r="G572"/>
      <c r="H572"/>
      <c r="I572"/>
      <c r="J572" t="s">
        <v>9547</v>
      </c>
      <c r="K572" t="str">
        <f>IFERROR(LEFT(SUBSTITUTE(SUBSTITUTE(Table2[[#This Row],[Website]],"www.",""),"https://",""), FIND(".", SUBSTITUTE(SUBSTITUTE(Table2[[#This Row],[Website]],"www.",""),"https://","")) - 1),"")</f>
        <v>Empty</v>
      </c>
      <c r="L572"/>
      <c r="M572"/>
      <c r="N572"/>
      <c r="O572"/>
      <c r="P572"/>
      <c r="Q572"/>
      <c r="R572" t="str">
        <f>LOWER(Table2[[#This Row],[Straat]]&amp;Table2[[#This Row],[Huisnummer]]&amp;Table2[[#This Row],[Postcode]])</f>
        <v/>
      </c>
      <c r="S572"/>
      <c r="T572"/>
      <c r="U572"/>
      <c r="V572"/>
      <c r="W572"/>
      <c r="X572"/>
      <c r="Y572"/>
      <c r="AA572" t="str">
        <f>_xlfn.XLOOKUP(Table2[[#This Row],[Basisnaam]],Table3[Basisnaam],Table3[Functie],"",0)</f>
        <v>Director HR</v>
      </c>
      <c r="AB572" t="str">
        <f>IF(OR(Table2[[#This Row],[In Contact list?]]&lt;&gt;"Not Found",Table2[[#This Row],[In Contacten Hanne]]&lt;&gt;""),"Yes","No")</f>
        <v>Yes</v>
      </c>
    </row>
    <row r="573" spans="1:28" ht="17.45" customHeight="1" x14ac:dyDescent="0.45">
      <c r="A573" t="s">
        <v>5346</v>
      </c>
      <c r="B573" t="s">
        <v>6948</v>
      </c>
      <c r="C573" t="str">
        <f>SUBSTITUTE(SUBSTITUTE(SUBSTITUTE(SUBSTITUTE(SUBSTITUTE(SUBSTITUTE(SUBSTITUTE(SUBSTITUTE(SUBSTITUTE(SUBSTITUTE(SUBSTITUTE(SUBSTITUTE(SUBSTITUTE(LOWER(Table2[[#This Row],[Naam]]),".",""),"-","")," bvba",""),"belgië",""),"belgium","")," nv","")," bv",""),"group",""),"groep","")," ", ""),"é","e"),"è","e"),"à","a")</f>
        <v>dpgmedia</v>
      </c>
      <c r="D573"/>
      <c r="E573"/>
      <c r="F573"/>
      <c r="G573"/>
      <c r="H573"/>
      <c r="I573"/>
      <c r="J573" t="s">
        <v>9547</v>
      </c>
      <c r="K573" t="str">
        <f>IFERROR(LEFT(SUBSTITUTE(SUBSTITUTE(Table2[[#This Row],[Website]],"www.",""),"https://",""), FIND(".", SUBSTITUTE(SUBSTITUTE(Table2[[#This Row],[Website]],"www.",""),"https://","")) - 1),"")</f>
        <v>Empty</v>
      </c>
      <c r="L573"/>
      <c r="M573"/>
      <c r="N573"/>
      <c r="O573"/>
      <c r="P573"/>
      <c r="Q573"/>
      <c r="R573" t="str">
        <f>LOWER(Table2[[#This Row],[Straat]]&amp;Table2[[#This Row],[Huisnummer]]&amp;Table2[[#This Row],[Postcode]])</f>
        <v/>
      </c>
      <c r="S573"/>
      <c r="T573"/>
      <c r="U573"/>
      <c r="V573"/>
      <c r="W573"/>
      <c r="X573"/>
      <c r="Y573"/>
      <c r="AA573" t="str">
        <f>_xlfn.XLOOKUP(Table2[[#This Row],[Basisnaam]],Table3[Basisnaam],Table3[Functie],"",0)</f>
        <v>HR Directeur</v>
      </c>
      <c r="AB573" t="str">
        <f>IF(OR(Table2[[#This Row],[In Contact list?]]&lt;&gt;"Not Found",Table2[[#This Row],[In Contacten Hanne]]&lt;&gt;""),"Yes","No")</f>
        <v>Yes</v>
      </c>
    </row>
    <row r="574" spans="1:28" ht="17.45" customHeight="1" x14ac:dyDescent="0.45">
      <c r="A574" t="s">
        <v>5346</v>
      </c>
      <c r="B574" t="s">
        <v>9114</v>
      </c>
      <c r="C574" t="str">
        <f>SUBSTITUTE(SUBSTITUTE(SUBSTITUTE(SUBSTITUTE(SUBSTITUTE(SUBSTITUTE(SUBSTITUTE(SUBSTITUTE(SUBSTITUTE(SUBSTITUTE(SUBSTITUTE(SUBSTITUTE(SUBSTITUTE(LOWER(Table2[[#This Row],[Naam]]),".",""),"-","")," bvba",""),"belgië",""),"belgium","")," nv","")," bv",""),"group",""),"groep","")," ", ""),"é","e"),"è","e"),"à","a")</f>
        <v>dhlsupplychain</v>
      </c>
      <c r="D574"/>
      <c r="E574"/>
      <c r="F574"/>
      <c r="G574"/>
      <c r="H574"/>
      <c r="I574"/>
      <c r="J574" t="s">
        <v>9547</v>
      </c>
      <c r="K574" t="str">
        <f>IFERROR(LEFT(SUBSTITUTE(SUBSTITUTE(Table2[[#This Row],[Website]],"www.",""),"https://",""), FIND(".", SUBSTITUTE(SUBSTITUTE(Table2[[#This Row],[Website]],"www.",""),"https://","")) - 1),"")</f>
        <v>Empty</v>
      </c>
      <c r="L574"/>
      <c r="M574"/>
      <c r="N574"/>
      <c r="O574"/>
      <c r="P574"/>
      <c r="Q574"/>
      <c r="R574" t="str">
        <f>LOWER(Table2[[#This Row],[Straat]]&amp;Table2[[#This Row],[Huisnummer]]&amp;Table2[[#This Row],[Postcode]])</f>
        <v/>
      </c>
      <c r="S574"/>
      <c r="T574"/>
      <c r="U574"/>
      <c r="V574"/>
      <c r="W574"/>
      <c r="X574"/>
      <c r="Y574"/>
      <c r="AA574" t="str">
        <f>_xlfn.XLOOKUP(Table2[[#This Row],[Basisnaam]],Table3[Basisnaam],Table3[Functie],"",0)</f>
        <v>HR Manager</v>
      </c>
      <c r="AB574" t="str">
        <f>IF(OR(Table2[[#This Row],[In Contact list?]]&lt;&gt;"Not Found",Table2[[#This Row],[In Contacten Hanne]]&lt;&gt;""),"Yes","No")</f>
        <v>Yes</v>
      </c>
    </row>
    <row r="575" spans="1:28" ht="17.45" customHeight="1" x14ac:dyDescent="0.45">
      <c r="A575" t="s">
        <v>5346</v>
      </c>
      <c r="B575" t="s">
        <v>6972</v>
      </c>
      <c r="C575" t="str">
        <f>SUBSTITUTE(SUBSTITUTE(SUBSTITUTE(SUBSTITUTE(SUBSTITUTE(SUBSTITUTE(SUBSTITUTE(SUBSTITUTE(SUBSTITUTE(SUBSTITUTE(SUBSTITUTE(SUBSTITUTE(SUBSTITUTE(LOWER(Table2[[#This Row],[Naam]]),".",""),"-","")," bvba",""),"belgië",""),"belgium","")," nv","")," bv",""),"group",""),"groep","")," ", ""),"é","e"),"è","e"),"à","a")</f>
        <v>safranaircraftengineservicesbrussels</v>
      </c>
      <c r="D575"/>
      <c r="E575"/>
      <c r="F575"/>
      <c r="G575"/>
      <c r="H575"/>
      <c r="I575"/>
      <c r="J575" t="s">
        <v>9547</v>
      </c>
      <c r="K575" t="str">
        <f>IFERROR(LEFT(SUBSTITUTE(SUBSTITUTE(Table2[[#This Row],[Website]],"www.",""),"https://",""), FIND(".", SUBSTITUTE(SUBSTITUTE(Table2[[#This Row],[Website]],"www.",""),"https://","")) - 1),"")</f>
        <v>Empty</v>
      </c>
      <c r="L575"/>
      <c r="M575"/>
      <c r="N575"/>
      <c r="O575"/>
      <c r="P575"/>
      <c r="Q575"/>
      <c r="R575" t="str">
        <f>LOWER(Table2[[#This Row],[Straat]]&amp;Table2[[#This Row],[Huisnummer]]&amp;Table2[[#This Row],[Postcode]])</f>
        <v/>
      </c>
      <c r="S575"/>
      <c r="T575"/>
      <c r="U575"/>
      <c r="V575"/>
      <c r="W575"/>
      <c r="X575"/>
      <c r="Y575"/>
      <c r="AA575" t="str">
        <f>_xlfn.XLOOKUP(Table2[[#This Row],[Basisnaam]],Table3[Basisnaam],Table3[Functie],"",0)</f>
        <v>HR Director</v>
      </c>
      <c r="AB575" t="str">
        <f>IF(OR(Table2[[#This Row],[In Contact list?]]&lt;&gt;"Not Found",Table2[[#This Row],[In Contacten Hanne]]&lt;&gt;""),"Yes","No")</f>
        <v>Yes</v>
      </c>
    </row>
    <row r="576" spans="1:28" ht="17.45" customHeight="1" x14ac:dyDescent="0.45">
      <c r="A576" t="s">
        <v>5346</v>
      </c>
      <c r="B576" t="s">
        <v>6977</v>
      </c>
      <c r="C576" t="str">
        <f>SUBSTITUTE(SUBSTITUTE(SUBSTITUTE(SUBSTITUTE(SUBSTITUTE(SUBSTITUTE(SUBSTITUTE(SUBSTITUTE(SUBSTITUTE(SUBSTITUTE(SUBSTITUTE(SUBSTITUTE(SUBSTITUTE(LOWER(Table2[[#This Row],[Naam]]),".",""),"-","")," bvba",""),"belgië",""),"belgium","")," nv","")," bv",""),"group",""),"groep","")," ", ""),"é","e"),"è","e"),"à","a")</f>
        <v>johnson&amp;johnson</v>
      </c>
      <c r="D576"/>
      <c r="E576"/>
      <c r="F576"/>
      <c r="G576"/>
      <c r="H576"/>
      <c r="I576"/>
      <c r="J576" t="s">
        <v>9547</v>
      </c>
      <c r="K576" t="str">
        <f>IFERROR(LEFT(SUBSTITUTE(SUBSTITUTE(Table2[[#This Row],[Website]],"www.",""),"https://",""), FIND(".", SUBSTITUTE(SUBSTITUTE(Table2[[#This Row],[Website]],"www.",""),"https://","")) - 1),"")</f>
        <v>Empty</v>
      </c>
      <c r="L576"/>
      <c r="M576"/>
      <c r="N576"/>
      <c r="O576"/>
      <c r="P576"/>
      <c r="Q576"/>
      <c r="R576" t="str">
        <f>LOWER(Table2[[#This Row],[Straat]]&amp;Table2[[#This Row],[Huisnummer]]&amp;Table2[[#This Row],[Postcode]])</f>
        <v/>
      </c>
      <c r="S576"/>
      <c r="T576"/>
      <c r="U576"/>
      <c r="V576"/>
      <c r="W576"/>
      <c r="X576"/>
      <c r="Y576"/>
      <c r="AA576" t="str">
        <f>_xlfn.XLOOKUP(Table2[[#This Row],[Basisnaam]],Table3[Basisnaam],Table3[Functie],"",0)</f>
        <v>Head of HR BeNe</v>
      </c>
      <c r="AB576" t="str">
        <f>IF(OR(Table2[[#This Row],[In Contact list?]]&lt;&gt;"Not Found",Table2[[#This Row],[In Contacten Hanne]]&lt;&gt;""),"Yes","No")</f>
        <v>Yes</v>
      </c>
    </row>
    <row r="577" spans="1:28" ht="17.45" customHeight="1" x14ac:dyDescent="0.45">
      <c r="A577" t="s">
        <v>5346</v>
      </c>
      <c r="B577" t="s">
        <v>6983</v>
      </c>
      <c r="C577" t="str">
        <f>SUBSTITUTE(SUBSTITUTE(SUBSTITUTE(SUBSTITUTE(SUBSTITUTE(SUBSTITUTE(SUBSTITUTE(SUBSTITUTE(SUBSTITUTE(SUBSTITUTE(SUBSTITUTE(SUBSTITUTE(SUBSTITUTE(LOWER(Table2[[#This Row],[Naam]]),".",""),"-","")," bvba",""),"belgië",""),"belgium","")," nv","")," bv",""),"group",""),"groep","")," ", ""),"é","e"),"è","e"),"à","a")</f>
        <v>imes</v>
      </c>
      <c r="D577"/>
      <c r="E577"/>
      <c r="F577"/>
      <c r="G577"/>
      <c r="H577"/>
      <c r="I577"/>
      <c r="J577" t="s">
        <v>9547</v>
      </c>
      <c r="K577" t="str">
        <f>IFERROR(LEFT(SUBSTITUTE(SUBSTITUTE(Table2[[#This Row],[Website]],"www.",""),"https://",""), FIND(".", SUBSTITUTE(SUBSTITUTE(Table2[[#This Row],[Website]],"www.",""),"https://","")) - 1),"")</f>
        <v>Empty</v>
      </c>
      <c r="L577"/>
      <c r="M577"/>
      <c r="N577"/>
      <c r="O577"/>
      <c r="P577"/>
      <c r="Q577"/>
      <c r="R577" t="str">
        <f>LOWER(Table2[[#This Row],[Straat]]&amp;Table2[[#This Row],[Huisnummer]]&amp;Table2[[#This Row],[Postcode]])</f>
        <v/>
      </c>
      <c r="S577"/>
      <c r="T577"/>
      <c r="U577"/>
      <c r="V577"/>
      <c r="W577"/>
      <c r="X577"/>
      <c r="Y577"/>
      <c r="AA577" t="str">
        <f>_xlfn.XLOOKUP(Table2[[#This Row],[Basisnaam]],Table3[Basisnaam],Table3[Functie],"",0)</f>
        <v>HR Director</v>
      </c>
      <c r="AB577" t="str">
        <f>IF(OR(Table2[[#This Row],[In Contact list?]]&lt;&gt;"Not Found",Table2[[#This Row],[In Contacten Hanne]]&lt;&gt;""),"Yes","No")</f>
        <v>Yes</v>
      </c>
    </row>
    <row r="578" spans="1:28" ht="17.45" customHeight="1" x14ac:dyDescent="0.45">
      <c r="A578" t="s">
        <v>5346</v>
      </c>
      <c r="B578" t="s">
        <v>6988</v>
      </c>
      <c r="C578" t="str">
        <f>SUBSTITUTE(SUBSTITUTE(SUBSTITUTE(SUBSTITUTE(SUBSTITUTE(SUBSTITUTE(SUBSTITUTE(SUBSTITUTE(SUBSTITUTE(SUBSTITUTE(SUBSTITUTE(SUBSTITUTE(SUBSTITUTE(LOWER(Table2[[#This Row],[Naam]]),".",""),"-","")," bvba",""),"belgië",""),"belgium","")," nv","")," bv",""),"group",""),"groep","")," ", ""),"é","e"),"è","e"),"à","a")</f>
        <v>bmwbelux</v>
      </c>
      <c r="D578"/>
      <c r="E578"/>
      <c r="F578"/>
      <c r="G578"/>
      <c r="H578"/>
      <c r="I578"/>
      <c r="J578" t="s">
        <v>9547</v>
      </c>
      <c r="K578" t="str">
        <f>IFERROR(LEFT(SUBSTITUTE(SUBSTITUTE(Table2[[#This Row],[Website]],"www.",""),"https://",""), FIND(".", SUBSTITUTE(SUBSTITUTE(Table2[[#This Row],[Website]],"www.",""),"https://","")) - 1),"")</f>
        <v>Empty</v>
      </c>
      <c r="L578"/>
      <c r="M578"/>
      <c r="N578"/>
      <c r="O578"/>
      <c r="P578"/>
      <c r="Q578"/>
      <c r="R578" t="str">
        <f>LOWER(Table2[[#This Row],[Straat]]&amp;Table2[[#This Row],[Huisnummer]]&amp;Table2[[#This Row],[Postcode]])</f>
        <v/>
      </c>
      <c r="S578"/>
      <c r="T578"/>
      <c r="U578"/>
      <c r="V578"/>
      <c r="W578"/>
      <c r="X578"/>
      <c r="Y578"/>
      <c r="AA578" t="str">
        <f>_xlfn.XLOOKUP(Table2[[#This Row],[Basisnaam]],Table3[Basisnaam],Table3[Functie],"",0)</f>
        <v>HR Manager</v>
      </c>
      <c r="AB578" t="str">
        <f>IF(OR(Table2[[#This Row],[In Contact list?]]&lt;&gt;"Not Found",Table2[[#This Row],[In Contacten Hanne]]&lt;&gt;""),"Yes","No")</f>
        <v>Yes</v>
      </c>
    </row>
    <row r="579" spans="1:28" ht="17.45" customHeight="1" x14ac:dyDescent="0.45">
      <c r="A579" t="s">
        <v>5346</v>
      </c>
      <c r="B579" t="s">
        <v>9113</v>
      </c>
      <c r="C579" t="str">
        <f>SUBSTITUTE(SUBSTITUTE(SUBSTITUTE(SUBSTITUTE(SUBSTITUTE(SUBSTITUTE(SUBSTITUTE(SUBSTITUTE(SUBSTITUTE(SUBSTITUTE(SUBSTITUTE(SUBSTITUTE(SUBSTITUTE(LOWER(Table2[[#This Row],[Naam]]),".",""),"-","")," bvba",""),"belgië",""),"belgium","")," nv","")," bv",""),"group",""),"groep","")," ", ""),"é","e"),"è","e"),"à","a")</f>
        <v>dhlfreight</v>
      </c>
      <c r="D579"/>
      <c r="E579"/>
      <c r="F579"/>
      <c r="G579"/>
      <c r="H579"/>
      <c r="I579"/>
      <c r="J579" t="s">
        <v>9547</v>
      </c>
      <c r="K579" t="str">
        <f>IFERROR(LEFT(SUBSTITUTE(SUBSTITUTE(Table2[[#This Row],[Website]],"www.",""),"https://",""), FIND(".", SUBSTITUTE(SUBSTITUTE(Table2[[#This Row],[Website]],"www.",""),"https://","")) - 1),"")</f>
        <v>Empty</v>
      </c>
      <c r="L579"/>
      <c r="M579"/>
      <c r="N579"/>
      <c r="O579"/>
      <c r="P579"/>
      <c r="Q579"/>
      <c r="R579" t="str">
        <f>LOWER(Table2[[#This Row],[Straat]]&amp;Table2[[#This Row],[Huisnummer]]&amp;Table2[[#This Row],[Postcode]])</f>
        <v/>
      </c>
      <c r="S579"/>
      <c r="T579"/>
      <c r="U579"/>
      <c r="V579"/>
      <c r="W579"/>
      <c r="X579"/>
      <c r="Y579"/>
      <c r="AA579" t="str">
        <f>_xlfn.XLOOKUP(Table2[[#This Row],[Basisnaam]],Table3[Basisnaam],Table3[Functie],"",0)</f>
        <v>HR Manager</v>
      </c>
      <c r="AB579" t="str">
        <f>IF(OR(Table2[[#This Row],[In Contact list?]]&lt;&gt;"Not Found",Table2[[#This Row],[In Contacten Hanne]]&lt;&gt;""),"Yes","No")</f>
        <v>Yes</v>
      </c>
    </row>
    <row r="580" spans="1:28" ht="17.45" customHeight="1" x14ac:dyDescent="0.45">
      <c r="A580" t="s">
        <v>5346</v>
      </c>
      <c r="B580" t="s">
        <v>6997</v>
      </c>
      <c r="C580" t="str">
        <f>SUBSTITUTE(SUBSTITUTE(SUBSTITUTE(SUBSTITUTE(SUBSTITUTE(SUBSTITUTE(SUBSTITUTE(SUBSTITUTE(SUBSTITUTE(SUBSTITUTE(SUBSTITUTE(SUBSTITUTE(SUBSTITUTE(LOWER(Table2[[#This Row],[Naam]]),".",""),"-","")," bvba",""),"belgië",""),"belgium","")," nv","")," bv",""),"group",""),"groep","")," ", ""),"é","e"),"è","e"),"à","a")</f>
        <v>septentrio</v>
      </c>
      <c r="D580"/>
      <c r="E580"/>
      <c r="F580"/>
      <c r="G580"/>
      <c r="H580"/>
      <c r="I580"/>
      <c r="J580" t="s">
        <v>9547</v>
      </c>
      <c r="K580" t="str">
        <f>IFERROR(LEFT(SUBSTITUTE(SUBSTITUTE(Table2[[#This Row],[Website]],"www.",""),"https://",""), FIND(".", SUBSTITUTE(SUBSTITUTE(Table2[[#This Row],[Website]],"www.",""),"https://","")) - 1),"")</f>
        <v>Empty</v>
      </c>
      <c r="L580"/>
      <c r="M580"/>
      <c r="N580"/>
      <c r="O580"/>
      <c r="P580"/>
      <c r="Q580"/>
      <c r="R580" t="str">
        <f>LOWER(Table2[[#This Row],[Straat]]&amp;Table2[[#This Row],[Huisnummer]]&amp;Table2[[#This Row],[Postcode]])</f>
        <v/>
      </c>
      <c r="S580"/>
      <c r="T580"/>
      <c r="U580"/>
      <c r="V580"/>
      <c r="W580"/>
      <c r="X580"/>
      <c r="Y580"/>
      <c r="AA580" t="str">
        <f>_xlfn.XLOOKUP(Table2[[#This Row],[Basisnaam]],Table3[Basisnaam],Table3[Functie],"",0)</f>
        <v>HR Director</v>
      </c>
      <c r="AB580" t="str">
        <f>IF(OR(Table2[[#This Row],[In Contact list?]]&lt;&gt;"Not Found",Table2[[#This Row],[In Contacten Hanne]]&lt;&gt;""),"Yes","No")</f>
        <v>Yes</v>
      </c>
    </row>
    <row r="581" spans="1:28" ht="17.45" customHeight="1" x14ac:dyDescent="0.45">
      <c r="A581" t="s">
        <v>5346</v>
      </c>
      <c r="B581" t="s">
        <v>7002</v>
      </c>
      <c r="C581" t="str">
        <f>SUBSTITUTE(SUBSTITUTE(SUBSTITUTE(SUBSTITUTE(SUBSTITUTE(SUBSTITUTE(SUBSTITUTE(SUBSTITUTE(SUBSTITUTE(SUBSTITUTE(SUBSTITUTE(SUBSTITUTE(SUBSTITUTE(LOWER(Table2[[#This Row],[Naam]]),".",""),"-","")," bvba",""),"belgië",""),"belgium","")," nv","")," bv",""),"group",""),"groep","")," ", ""),"é","e"),"è","e"),"à","a")</f>
        <v>electrolux</v>
      </c>
      <c r="D581"/>
      <c r="E581"/>
      <c r="F581"/>
      <c r="G581"/>
      <c r="H581"/>
      <c r="I581"/>
      <c r="J581" t="s">
        <v>9547</v>
      </c>
      <c r="K581" t="str">
        <f>IFERROR(LEFT(SUBSTITUTE(SUBSTITUTE(Table2[[#This Row],[Website]],"www.",""),"https://",""), FIND(".", SUBSTITUTE(SUBSTITUTE(Table2[[#This Row],[Website]],"www.",""),"https://","")) - 1),"")</f>
        <v>Empty</v>
      </c>
      <c r="L581"/>
      <c r="M581"/>
      <c r="N581"/>
      <c r="O581"/>
      <c r="P581"/>
      <c r="Q581"/>
      <c r="R581" t="str">
        <f>LOWER(Table2[[#This Row],[Straat]]&amp;Table2[[#This Row],[Huisnummer]]&amp;Table2[[#This Row],[Postcode]])</f>
        <v/>
      </c>
      <c r="S581"/>
      <c r="T581"/>
      <c r="U581"/>
      <c r="V581"/>
      <c r="W581"/>
      <c r="X581"/>
      <c r="Y581"/>
      <c r="AA581" t="str">
        <f>_xlfn.XLOOKUP(Table2[[#This Row],[Basisnaam]],Table3[Basisnaam],Table3[Functie],"",0)</f>
        <v>HR Manager/HR Business Partner</v>
      </c>
      <c r="AB581" t="str">
        <f>IF(OR(Table2[[#This Row],[In Contact list?]]&lt;&gt;"Not Found",Table2[[#This Row],[In Contacten Hanne]]&lt;&gt;""),"Yes","No")</f>
        <v>Yes</v>
      </c>
    </row>
    <row r="582" spans="1:28" ht="17.45" customHeight="1" x14ac:dyDescent="0.45">
      <c r="A582" t="s">
        <v>5346</v>
      </c>
      <c r="B582" t="s">
        <v>7009</v>
      </c>
      <c r="C582" t="str">
        <f>SUBSTITUTE(SUBSTITUTE(SUBSTITUTE(SUBSTITUTE(SUBSTITUTE(SUBSTITUTE(SUBSTITUTE(SUBSTITUTE(SUBSTITUTE(SUBSTITUTE(SUBSTITUTE(SUBSTITUTE(SUBSTITUTE(LOWER(Table2[[#This Row],[Naam]]),".",""),"-","")," bvba",""),"belgië",""),"belgium","")," nv","")," bv",""),"group",""),"groep","")," ", ""),"é","e"),"è","e"),"à","a")</f>
        <v>nipromedicaleurope</v>
      </c>
      <c r="D582"/>
      <c r="E582"/>
      <c r="F582"/>
      <c r="G582"/>
      <c r="H582"/>
      <c r="I582"/>
      <c r="J582" t="s">
        <v>9547</v>
      </c>
      <c r="K582" t="str">
        <f>IFERROR(LEFT(SUBSTITUTE(SUBSTITUTE(Table2[[#This Row],[Website]],"www.",""),"https://",""), FIND(".", SUBSTITUTE(SUBSTITUTE(Table2[[#This Row],[Website]],"www.",""),"https://","")) - 1),"")</f>
        <v>Empty</v>
      </c>
      <c r="L582"/>
      <c r="M582"/>
      <c r="N582"/>
      <c r="O582"/>
      <c r="P582"/>
      <c r="Q582"/>
      <c r="R582" t="str">
        <f>LOWER(Table2[[#This Row],[Straat]]&amp;Table2[[#This Row],[Huisnummer]]&amp;Table2[[#This Row],[Postcode]])</f>
        <v/>
      </c>
      <c r="S582"/>
      <c r="T582"/>
      <c r="U582"/>
      <c r="V582"/>
      <c r="W582"/>
      <c r="X582"/>
      <c r="Y582"/>
      <c r="AA582" t="str">
        <f>_xlfn.XLOOKUP(Table2[[#This Row],[Basisnaam]],Table3[Basisnaam],Table3[Functie],"",0)</f>
        <v>CHRO</v>
      </c>
      <c r="AB582" t="str">
        <f>IF(OR(Table2[[#This Row],[In Contact list?]]&lt;&gt;"Not Found",Table2[[#This Row],[In Contacten Hanne]]&lt;&gt;""),"Yes","No")</f>
        <v>Yes</v>
      </c>
    </row>
    <row r="583" spans="1:28" ht="17.45" customHeight="1" x14ac:dyDescent="0.45">
      <c r="A583" t="s">
        <v>5346</v>
      </c>
      <c r="B583" t="s">
        <v>7013</v>
      </c>
      <c r="C583" t="str">
        <f>SUBSTITUTE(SUBSTITUTE(SUBSTITUTE(SUBSTITUTE(SUBSTITUTE(SUBSTITUTE(SUBSTITUTE(SUBSTITUTE(SUBSTITUTE(SUBSTITUTE(SUBSTITUTE(SUBSTITUTE(SUBSTITUTE(LOWER(Table2[[#This Row],[Naam]]),".",""),"-","")," bvba",""),"belgië",""),"belgium","")," nv","")," bv",""),"group",""),"groep","")," ", ""),"é","e"),"è","e"),"à","a")</f>
        <v>graco</v>
      </c>
      <c r="D583"/>
      <c r="E583"/>
      <c r="F583"/>
      <c r="G583"/>
      <c r="H583"/>
      <c r="I583"/>
      <c r="J583" t="s">
        <v>9547</v>
      </c>
      <c r="K583" t="str">
        <f>IFERROR(LEFT(SUBSTITUTE(SUBSTITUTE(Table2[[#This Row],[Website]],"www.",""),"https://",""), FIND(".", SUBSTITUTE(SUBSTITUTE(Table2[[#This Row],[Website]],"www.",""),"https://","")) - 1),"")</f>
        <v>Empty</v>
      </c>
      <c r="L583"/>
      <c r="M583"/>
      <c r="N583"/>
      <c r="O583"/>
      <c r="P583"/>
      <c r="Q583"/>
      <c r="R583" t="str">
        <f>LOWER(Table2[[#This Row],[Straat]]&amp;Table2[[#This Row],[Huisnummer]]&amp;Table2[[#This Row],[Postcode]])</f>
        <v/>
      </c>
      <c r="S583"/>
      <c r="T583"/>
      <c r="U583"/>
      <c r="V583"/>
      <c r="W583"/>
      <c r="X583"/>
      <c r="Y583"/>
      <c r="AA583" t="str">
        <f>_xlfn.XLOOKUP(Table2[[#This Row],[Basisnaam]],Table3[Basisnaam],Table3[Functie],"",0)</f>
        <v>HR Manager Europe</v>
      </c>
      <c r="AB583" t="str">
        <f>IF(OR(Table2[[#This Row],[In Contact list?]]&lt;&gt;"Not Found",Table2[[#This Row],[In Contacten Hanne]]&lt;&gt;""),"Yes","No")</f>
        <v>Yes</v>
      </c>
    </row>
    <row r="584" spans="1:28" ht="17.45" customHeight="1" x14ac:dyDescent="0.45">
      <c r="A584" t="s">
        <v>5346</v>
      </c>
      <c r="B584" t="s">
        <v>7018</v>
      </c>
      <c r="C584" t="str">
        <f>SUBSTITUTE(SUBSTITUTE(SUBSTITUTE(SUBSTITUTE(SUBSTITUTE(SUBSTITUTE(SUBSTITUTE(SUBSTITUTE(SUBSTITUTE(SUBSTITUTE(SUBSTITUTE(SUBSTITUTE(SUBSTITUTE(LOWER(Table2[[#This Row],[Naam]]),".",""),"-","")," bvba",""),"belgië",""),"belgium","")," nv","")," bv",""),"group",""),"groep","")," ", ""),"é","e"),"è","e"),"à","a")</f>
        <v>atlascopcopowertoolsdistribution</v>
      </c>
      <c r="D584"/>
      <c r="E584"/>
      <c r="F584"/>
      <c r="G584"/>
      <c r="H584"/>
      <c r="I584"/>
      <c r="J584" t="s">
        <v>9547</v>
      </c>
      <c r="K584" t="str">
        <f>IFERROR(LEFT(SUBSTITUTE(SUBSTITUTE(Table2[[#This Row],[Website]],"www.",""),"https://",""), FIND(".", SUBSTITUTE(SUBSTITUTE(Table2[[#This Row],[Website]],"www.",""),"https://","")) - 1),"")</f>
        <v>Empty</v>
      </c>
      <c r="L584"/>
      <c r="M584"/>
      <c r="N584"/>
      <c r="O584"/>
      <c r="P584"/>
      <c r="Q584"/>
      <c r="R584" t="str">
        <f>LOWER(Table2[[#This Row],[Straat]]&amp;Table2[[#This Row],[Huisnummer]]&amp;Table2[[#This Row],[Postcode]])</f>
        <v/>
      </c>
      <c r="S584"/>
      <c r="T584"/>
      <c r="U584"/>
      <c r="V584"/>
      <c r="W584"/>
      <c r="X584"/>
      <c r="Y584"/>
      <c r="AA584" t="str">
        <f>_xlfn.XLOOKUP(Table2[[#This Row],[Basisnaam]],Table3[Basisnaam],Table3[Functie],"",0)</f>
        <v>HR Manager</v>
      </c>
      <c r="AB584" t="str">
        <f>IF(OR(Table2[[#This Row],[In Contact list?]]&lt;&gt;"Not Found",Table2[[#This Row],[In Contacten Hanne]]&lt;&gt;""),"Yes","No")</f>
        <v>Yes</v>
      </c>
    </row>
    <row r="585" spans="1:28" ht="17.45" customHeight="1" x14ac:dyDescent="0.45">
      <c r="A585" t="s">
        <v>5346</v>
      </c>
      <c r="B585" t="s">
        <v>7023</v>
      </c>
      <c r="C585" t="str">
        <f>SUBSTITUTE(SUBSTITUTE(SUBSTITUTE(SUBSTITUTE(SUBSTITUTE(SUBSTITUTE(SUBSTITUTE(SUBSTITUTE(SUBSTITUTE(SUBSTITUTE(SUBSTITUTE(SUBSTITUTE(SUBSTITUTE(LOWER(Table2[[#This Row],[Naam]]),".",""),"-","")," bvba",""),"belgië",""),"belgium","")," nv","")," bv",""),"group",""),"groep","")," ", ""),"é","e"),"è","e"),"à","a")</f>
        <v>delpharmdrogenbos</v>
      </c>
      <c r="D585"/>
      <c r="E585"/>
      <c r="F585"/>
      <c r="G585"/>
      <c r="H585"/>
      <c r="I585"/>
      <c r="J585" t="s">
        <v>9547</v>
      </c>
      <c r="K585" t="str">
        <f>IFERROR(LEFT(SUBSTITUTE(SUBSTITUTE(Table2[[#This Row],[Website]],"www.",""),"https://",""), FIND(".", SUBSTITUTE(SUBSTITUTE(Table2[[#This Row],[Website]],"www.",""),"https://","")) - 1),"")</f>
        <v>Empty</v>
      </c>
      <c r="L585"/>
      <c r="M585"/>
      <c r="N585"/>
      <c r="O585"/>
      <c r="P585"/>
      <c r="Q585"/>
      <c r="R585" t="str">
        <f>LOWER(Table2[[#This Row],[Straat]]&amp;Table2[[#This Row],[Huisnummer]]&amp;Table2[[#This Row],[Postcode]])</f>
        <v/>
      </c>
      <c r="S585"/>
      <c r="T585"/>
      <c r="U585"/>
      <c r="V585"/>
      <c r="W585"/>
      <c r="X585"/>
      <c r="Y585"/>
      <c r="AA585" t="str">
        <f>_xlfn.XLOOKUP(Table2[[#This Row],[Basisnaam]],Table3[Basisnaam],Table3[Functie],"",0)</f>
        <v>HR Directeur</v>
      </c>
      <c r="AB585" t="str">
        <f>IF(OR(Table2[[#This Row],[In Contact list?]]&lt;&gt;"Not Found",Table2[[#This Row],[In Contacten Hanne]]&lt;&gt;""),"Yes","No")</f>
        <v>Yes</v>
      </c>
    </row>
    <row r="586" spans="1:28" ht="17.45" customHeight="1" x14ac:dyDescent="0.45">
      <c r="A586" t="s">
        <v>5346</v>
      </c>
      <c r="B586" t="s">
        <v>7028</v>
      </c>
      <c r="C586" t="str">
        <f>SUBSTITUTE(SUBSTITUTE(SUBSTITUTE(SUBSTITUTE(SUBSTITUTE(SUBSTITUTE(SUBSTITUTE(SUBSTITUTE(SUBSTITUTE(SUBSTITUTE(SUBSTITUTE(SUBSTITUTE(SUBSTITUTE(LOWER(Table2[[#This Row],[Naam]]),".",""),"-","")," bvba",""),"belgië",""),"belgium","")," nv","")," bv",""),"group",""),"groep","")," ", ""),"é","e"),"è","e"),"à","a")</f>
        <v>bockhold</v>
      </c>
      <c r="D586"/>
      <c r="E586"/>
      <c r="F586"/>
      <c r="G586"/>
      <c r="H586"/>
      <c r="I586"/>
      <c r="J586" t="s">
        <v>9547</v>
      </c>
      <c r="K586" t="str">
        <f>IFERROR(LEFT(SUBSTITUTE(SUBSTITUTE(Table2[[#This Row],[Website]],"www.",""),"https://",""), FIND(".", SUBSTITUTE(SUBSTITUTE(Table2[[#This Row],[Website]],"www.",""),"https://","")) - 1),"")</f>
        <v>Empty</v>
      </c>
      <c r="L586"/>
      <c r="M586"/>
      <c r="N586"/>
      <c r="O586"/>
      <c r="P586"/>
      <c r="Q586"/>
      <c r="R586" t="str">
        <f>LOWER(Table2[[#This Row],[Straat]]&amp;Table2[[#This Row],[Huisnummer]]&amp;Table2[[#This Row],[Postcode]])</f>
        <v/>
      </c>
      <c r="S586"/>
      <c r="T586"/>
      <c r="U586"/>
      <c r="V586"/>
      <c r="W586"/>
      <c r="X586"/>
      <c r="Y586"/>
      <c r="AA586" t="str">
        <f>_xlfn.XLOOKUP(Table2[[#This Row],[Basisnaam]],Table3[Basisnaam],Table3[Functie],"",0)</f>
        <v>HR Manager</v>
      </c>
      <c r="AB586" t="str">
        <f>IF(OR(Table2[[#This Row],[In Contact list?]]&lt;&gt;"Not Found",Table2[[#This Row],[In Contacten Hanne]]&lt;&gt;""),"Yes","No")</f>
        <v>Yes</v>
      </c>
    </row>
    <row r="587" spans="1:28" ht="17.45" customHeight="1" x14ac:dyDescent="0.45">
      <c r="A587" t="s">
        <v>5346</v>
      </c>
      <c r="B587" t="s">
        <v>7033</v>
      </c>
      <c r="C587" t="str">
        <f>SUBSTITUTE(SUBSTITUTE(SUBSTITUTE(SUBSTITUTE(SUBSTITUTE(SUBSTITUTE(SUBSTITUTE(SUBSTITUTE(SUBSTITUTE(SUBSTITUTE(SUBSTITUTE(SUBSTITUTE(SUBSTITUTE(LOWER(Table2[[#This Row],[Naam]]),".",""),"-","")," bvba",""),"belgië",""),"belgium","")," nv","")," bv",""),"group",""),"groep","")," ", ""),"é","e"),"è","e"),"à","a")</f>
        <v>lawtereurope</v>
      </c>
      <c r="D587"/>
      <c r="E587"/>
      <c r="F587"/>
      <c r="G587"/>
      <c r="H587"/>
      <c r="I587"/>
      <c r="J587" t="s">
        <v>9547</v>
      </c>
      <c r="K587" t="str">
        <f>IFERROR(LEFT(SUBSTITUTE(SUBSTITUTE(Table2[[#This Row],[Website]],"www.",""),"https://",""), FIND(".", SUBSTITUTE(SUBSTITUTE(Table2[[#This Row],[Website]],"www.",""),"https://","")) - 1),"")</f>
        <v>Empty</v>
      </c>
      <c r="L587"/>
      <c r="M587"/>
      <c r="N587"/>
      <c r="O587"/>
      <c r="P587"/>
      <c r="Q587"/>
      <c r="R587" t="str">
        <f>LOWER(Table2[[#This Row],[Straat]]&amp;Table2[[#This Row],[Huisnummer]]&amp;Table2[[#This Row],[Postcode]])</f>
        <v/>
      </c>
      <c r="S587"/>
      <c r="T587"/>
      <c r="U587"/>
      <c r="V587"/>
      <c r="W587"/>
      <c r="X587"/>
      <c r="Y587"/>
      <c r="AA587" t="str">
        <f>_xlfn.XLOOKUP(Table2[[#This Row],[Basisnaam]],Table3[Basisnaam],Table3[Functie],"",0)</f>
        <v>HR Manager EMEA</v>
      </c>
      <c r="AB587" t="str">
        <f>IF(OR(Table2[[#This Row],[In Contact list?]]&lt;&gt;"Not Found",Table2[[#This Row],[In Contacten Hanne]]&lt;&gt;""),"Yes","No")</f>
        <v>Yes</v>
      </c>
    </row>
    <row r="588" spans="1:28" ht="17.45" customHeight="1" x14ac:dyDescent="0.45">
      <c r="A588" t="s">
        <v>5346</v>
      </c>
      <c r="B588" t="s">
        <v>7043</v>
      </c>
      <c r="C588" t="str">
        <f>SUBSTITUTE(SUBSTITUTE(SUBSTITUTE(SUBSTITUTE(SUBSTITUTE(SUBSTITUTE(SUBSTITUTE(SUBSTITUTE(SUBSTITUTE(SUBSTITUTE(SUBSTITUTE(SUBSTITUTE(SUBSTITUTE(LOWER(Table2[[#This Row],[Naam]]),".",""),"-","")," bvba",""),"belgië",""),"belgium","")," nv","")," bv",""),"group",""),"groep","")," ", ""),"é","e"),"è","e"),"à","a")</f>
        <v>bardbenelux</v>
      </c>
      <c r="D588"/>
      <c r="E588"/>
      <c r="F588"/>
      <c r="G588"/>
      <c r="H588"/>
      <c r="I588"/>
      <c r="J588" t="s">
        <v>9547</v>
      </c>
      <c r="K588" t="str">
        <f>IFERROR(LEFT(SUBSTITUTE(SUBSTITUTE(Table2[[#This Row],[Website]],"www.",""),"https://",""), FIND(".", SUBSTITUTE(SUBSTITUTE(Table2[[#This Row],[Website]],"www.",""),"https://","")) - 1),"")</f>
        <v>Empty</v>
      </c>
      <c r="L588"/>
      <c r="M588"/>
      <c r="N588"/>
      <c r="O588"/>
      <c r="P588"/>
      <c r="Q588"/>
      <c r="R588" t="str">
        <f>LOWER(Table2[[#This Row],[Straat]]&amp;Table2[[#This Row],[Huisnummer]]&amp;Table2[[#This Row],[Postcode]])</f>
        <v/>
      </c>
      <c r="S588"/>
      <c r="T588"/>
      <c r="U588"/>
      <c r="V588"/>
      <c r="W588"/>
      <c r="X588"/>
      <c r="Y588"/>
      <c r="AA588" t="str">
        <f>_xlfn.XLOOKUP(Table2[[#This Row],[Basisnaam]],Table3[Basisnaam],Table3[Functie],"",0)</f>
        <v>Head of HR Benelux &amp; EDC</v>
      </c>
      <c r="AB588" t="str">
        <f>IF(OR(Table2[[#This Row],[In Contact list?]]&lt;&gt;"Not Found",Table2[[#This Row],[In Contacten Hanne]]&lt;&gt;""),"Yes","No")</f>
        <v>Yes</v>
      </c>
    </row>
    <row r="589" spans="1:28" ht="17.45" customHeight="1" x14ac:dyDescent="0.45">
      <c r="A589" t="s">
        <v>5346</v>
      </c>
      <c r="B589" t="s">
        <v>7049</v>
      </c>
      <c r="C589" t="str">
        <f>SUBSTITUTE(SUBSTITUTE(SUBSTITUTE(SUBSTITUTE(SUBSTITUTE(SUBSTITUTE(SUBSTITUTE(SUBSTITUTE(SUBSTITUTE(SUBSTITUTE(SUBSTITUTE(SUBSTITUTE(SUBSTITUTE(LOWER(Table2[[#This Row],[Naam]]),".",""),"-","")," bvba",""),"belgië",""),"belgium","")," nv","")," bv",""),"group",""),"groep","")," ", ""),"é","e"),"è","e"),"à","a")</f>
        <v>golazosports</v>
      </c>
      <c r="D589"/>
      <c r="E589"/>
      <c r="F589"/>
      <c r="G589"/>
      <c r="H589"/>
      <c r="I589"/>
      <c r="J589" t="s">
        <v>9547</v>
      </c>
      <c r="K589" t="str">
        <f>IFERROR(LEFT(SUBSTITUTE(SUBSTITUTE(Table2[[#This Row],[Website]],"www.",""),"https://",""), FIND(".", SUBSTITUTE(SUBSTITUTE(Table2[[#This Row],[Website]],"www.",""),"https://","")) - 1),"")</f>
        <v>Empty</v>
      </c>
      <c r="L589"/>
      <c r="M589"/>
      <c r="N589"/>
      <c r="O589"/>
      <c r="P589"/>
      <c r="Q589"/>
      <c r="R589" t="str">
        <f>LOWER(Table2[[#This Row],[Straat]]&amp;Table2[[#This Row],[Huisnummer]]&amp;Table2[[#This Row],[Postcode]])</f>
        <v/>
      </c>
      <c r="S589"/>
      <c r="T589"/>
      <c r="U589"/>
      <c r="V589"/>
      <c r="W589"/>
      <c r="X589"/>
      <c r="Y589"/>
      <c r="AA589" t="str">
        <f>_xlfn.XLOOKUP(Table2[[#This Row],[Basisnaam]],Table3[Basisnaam],Table3[Functie],"",0)</f>
        <v>HR management</v>
      </c>
      <c r="AB589" t="str">
        <f>IF(OR(Table2[[#This Row],[In Contact list?]]&lt;&gt;"Not Found",Table2[[#This Row],[In Contacten Hanne]]&lt;&gt;""),"Yes","No")</f>
        <v>Yes</v>
      </c>
    </row>
    <row r="590" spans="1:28" ht="17.45" customHeight="1" x14ac:dyDescent="0.45">
      <c r="A590" t="s">
        <v>5346</v>
      </c>
      <c r="B590" t="s">
        <v>7055</v>
      </c>
      <c r="C590" t="str">
        <f>SUBSTITUTE(SUBSTITUTE(SUBSTITUTE(SUBSTITUTE(SUBSTITUTE(SUBSTITUTE(SUBSTITUTE(SUBSTITUTE(SUBSTITUTE(SUBSTITUTE(SUBSTITUTE(SUBSTITUTE(SUBSTITUTE(LOWER(Table2[[#This Row],[Naam]]),".",""),"-","")," bvba",""),"belgië",""),"belgium","")," nv","")," bv",""),"group",""),"groep","")," ", ""),"é","e"),"è","e"),"à","a")</f>
        <v>tectum</v>
      </c>
      <c r="D590"/>
      <c r="E590"/>
      <c r="F590"/>
      <c r="G590"/>
      <c r="H590"/>
      <c r="I590"/>
      <c r="J590" t="s">
        <v>9547</v>
      </c>
      <c r="K590" t="str">
        <f>IFERROR(LEFT(SUBSTITUTE(SUBSTITUTE(Table2[[#This Row],[Website]],"www.",""),"https://",""), FIND(".", SUBSTITUTE(SUBSTITUTE(Table2[[#This Row],[Website]],"www.",""),"https://","")) - 1),"")</f>
        <v>Empty</v>
      </c>
      <c r="L590"/>
      <c r="M590"/>
      <c r="N590"/>
      <c r="O590"/>
      <c r="P590"/>
      <c r="Q590"/>
      <c r="R590" t="str">
        <f>LOWER(Table2[[#This Row],[Straat]]&amp;Table2[[#This Row],[Huisnummer]]&amp;Table2[[#This Row],[Postcode]])</f>
        <v/>
      </c>
      <c r="S590"/>
      <c r="T590"/>
      <c r="U590"/>
      <c r="V590"/>
      <c r="W590"/>
      <c r="X590"/>
      <c r="Y590"/>
      <c r="AA590" t="str">
        <f>_xlfn.XLOOKUP(Table2[[#This Row],[Basisnaam]],Table3[Basisnaam],Table3[Functie],"",0)</f>
        <v>HR Manager</v>
      </c>
      <c r="AB590" t="str">
        <f>IF(OR(Table2[[#This Row],[In Contact list?]]&lt;&gt;"Not Found",Table2[[#This Row],[In Contacten Hanne]]&lt;&gt;""),"Yes","No")</f>
        <v>Yes</v>
      </c>
    </row>
    <row r="591" spans="1:28" ht="17.45" customHeight="1" x14ac:dyDescent="0.45">
      <c r="A591" t="s">
        <v>5346</v>
      </c>
      <c r="B591" t="s">
        <v>7061</v>
      </c>
      <c r="C591" t="str">
        <f>SUBSTITUTE(SUBSTITUTE(SUBSTITUTE(SUBSTITUTE(SUBSTITUTE(SUBSTITUTE(SUBSTITUTE(SUBSTITUTE(SUBSTITUTE(SUBSTITUTE(SUBSTITUTE(SUBSTITUTE(SUBSTITUTE(LOWER(Table2[[#This Row],[Naam]]),".",""),"-","")," bvba",""),"belgië",""),"belgium","")," nv","")," bv",""),"group",""),"groep","")," ", ""),"é","e"),"è","e"),"à","a")</f>
        <v>argenx</v>
      </c>
      <c r="D591"/>
      <c r="E591"/>
      <c r="F591"/>
      <c r="G591"/>
      <c r="H591"/>
      <c r="I591"/>
      <c r="J591" t="s">
        <v>9547</v>
      </c>
      <c r="K591" t="str">
        <f>IFERROR(LEFT(SUBSTITUTE(SUBSTITUTE(Table2[[#This Row],[Website]],"www.",""),"https://",""), FIND(".", SUBSTITUTE(SUBSTITUTE(Table2[[#This Row],[Website]],"www.",""),"https://","")) - 1),"")</f>
        <v>Empty</v>
      </c>
      <c r="L591"/>
      <c r="M591"/>
      <c r="N591"/>
      <c r="O591"/>
      <c r="P591"/>
      <c r="Q591"/>
      <c r="R591" t="str">
        <f>LOWER(Table2[[#This Row],[Straat]]&amp;Table2[[#This Row],[Huisnummer]]&amp;Table2[[#This Row],[Postcode]])</f>
        <v/>
      </c>
      <c r="S591"/>
      <c r="T591"/>
      <c r="U591"/>
      <c r="V591"/>
      <c r="W591"/>
      <c r="X591"/>
      <c r="Y591"/>
      <c r="AA591" t="str">
        <f>_xlfn.XLOOKUP(Table2[[#This Row],[Basisnaam]],Table3[Basisnaam],Table3[Functie],"",0)</f>
        <v>HR Director</v>
      </c>
      <c r="AB591" t="str">
        <f>IF(OR(Table2[[#This Row],[In Contact list?]]&lt;&gt;"Not Found",Table2[[#This Row],[In Contacten Hanne]]&lt;&gt;""),"Yes","No")</f>
        <v>Yes</v>
      </c>
    </row>
    <row r="592" spans="1:28" ht="17.45" customHeight="1" x14ac:dyDescent="0.45">
      <c r="A592" t="s">
        <v>5346</v>
      </c>
      <c r="B592" t="s">
        <v>7066</v>
      </c>
      <c r="C592" t="str">
        <f>SUBSTITUTE(SUBSTITUTE(SUBSTITUTE(SUBSTITUTE(SUBSTITUTE(SUBSTITUTE(SUBSTITUTE(SUBSTITUTE(SUBSTITUTE(SUBSTITUTE(SUBSTITUTE(SUBSTITUTE(SUBSTITUTE(LOWER(Table2[[#This Row],[Naam]]),".",""),"-","")," bvba",""),"belgië",""),"belgium","")," nv","")," bv",""),"group",""),"groep","")," ", ""),"é","e"),"è","e"),"à","a")</f>
        <v>specialfruit</v>
      </c>
      <c r="D592"/>
      <c r="E592"/>
      <c r="F592"/>
      <c r="G592"/>
      <c r="H592"/>
      <c r="I592"/>
      <c r="J592" t="s">
        <v>9547</v>
      </c>
      <c r="K592" t="str">
        <f>IFERROR(LEFT(SUBSTITUTE(SUBSTITUTE(Table2[[#This Row],[Website]],"www.",""),"https://",""), FIND(".", SUBSTITUTE(SUBSTITUTE(Table2[[#This Row],[Website]],"www.",""),"https://","")) - 1),"")</f>
        <v>Empty</v>
      </c>
      <c r="L592"/>
      <c r="M592"/>
      <c r="N592"/>
      <c r="O592"/>
      <c r="P592"/>
      <c r="Q592"/>
      <c r="R592" t="str">
        <f>LOWER(Table2[[#This Row],[Straat]]&amp;Table2[[#This Row],[Huisnummer]]&amp;Table2[[#This Row],[Postcode]])</f>
        <v/>
      </c>
      <c r="S592"/>
      <c r="T592"/>
      <c r="U592"/>
      <c r="V592"/>
      <c r="W592"/>
      <c r="X592"/>
      <c r="Y592"/>
      <c r="AA592" t="str">
        <f>_xlfn.XLOOKUP(Table2[[#This Row],[Basisnaam]],Table3[Basisnaam],Table3[Functie],"",0)</f>
        <v>HR Manager</v>
      </c>
      <c r="AB592" t="str">
        <f>IF(OR(Table2[[#This Row],[In Contact list?]]&lt;&gt;"Not Found",Table2[[#This Row],[In Contacten Hanne]]&lt;&gt;""),"Yes","No")</f>
        <v>Yes</v>
      </c>
    </row>
    <row r="593" spans="1:28" ht="17.45" customHeight="1" x14ac:dyDescent="0.45">
      <c r="A593" t="s">
        <v>5346</v>
      </c>
      <c r="B593" t="s">
        <v>7071</v>
      </c>
      <c r="C593" t="str">
        <f>SUBSTITUTE(SUBSTITUTE(SUBSTITUTE(SUBSTITUTE(SUBSTITUTE(SUBSTITUTE(SUBSTITUTE(SUBSTITUTE(SUBSTITUTE(SUBSTITUTE(SUBSTITUTE(SUBSTITUTE(SUBSTITUTE(LOWER(Table2[[#This Row],[Naam]]),".",""),"-","")," bvba",""),"belgië",""),"belgium","")," nv","")," bv",""),"group",""),"groep","")," ", ""),"é","e"),"è","e"),"à","a")</f>
        <v>mathieugijbels</v>
      </c>
      <c r="D593"/>
      <c r="E593"/>
      <c r="F593"/>
      <c r="G593"/>
      <c r="H593"/>
      <c r="I593"/>
      <c r="J593" t="s">
        <v>9547</v>
      </c>
      <c r="K593" t="str">
        <f>IFERROR(LEFT(SUBSTITUTE(SUBSTITUTE(Table2[[#This Row],[Website]],"www.",""),"https://",""), FIND(".", SUBSTITUTE(SUBSTITUTE(Table2[[#This Row],[Website]],"www.",""),"https://","")) - 1),"")</f>
        <v>Empty</v>
      </c>
      <c r="L593"/>
      <c r="M593"/>
      <c r="N593"/>
      <c r="O593"/>
      <c r="P593"/>
      <c r="Q593"/>
      <c r="R593" t="str">
        <f>LOWER(Table2[[#This Row],[Straat]]&amp;Table2[[#This Row],[Huisnummer]]&amp;Table2[[#This Row],[Postcode]])</f>
        <v/>
      </c>
      <c r="S593"/>
      <c r="T593"/>
      <c r="U593"/>
      <c r="V593"/>
      <c r="W593"/>
      <c r="X593"/>
      <c r="Y593"/>
      <c r="AA593" t="str">
        <f>_xlfn.XLOOKUP(Table2[[#This Row],[Basisnaam]],Table3[Basisnaam],Table3[Functie],"",0)</f>
        <v>HR Manager</v>
      </c>
      <c r="AB593" t="str">
        <f>IF(OR(Table2[[#This Row],[In Contact list?]]&lt;&gt;"Not Found",Table2[[#This Row],[In Contacten Hanne]]&lt;&gt;""),"Yes","No")</f>
        <v>Yes</v>
      </c>
    </row>
    <row r="594" spans="1:28" ht="17.45" customHeight="1" x14ac:dyDescent="0.45">
      <c r="A594" t="s">
        <v>5346</v>
      </c>
      <c r="B594" t="s">
        <v>7075</v>
      </c>
      <c r="C594" t="str">
        <f>SUBSTITUTE(SUBSTITUTE(SUBSTITUTE(SUBSTITUTE(SUBSTITUTE(SUBSTITUTE(SUBSTITUTE(SUBSTITUTE(SUBSTITUTE(SUBSTITUTE(SUBSTITUTE(SUBSTITUTE(SUBSTITUTE(LOWER(Table2[[#This Row],[Naam]]),".",""),"-","")," bvba",""),"belgië",""),"belgium","")," nv","")," bv",""),"group",""),"groep","")," ", ""),"é","e"),"è","e"),"à","a")</f>
        <v>vmd</v>
      </c>
      <c r="D594"/>
      <c r="E594"/>
      <c r="F594"/>
      <c r="G594"/>
      <c r="H594"/>
      <c r="I594"/>
      <c r="J594" t="s">
        <v>9547</v>
      </c>
      <c r="K594" t="str">
        <f>IFERROR(LEFT(SUBSTITUTE(SUBSTITUTE(Table2[[#This Row],[Website]],"www.",""),"https://",""), FIND(".", SUBSTITUTE(SUBSTITUTE(Table2[[#This Row],[Website]],"www.",""),"https://","")) - 1),"")</f>
        <v>Empty</v>
      </c>
      <c r="L594"/>
      <c r="M594"/>
      <c r="N594"/>
      <c r="O594"/>
      <c r="P594"/>
      <c r="Q594"/>
      <c r="R594" t="str">
        <f>LOWER(Table2[[#This Row],[Straat]]&amp;Table2[[#This Row],[Huisnummer]]&amp;Table2[[#This Row],[Postcode]])</f>
        <v/>
      </c>
      <c r="S594"/>
      <c r="T594"/>
      <c r="U594"/>
      <c r="V594"/>
      <c r="W594"/>
      <c r="X594"/>
      <c r="Y594"/>
      <c r="AA594" t="str">
        <f>_xlfn.XLOOKUP(Table2[[#This Row],[Basisnaam]],Table3[Basisnaam],Table3[Functie],"",0)</f>
        <v>HR Manager</v>
      </c>
      <c r="AB594" t="str">
        <f>IF(OR(Table2[[#This Row],[In Contact list?]]&lt;&gt;"Not Found",Table2[[#This Row],[In Contacten Hanne]]&lt;&gt;""),"Yes","No")</f>
        <v>Yes</v>
      </c>
    </row>
    <row r="595" spans="1:28" ht="17.45" customHeight="1" x14ac:dyDescent="0.45">
      <c r="A595" t="s">
        <v>5346</v>
      </c>
      <c r="B595" t="s">
        <v>7079</v>
      </c>
      <c r="C595" t="str">
        <f>SUBSTITUTE(SUBSTITUTE(SUBSTITUTE(SUBSTITUTE(SUBSTITUTE(SUBSTITUTE(SUBSTITUTE(SUBSTITUTE(SUBSTITUTE(SUBSTITUTE(SUBSTITUTE(SUBSTITUTE(SUBSTITUTE(LOWER(Table2[[#This Row],[Naam]]),".",""),"-","")," bvba",""),"belgië",""),"belgium","")," nv","")," bv",""),"group",""),"groep","")," ", ""),"é","e"),"è","e"),"à","a")</f>
        <v>imec</v>
      </c>
      <c r="D595"/>
      <c r="E595"/>
      <c r="F595"/>
      <c r="G595"/>
      <c r="H595"/>
      <c r="I595"/>
      <c r="J595" t="s">
        <v>9547</v>
      </c>
      <c r="K595" t="str">
        <f>IFERROR(LEFT(SUBSTITUTE(SUBSTITUTE(Table2[[#This Row],[Website]],"www.",""),"https://",""), FIND(".", SUBSTITUTE(SUBSTITUTE(Table2[[#This Row],[Website]],"www.",""),"https://","")) - 1),"")</f>
        <v>Empty</v>
      </c>
      <c r="L595"/>
      <c r="M595"/>
      <c r="N595"/>
      <c r="O595"/>
      <c r="P595"/>
      <c r="Q595"/>
      <c r="R595" t="str">
        <f>LOWER(Table2[[#This Row],[Straat]]&amp;Table2[[#This Row],[Huisnummer]]&amp;Table2[[#This Row],[Postcode]])</f>
        <v/>
      </c>
      <c r="S595"/>
      <c r="T595"/>
      <c r="U595"/>
      <c r="V595"/>
      <c r="W595"/>
      <c r="X595"/>
      <c r="Y595"/>
      <c r="AA595" t="str">
        <f>_xlfn.XLOOKUP(Table2[[#This Row],[Basisnaam]],Table3[Basisnaam],Table3[Functie],"",0)</f>
        <v>HR Director Talent Acquisition &amp; Total Rewards</v>
      </c>
      <c r="AB595" t="str">
        <f>IF(OR(Table2[[#This Row],[In Contact list?]]&lt;&gt;"Not Found",Table2[[#This Row],[In Contacten Hanne]]&lt;&gt;""),"Yes","No")</f>
        <v>Yes</v>
      </c>
    </row>
    <row r="596" spans="1:28" ht="17.45" customHeight="1" x14ac:dyDescent="0.45">
      <c r="A596" t="s">
        <v>5346</v>
      </c>
      <c r="B596" t="s">
        <v>7084</v>
      </c>
      <c r="C596" t="str">
        <f>SUBSTITUTE(SUBSTITUTE(SUBSTITUTE(SUBSTITUTE(SUBSTITUTE(SUBSTITUTE(SUBSTITUTE(SUBSTITUTE(SUBSTITUTE(SUBSTITUTE(SUBSTITUTE(SUBSTITUTE(SUBSTITUTE(LOWER(Table2[[#This Row],[Naam]]),".",""),"-","")," bvba",""),"belgië",""),"belgium","")," nv","")," bv",""),"group",""),"groep","")," ", ""),"é","e"),"è","e"),"à","a")</f>
        <v>lyfra</v>
      </c>
      <c r="D596"/>
      <c r="E596"/>
      <c r="F596"/>
      <c r="G596"/>
      <c r="H596"/>
      <c r="I596"/>
      <c r="J596" t="s">
        <v>9547</v>
      </c>
      <c r="K596" t="str">
        <f>IFERROR(LEFT(SUBSTITUTE(SUBSTITUTE(Table2[[#This Row],[Website]],"www.",""),"https://",""), FIND(".", SUBSTITUTE(SUBSTITUTE(Table2[[#This Row],[Website]],"www.",""),"https://","")) - 1),"")</f>
        <v>Empty</v>
      </c>
      <c r="L596"/>
      <c r="M596"/>
      <c r="N596"/>
      <c r="O596"/>
      <c r="P596"/>
      <c r="Q596"/>
      <c r="R596" t="str">
        <f>LOWER(Table2[[#This Row],[Straat]]&amp;Table2[[#This Row],[Huisnummer]]&amp;Table2[[#This Row],[Postcode]])</f>
        <v/>
      </c>
      <c r="S596"/>
      <c r="T596"/>
      <c r="U596"/>
      <c r="V596"/>
      <c r="W596"/>
      <c r="X596"/>
      <c r="Y596"/>
      <c r="AA596" t="str">
        <f>_xlfn.XLOOKUP(Table2[[#This Row],[Basisnaam]],Table3[Basisnaam],Table3[Functie],"",0)</f>
        <v>HR Manager</v>
      </c>
      <c r="AB596" t="str">
        <f>IF(OR(Table2[[#This Row],[In Contact list?]]&lt;&gt;"Not Found",Table2[[#This Row],[In Contacten Hanne]]&lt;&gt;""),"Yes","No")</f>
        <v>Yes</v>
      </c>
    </row>
    <row r="597" spans="1:28" ht="17.45" customHeight="1" x14ac:dyDescent="0.45">
      <c r="A597" t="s">
        <v>5346</v>
      </c>
      <c r="B597" t="s">
        <v>7089</v>
      </c>
      <c r="C597" t="str">
        <f>SUBSTITUTE(SUBSTITUTE(SUBSTITUTE(SUBSTITUTE(SUBSTITUTE(SUBSTITUTE(SUBSTITUTE(SUBSTITUTE(SUBSTITUTE(SUBSTITUTE(SUBSTITUTE(SUBSTITUTE(SUBSTITUTE(LOWER(Table2[[#This Row],[Naam]]),".",""),"-","")," bvba",""),"belgië",""),"belgium","")," nv","")," bv",""),"group",""),"groep","")," ", ""),"é","e"),"è","e"),"à","a")</f>
        <v>spacewell</v>
      </c>
      <c r="D597"/>
      <c r="E597"/>
      <c r="F597"/>
      <c r="G597"/>
      <c r="H597"/>
      <c r="I597"/>
      <c r="J597" t="s">
        <v>9547</v>
      </c>
      <c r="K597" t="str">
        <f>IFERROR(LEFT(SUBSTITUTE(SUBSTITUTE(Table2[[#This Row],[Website]],"www.",""),"https://",""), FIND(".", SUBSTITUTE(SUBSTITUTE(Table2[[#This Row],[Website]],"www.",""),"https://","")) - 1),"")</f>
        <v>Empty</v>
      </c>
      <c r="L597"/>
      <c r="M597"/>
      <c r="N597"/>
      <c r="O597"/>
      <c r="P597"/>
      <c r="Q597"/>
      <c r="R597" t="str">
        <f>LOWER(Table2[[#This Row],[Straat]]&amp;Table2[[#This Row],[Huisnummer]]&amp;Table2[[#This Row],[Postcode]])</f>
        <v/>
      </c>
      <c r="S597"/>
      <c r="T597"/>
      <c r="U597"/>
      <c r="V597"/>
      <c r="W597"/>
      <c r="X597"/>
      <c r="Y597"/>
      <c r="AA597" t="str">
        <f>_xlfn.XLOOKUP(Table2[[#This Row],[Basisnaam]],Table3[Basisnaam],Table3[Functie],"",0)</f>
        <v>CHRO</v>
      </c>
      <c r="AB597" t="str">
        <f>IF(OR(Table2[[#This Row],[In Contact list?]]&lt;&gt;"Not Found",Table2[[#This Row],[In Contacten Hanne]]&lt;&gt;""),"Yes","No")</f>
        <v>Yes</v>
      </c>
    </row>
    <row r="598" spans="1:28" ht="17.45" customHeight="1" x14ac:dyDescent="0.45">
      <c r="A598" t="s">
        <v>5346</v>
      </c>
      <c r="B598" t="s">
        <v>7099</v>
      </c>
      <c r="C598" t="str">
        <f>SUBSTITUTE(SUBSTITUTE(SUBSTITUTE(SUBSTITUTE(SUBSTITUTE(SUBSTITUTE(SUBSTITUTE(SUBSTITUTE(SUBSTITUTE(SUBSTITUTE(SUBSTITUTE(SUBSTITUTE(SUBSTITUTE(LOWER(Table2[[#This Row],[Naam]]),".",""),"-","")," bvba",""),"belgië",""),"belgium","")," nv","")," bv",""),"group",""),"groep","")," ", ""),"é","e"),"è","e"),"à","a")</f>
        <v>zoetis</v>
      </c>
      <c r="D598"/>
      <c r="E598"/>
      <c r="F598"/>
      <c r="G598"/>
      <c r="H598"/>
      <c r="I598"/>
      <c r="J598" t="s">
        <v>9547</v>
      </c>
      <c r="K598" t="str">
        <f>IFERROR(LEFT(SUBSTITUTE(SUBSTITUTE(Table2[[#This Row],[Website]],"www.",""),"https://",""), FIND(".", SUBSTITUTE(SUBSTITUTE(Table2[[#This Row],[Website]],"www.",""),"https://","")) - 1),"")</f>
        <v>Empty</v>
      </c>
      <c r="L598"/>
      <c r="M598"/>
      <c r="N598"/>
      <c r="O598"/>
      <c r="P598"/>
      <c r="Q598"/>
      <c r="R598" t="str">
        <f>LOWER(Table2[[#This Row],[Straat]]&amp;Table2[[#This Row],[Huisnummer]]&amp;Table2[[#This Row],[Postcode]])</f>
        <v/>
      </c>
      <c r="S598"/>
      <c r="T598"/>
      <c r="U598"/>
      <c r="V598"/>
      <c r="W598"/>
      <c r="X598"/>
      <c r="Y598"/>
      <c r="AA598" t="str">
        <f>_xlfn.XLOOKUP(Table2[[#This Row],[Basisnaam]],Table3[Basisnaam],Table3[Functie],"",0)</f>
        <v>HR Lead, France &amp; Benelux Cluster</v>
      </c>
      <c r="AB598" t="str">
        <f>IF(OR(Table2[[#This Row],[In Contact list?]]&lt;&gt;"Not Found",Table2[[#This Row],[In Contacten Hanne]]&lt;&gt;""),"Yes","No")</f>
        <v>Yes</v>
      </c>
    </row>
    <row r="599" spans="1:28" ht="17.45" customHeight="1" x14ac:dyDescent="0.45">
      <c r="A599" t="s">
        <v>5346</v>
      </c>
      <c r="B599" t="s">
        <v>7105</v>
      </c>
      <c r="C599" t="str">
        <f>SUBSTITUTE(SUBSTITUTE(SUBSTITUTE(SUBSTITUTE(SUBSTITUTE(SUBSTITUTE(SUBSTITUTE(SUBSTITUTE(SUBSTITUTE(SUBSTITUTE(SUBSTITUTE(SUBSTITUTE(SUBSTITUTE(LOWER(Table2[[#This Row],[Naam]]),".",""),"-","")," bvba",""),"belgië",""),"belgium","")," nv","")," bv",""),"group",""),"groep","")," ", ""),"é","e"),"è","e"),"à","a")</f>
        <v>vanroeybe</v>
      </c>
      <c r="D599"/>
      <c r="E599"/>
      <c r="F599"/>
      <c r="G599"/>
      <c r="H599"/>
      <c r="I599"/>
      <c r="J599" t="s">
        <v>9547</v>
      </c>
      <c r="K599" t="str">
        <f>IFERROR(LEFT(SUBSTITUTE(SUBSTITUTE(Table2[[#This Row],[Website]],"www.",""),"https://",""), FIND(".", SUBSTITUTE(SUBSTITUTE(Table2[[#This Row],[Website]],"www.",""),"https://","")) - 1),"")</f>
        <v>Empty</v>
      </c>
      <c r="L599"/>
      <c r="M599"/>
      <c r="N599"/>
      <c r="O599"/>
      <c r="P599"/>
      <c r="Q599"/>
      <c r="R599" t="str">
        <f>LOWER(Table2[[#This Row],[Straat]]&amp;Table2[[#This Row],[Huisnummer]]&amp;Table2[[#This Row],[Postcode]])</f>
        <v/>
      </c>
      <c r="S599"/>
      <c r="T599"/>
      <c r="U599"/>
      <c r="V599"/>
      <c r="W599"/>
      <c r="X599"/>
      <c r="Y599"/>
      <c r="AA599" t="str">
        <f>_xlfn.XLOOKUP(Table2[[#This Row],[Basisnaam]],Table3[Basisnaam],Table3[Functie],"",0)</f>
        <v>HR Director</v>
      </c>
      <c r="AB599" t="str">
        <f>IF(OR(Table2[[#This Row],[In Contact list?]]&lt;&gt;"Not Found",Table2[[#This Row],[In Contacten Hanne]]&lt;&gt;""),"Yes","No")</f>
        <v>Yes</v>
      </c>
    </row>
    <row r="600" spans="1:28" ht="17.45" customHeight="1" x14ac:dyDescent="0.45">
      <c r="A600" t="s">
        <v>5346</v>
      </c>
      <c r="B600" t="s">
        <v>7110</v>
      </c>
      <c r="C600" t="str">
        <f>SUBSTITUTE(SUBSTITUTE(SUBSTITUTE(SUBSTITUTE(SUBSTITUTE(SUBSTITUTE(SUBSTITUTE(SUBSTITUTE(SUBSTITUTE(SUBSTITUTE(SUBSTITUTE(SUBSTITUTE(SUBSTITUTE(LOWER(Table2[[#This Row],[Naam]]),".",""),"-","")," bvba",""),"belgië",""),"belgium","")," nv","")," bv",""),"group",""),"groep","")," ", ""),"é","e"),"è","e"),"à","a")</f>
        <v>houben</v>
      </c>
      <c r="D600"/>
      <c r="E600"/>
      <c r="F600"/>
      <c r="G600"/>
      <c r="H600"/>
      <c r="I600"/>
      <c r="J600" t="s">
        <v>9547</v>
      </c>
      <c r="K600" t="str">
        <f>IFERROR(LEFT(SUBSTITUTE(SUBSTITUTE(Table2[[#This Row],[Website]],"www.",""),"https://",""), FIND(".", SUBSTITUTE(SUBSTITUTE(Table2[[#This Row],[Website]],"www.",""),"https://","")) - 1),"")</f>
        <v>Empty</v>
      </c>
      <c r="L600"/>
      <c r="M600"/>
      <c r="N600"/>
      <c r="O600"/>
      <c r="P600"/>
      <c r="Q600"/>
      <c r="R600" t="str">
        <f>LOWER(Table2[[#This Row],[Straat]]&amp;Table2[[#This Row],[Huisnummer]]&amp;Table2[[#This Row],[Postcode]])</f>
        <v/>
      </c>
      <c r="S600"/>
      <c r="T600"/>
      <c r="U600"/>
      <c r="V600"/>
      <c r="W600"/>
      <c r="X600"/>
      <c r="Y600"/>
      <c r="AA600" t="str">
        <f>_xlfn.XLOOKUP(Table2[[#This Row],[Basisnaam]],Table3[Basisnaam],Table3[Functie],"",0)</f>
        <v>HR Manager</v>
      </c>
      <c r="AB600" t="str">
        <f>IF(OR(Table2[[#This Row],[In Contact list?]]&lt;&gt;"Not Found",Table2[[#This Row],[In Contacten Hanne]]&lt;&gt;""),"Yes","No")</f>
        <v>Yes</v>
      </c>
    </row>
    <row r="601" spans="1:28" ht="17.45" customHeight="1" x14ac:dyDescent="0.45">
      <c r="A601" t="s">
        <v>5346</v>
      </c>
      <c r="B601" t="s">
        <v>7115</v>
      </c>
      <c r="C601" t="str">
        <f>SUBSTITUTE(SUBSTITUTE(SUBSTITUTE(SUBSTITUTE(SUBSTITUTE(SUBSTITUTE(SUBSTITUTE(SUBSTITUTE(SUBSTITUTE(SUBSTITUTE(SUBSTITUTE(SUBSTITUTE(SUBSTITUTE(LOWER(Table2[[#This Row],[Naam]]),".",""),"-","")," bvba",""),"belgië",""),"belgium","")," nv","")," bv",""),"group",""),"groep","")," ", ""),"é","e"),"è","e"),"à","a")</f>
        <v>elia</v>
      </c>
      <c r="D601"/>
      <c r="E601"/>
      <c r="F601"/>
      <c r="G601"/>
      <c r="H601"/>
      <c r="I601"/>
      <c r="J601" t="s">
        <v>9547</v>
      </c>
      <c r="K601" t="str">
        <f>IFERROR(LEFT(SUBSTITUTE(SUBSTITUTE(Table2[[#This Row],[Website]],"www.",""),"https://",""), FIND(".", SUBSTITUTE(SUBSTITUTE(Table2[[#This Row],[Website]],"www.",""),"https://","")) - 1),"")</f>
        <v>Empty</v>
      </c>
      <c r="L601"/>
      <c r="M601"/>
      <c r="N601"/>
      <c r="O601"/>
      <c r="P601"/>
      <c r="Q601"/>
      <c r="R601" t="str">
        <f>LOWER(Table2[[#This Row],[Straat]]&amp;Table2[[#This Row],[Huisnummer]]&amp;Table2[[#This Row],[Postcode]])</f>
        <v/>
      </c>
      <c r="S601"/>
      <c r="T601"/>
      <c r="U601"/>
      <c r="V601"/>
      <c r="W601"/>
      <c r="X601"/>
      <c r="Y601"/>
      <c r="AA601" t="str">
        <f>_xlfn.XLOOKUP(Table2[[#This Row],[Basisnaam]],Table3[Basisnaam],Table3[Functie],"",0)</f>
        <v>HR Manager</v>
      </c>
      <c r="AB601" t="str">
        <f>IF(OR(Table2[[#This Row],[In Contact list?]]&lt;&gt;"Not Found",Table2[[#This Row],[In Contacten Hanne]]&lt;&gt;""),"Yes","No")</f>
        <v>Yes</v>
      </c>
    </row>
    <row r="602" spans="1:28" ht="17.45" customHeight="1" x14ac:dyDescent="0.45">
      <c r="A602" t="s">
        <v>5346</v>
      </c>
      <c r="B602" t="s">
        <v>7121</v>
      </c>
      <c r="C602" t="str">
        <f>SUBSTITUTE(SUBSTITUTE(SUBSTITUTE(SUBSTITUTE(SUBSTITUTE(SUBSTITUTE(SUBSTITUTE(SUBSTITUTE(SUBSTITUTE(SUBSTITUTE(SUBSTITUTE(SUBSTITUTE(SUBSTITUTE(LOWER(Table2[[#This Row],[Naam]]),".",""),"-","")," bvba",""),"belgië",""),"belgium","")," nv","")," bv",""),"group",""),"groep","")," ", ""),"é","e"),"è","e"),"à","a")</f>
        <v>ompartners</v>
      </c>
      <c r="D602"/>
      <c r="E602"/>
      <c r="F602"/>
      <c r="G602"/>
      <c r="H602"/>
      <c r="I602"/>
      <c r="J602" t="s">
        <v>9547</v>
      </c>
      <c r="K602" t="str">
        <f>IFERROR(LEFT(SUBSTITUTE(SUBSTITUTE(Table2[[#This Row],[Website]],"www.",""),"https://",""), FIND(".", SUBSTITUTE(SUBSTITUTE(Table2[[#This Row],[Website]],"www.",""),"https://","")) - 1),"")</f>
        <v>Empty</v>
      </c>
      <c r="L602"/>
      <c r="M602"/>
      <c r="N602"/>
      <c r="O602"/>
      <c r="P602"/>
      <c r="Q602"/>
      <c r="R602" t="str">
        <f>LOWER(Table2[[#This Row],[Straat]]&amp;Table2[[#This Row],[Huisnummer]]&amp;Table2[[#This Row],[Postcode]])</f>
        <v/>
      </c>
      <c r="S602"/>
      <c r="T602"/>
      <c r="U602"/>
      <c r="V602"/>
      <c r="W602"/>
      <c r="X602"/>
      <c r="Y602"/>
      <c r="AA602" t="str">
        <f>_xlfn.XLOOKUP(Table2[[#This Row],[Basisnaam]],Table3[Basisnaam],Table3[Functie],"",0)</f>
        <v>HR Directeur</v>
      </c>
      <c r="AB602" t="str">
        <f>IF(OR(Table2[[#This Row],[In Contact list?]]&lt;&gt;"Not Found",Table2[[#This Row],[In Contacten Hanne]]&lt;&gt;""),"Yes","No")</f>
        <v>Yes</v>
      </c>
    </row>
    <row r="603" spans="1:28" ht="17.45" customHeight="1" x14ac:dyDescent="0.45">
      <c r="A603" t="s">
        <v>5346</v>
      </c>
      <c r="B603" t="s">
        <v>7126</v>
      </c>
      <c r="C603" t="str">
        <f>SUBSTITUTE(SUBSTITUTE(SUBSTITUTE(SUBSTITUTE(SUBSTITUTE(SUBSTITUTE(SUBSTITUTE(SUBSTITUTE(SUBSTITUTE(SUBSTITUTE(SUBSTITUTE(SUBSTITUTE(SUBSTITUTE(LOWER(Table2[[#This Row],[Naam]]),".",""),"-","")," bvba",""),"belgië",""),"belgium","")," nv","")," bv",""),"group",""),"groep","")," ", ""),"é","e"),"è","e"),"à","a")</f>
        <v>amgen</v>
      </c>
      <c r="D603"/>
      <c r="E603"/>
      <c r="F603"/>
      <c r="G603"/>
      <c r="H603"/>
      <c r="I603"/>
      <c r="J603" t="s">
        <v>9547</v>
      </c>
      <c r="K603" t="str">
        <f>IFERROR(LEFT(SUBSTITUTE(SUBSTITUTE(Table2[[#This Row],[Website]],"www.",""),"https://",""), FIND(".", SUBSTITUTE(SUBSTITUTE(Table2[[#This Row],[Website]],"www.",""),"https://","")) - 1),"")</f>
        <v>Empty</v>
      </c>
      <c r="L603"/>
      <c r="M603"/>
      <c r="N603"/>
      <c r="O603"/>
      <c r="P603"/>
      <c r="Q603"/>
      <c r="R603" t="str">
        <f>LOWER(Table2[[#This Row],[Straat]]&amp;Table2[[#This Row],[Huisnummer]]&amp;Table2[[#This Row],[Postcode]])</f>
        <v/>
      </c>
      <c r="S603"/>
      <c r="T603"/>
      <c r="U603"/>
      <c r="V603"/>
      <c r="W603"/>
      <c r="X603"/>
      <c r="Y603"/>
      <c r="AA603" t="str">
        <f>_xlfn.XLOOKUP(Table2[[#This Row],[Basisnaam]],Table3[Basisnaam],Table3[Functie],"",0)</f>
        <v>HR Lead Belgium</v>
      </c>
      <c r="AB603" t="str">
        <f>IF(OR(Table2[[#This Row],[In Contact list?]]&lt;&gt;"Not Found",Table2[[#This Row],[In Contacten Hanne]]&lt;&gt;""),"Yes","No")</f>
        <v>Yes</v>
      </c>
    </row>
    <row r="604" spans="1:28" ht="17.45" customHeight="1" x14ac:dyDescent="0.45">
      <c r="A604" t="s">
        <v>5346</v>
      </c>
      <c r="B604" t="s">
        <v>7133</v>
      </c>
      <c r="C604" t="str">
        <f>SUBSTITUTE(SUBSTITUTE(SUBSTITUTE(SUBSTITUTE(SUBSTITUTE(SUBSTITUTE(SUBSTITUTE(SUBSTITUTE(SUBSTITUTE(SUBSTITUTE(SUBSTITUTE(SUBSTITUTE(SUBSTITUTE(LOWER(Table2[[#This Row],[Naam]]),".",""),"-","")," bvba",""),"belgië",""),"belgium","")," nv","")," bv",""),"group",""),"groep","")," ", ""),"é","e"),"è","e"),"à","a")</f>
        <v>demedredging</v>
      </c>
      <c r="D604"/>
      <c r="E604"/>
      <c r="F604"/>
      <c r="G604"/>
      <c r="H604"/>
      <c r="I604"/>
      <c r="J604" t="s">
        <v>9547</v>
      </c>
      <c r="K604" t="str">
        <f>IFERROR(LEFT(SUBSTITUTE(SUBSTITUTE(Table2[[#This Row],[Website]],"www.",""),"https://",""), FIND(".", SUBSTITUTE(SUBSTITUTE(Table2[[#This Row],[Website]],"www.",""),"https://","")) - 1),"")</f>
        <v>Empty</v>
      </c>
      <c r="L604"/>
      <c r="M604"/>
      <c r="N604"/>
      <c r="O604"/>
      <c r="P604"/>
      <c r="Q604"/>
      <c r="R604" t="str">
        <f>LOWER(Table2[[#This Row],[Straat]]&amp;Table2[[#This Row],[Huisnummer]]&amp;Table2[[#This Row],[Postcode]])</f>
        <v/>
      </c>
      <c r="S604"/>
      <c r="T604"/>
      <c r="U604"/>
      <c r="V604"/>
      <c r="W604"/>
      <c r="X604"/>
      <c r="Y604"/>
      <c r="AA604" t="str">
        <f>_xlfn.XLOOKUP(Table2[[#This Row],[Basisnaam]],Table3[Basisnaam],Table3[Functie],"",0)</f>
        <v>HR manager payroll crew</v>
      </c>
      <c r="AB604" t="str">
        <f>IF(OR(Table2[[#This Row],[In Contact list?]]&lt;&gt;"Not Found",Table2[[#This Row],[In Contacten Hanne]]&lt;&gt;""),"Yes","No")</f>
        <v>Yes</v>
      </c>
    </row>
    <row r="605" spans="1:28" ht="17.45" customHeight="1" x14ac:dyDescent="0.45">
      <c r="A605" t="s">
        <v>5346</v>
      </c>
      <c r="B605" t="s">
        <v>7138</v>
      </c>
      <c r="C605" t="str">
        <f>SUBSTITUTE(SUBSTITUTE(SUBSTITUTE(SUBSTITUTE(SUBSTITUTE(SUBSTITUTE(SUBSTITUTE(SUBSTITUTE(SUBSTITUTE(SUBSTITUTE(SUBSTITUTE(SUBSTITUTE(SUBSTITUTE(LOWER(Table2[[#This Row],[Naam]]),".",""),"-","")," bvba",""),"belgië",""),"belgium","")," nv","")," bv",""),"group",""),"groep","")," ", ""),"é","e"),"è","e"),"à","a")</f>
        <v>solvaypharmaceuticalssa</v>
      </c>
      <c r="D605"/>
      <c r="E605"/>
      <c r="F605"/>
      <c r="G605"/>
      <c r="H605"/>
      <c r="I605"/>
      <c r="J605" t="s">
        <v>9547</v>
      </c>
      <c r="K605" t="str">
        <f>IFERROR(LEFT(SUBSTITUTE(SUBSTITUTE(Table2[[#This Row],[Website]],"www.",""),"https://",""), FIND(".", SUBSTITUTE(SUBSTITUTE(Table2[[#This Row],[Website]],"www.",""),"https://","")) - 1),"")</f>
        <v>Empty</v>
      </c>
      <c r="L605"/>
      <c r="M605"/>
      <c r="N605"/>
      <c r="O605"/>
      <c r="P605"/>
      <c r="Q605"/>
      <c r="R605" t="str">
        <f>LOWER(Table2[[#This Row],[Straat]]&amp;Table2[[#This Row],[Huisnummer]]&amp;Table2[[#This Row],[Postcode]])</f>
        <v/>
      </c>
      <c r="S605"/>
      <c r="T605"/>
      <c r="U605"/>
      <c r="V605"/>
      <c r="W605"/>
      <c r="X605"/>
      <c r="Y605"/>
      <c r="AA605" t="str">
        <f>_xlfn.XLOOKUP(Table2[[#This Row],[Basisnaam]],Table3[Basisnaam],Table3[Functie],"",0)</f>
        <v>HR Manager EMEA</v>
      </c>
      <c r="AB605" t="str">
        <f>IF(OR(Table2[[#This Row],[In Contact list?]]&lt;&gt;"Not Found",Table2[[#This Row],[In Contacten Hanne]]&lt;&gt;""),"Yes","No")</f>
        <v>Yes</v>
      </c>
    </row>
    <row r="606" spans="1:28" ht="17.45" customHeight="1" x14ac:dyDescent="0.45">
      <c r="A606" t="s">
        <v>5346</v>
      </c>
      <c r="B606" t="s">
        <v>7143</v>
      </c>
      <c r="C606" t="str">
        <f>SUBSTITUTE(SUBSTITUTE(SUBSTITUTE(SUBSTITUTE(SUBSTITUTE(SUBSTITUTE(SUBSTITUTE(SUBSTITUTE(SUBSTITUTE(SUBSTITUTE(SUBSTITUTE(SUBSTITUTE(SUBSTITUTE(LOWER(Table2[[#This Row],[Naam]]),".",""),"-","")," bvba",""),"belgië",""),"belgium","")," nv","")," bv",""),"group",""),"groep","")," ", ""),"é","e"),"è","e"),"à","a")</f>
        <v>zuidnatie</v>
      </c>
      <c r="D606"/>
      <c r="E606"/>
      <c r="F606"/>
      <c r="G606"/>
      <c r="H606"/>
      <c r="I606"/>
      <c r="J606" t="s">
        <v>9547</v>
      </c>
      <c r="K606" t="str">
        <f>IFERROR(LEFT(SUBSTITUTE(SUBSTITUTE(Table2[[#This Row],[Website]],"www.",""),"https://",""), FIND(".", SUBSTITUTE(SUBSTITUTE(Table2[[#This Row],[Website]],"www.",""),"https://","")) - 1),"")</f>
        <v>Empty</v>
      </c>
      <c r="L606"/>
      <c r="M606"/>
      <c r="N606"/>
      <c r="O606"/>
      <c r="P606"/>
      <c r="Q606"/>
      <c r="R606" t="str">
        <f>LOWER(Table2[[#This Row],[Straat]]&amp;Table2[[#This Row],[Huisnummer]]&amp;Table2[[#This Row],[Postcode]])</f>
        <v/>
      </c>
      <c r="S606"/>
      <c r="T606"/>
      <c r="U606"/>
      <c r="V606"/>
      <c r="W606"/>
      <c r="X606"/>
      <c r="Y606"/>
      <c r="AA606" t="str">
        <f>_xlfn.XLOOKUP(Table2[[#This Row],[Basisnaam]],Table3[Basisnaam],Table3[Functie],"",0)</f>
        <v>HR Manager</v>
      </c>
      <c r="AB606" t="str">
        <f>IF(OR(Table2[[#This Row],[In Contact list?]]&lt;&gt;"Not Found",Table2[[#This Row],[In Contacten Hanne]]&lt;&gt;""),"Yes","No")</f>
        <v>Yes</v>
      </c>
    </row>
    <row r="607" spans="1:28" ht="17.45" customHeight="1" x14ac:dyDescent="0.45">
      <c r="A607" t="s">
        <v>5346</v>
      </c>
      <c r="B607" t="s">
        <v>7148</v>
      </c>
      <c r="C607" t="str">
        <f>SUBSTITUTE(SUBSTITUTE(SUBSTITUTE(SUBSTITUTE(SUBSTITUTE(SUBSTITUTE(SUBSTITUTE(SUBSTITUTE(SUBSTITUTE(SUBSTITUTE(SUBSTITUTE(SUBSTITUTE(SUBSTITUTE(LOWER(Table2[[#This Row],[Naam]]),".",""),"-","")," bvba",""),"belgië",""),"belgium","")," nv","")," bv",""),"group",""),"groep","")," ", ""),"é","e"),"è","e"),"à","a")</f>
        <v>ravagocoordinationcenter</v>
      </c>
      <c r="D607"/>
      <c r="E607"/>
      <c r="F607"/>
      <c r="G607"/>
      <c r="H607"/>
      <c r="I607"/>
      <c r="J607" t="s">
        <v>9547</v>
      </c>
      <c r="K607" t="str">
        <f>IFERROR(LEFT(SUBSTITUTE(SUBSTITUTE(Table2[[#This Row],[Website]],"www.",""),"https://",""), FIND(".", SUBSTITUTE(SUBSTITUTE(Table2[[#This Row],[Website]],"www.",""),"https://","")) - 1),"")</f>
        <v>Empty</v>
      </c>
      <c r="L607"/>
      <c r="M607"/>
      <c r="N607"/>
      <c r="O607"/>
      <c r="P607"/>
      <c r="Q607"/>
      <c r="R607" t="str">
        <f>LOWER(Table2[[#This Row],[Straat]]&amp;Table2[[#This Row],[Huisnummer]]&amp;Table2[[#This Row],[Postcode]])</f>
        <v/>
      </c>
      <c r="S607"/>
      <c r="T607"/>
      <c r="U607"/>
      <c r="V607"/>
      <c r="W607"/>
      <c r="X607"/>
      <c r="Y607"/>
      <c r="AA607" t="str">
        <f>_xlfn.XLOOKUP(Table2[[#This Row],[Basisnaam]],Table3[Basisnaam],Table3[Functie],"",0)</f>
        <v>HR verantwoordelijke</v>
      </c>
      <c r="AB607" t="str">
        <f>IF(OR(Table2[[#This Row],[In Contact list?]]&lt;&gt;"Not Found",Table2[[#This Row],[In Contacten Hanne]]&lt;&gt;""),"Yes","No")</f>
        <v>Yes</v>
      </c>
    </row>
    <row r="608" spans="1:28" ht="17.45" customHeight="1" x14ac:dyDescent="0.45">
      <c r="A608" t="s">
        <v>5346</v>
      </c>
      <c r="B608" t="s">
        <v>7153</v>
      </c>
      <c r="C608" t="str">
        <f>SUBSTITUTE(SUBSTITUTE(SUBSTITUTE(SUBSTITUTE(SUBSTITUTE(SUBSTITUTE(SUBSTITUTE(SUBSTITUTE(SUBSTITUTE(SUBSTITUTE(SUBSTITUTE(SUBSTITUTE(SUBSTITUTE(LOWER(Table2[[#This Row],[Naam]]),".",""),"-","")," bvba",""),"belgië",""),"belgium","")," nv","")," bv",""),"group",""),"groep","")," ", ""),"é","e"),"è","e"),"à","a")</f>
        <v>abbotvascularinternational</v>
      </c>
      <c r="D608"/>
      <c r="E608"/>
      <c r="F608"/>
      <c r="G608"/>
      <c r="H608"/>
      <c r="I608"/>
      <c r="J608" t="s">
        <v>9547</v>
      </c>
      <c r="K608" t="str">
        <f>IFERROR(LEFT(SUBSTITUTE(SUBSTITUTE(Table2[[#This Row],[Website]],"www.",""),"https://",""), FIND(".", SUBSTITUTE(SUBSTITUTE(Table2[[#This Row],[Website]],"www.",""),"https://","")) - 1),"")</f>
        <v>Empty</v>
      </c>
      <c r="L608"/>
      <c r="M608"/>
      <c r="N608"/>
      <c r="O608"/>
      <c r="P608"/>
      <c r="Q608"/>
      <c r="R608" t="str">
        <f>LOWER(Table2[[#This Row],[Straat]]&amp;Table2[[#This Row],[Huisnummer]]&amp;Table2[[#This Row],[Postcode]])</f>
        <v/>
      </c>
      <c r="S608"/>
      <c r="T608"/>
      <c r="U608"/>
      <c r="V608"/>
      <c r="W608"/>
      <c r="X608"/>
      <c r="Y608"/>
      <c r="AA608" t="str">
        <f>_xlfn.XLOOKUP(Table2[[#This Row],[Basisnaam]],Table3[Basisnaam],Table3[Functie],"",0)</f>
        <v>HR Director EMEA - Structural Heart Division</v>
      </c>
      <c r="AB608" t="str">
        <f>IF(OR(Table2[[#This Row],[In Contact list?]]&lt;&gt;"Not Found",Table2[[#This Row],[In Contacten Hanne]]&lt;&gt;""),"Yes","No")</f>
        <v>Yes</v>
      </c>
    </row>
    <row r="609" spans="1:28" ht="17.45" customHeight="1" x14ac:dyDescent="0.45">
      <c r="A609" t="s">
        <v>5346</v>
      </c>
      <c r="B609" t="s">
        <v>7168</v>
      </c>
      <c r="C609" t="str">
        <f>SUBSTITUTE(SUBSTITUTE(SUBSTITUTE(SUBSTITUTE(SUBSTITUTE(SUBSTITUTE(SUBSTITUTE(SUBSTITUTE(SUBSTITUTE(SUBSTITUTE(SUBSTITUTE(SUBSTITUTE(SUBSTITUTE(LOWER(Table2[[#This Row],[Naam]]),".",""),"-","")," bvba",""),"belgië",""),"belgium","")," nv","")," bv",""),"group",""),"groep","")," ", ""),"é","e"),"è","e"),"à","a")</f>
        <v>horecalogisticservice</v>
      </c>
      <c r="D609"/>
      <c r="E609"/>
      <c r="F609"/>
      <c r="G609"/>
      <c r="H609"/>
      <c r="I609"/>
      <c r="J609" t="s">
        <v>9547</v>
      </c>
      <c r="K609" t="str">
        <f>IFERROR(LEFT(SUBSTITUTE(SUBSTITUTE(Table2[[#This Row],[Website]],"www.",""),"https://",""), FIND(".", SUBSTITUTE(SUBSTITUTE(Table2[[#This Row],[Website]],"www.",""),"https://","")) - 1),"")</f>
        <v>Empty</v>
      </c>
      <c r="L609"/>
      <c r="M609"/>
      <c r="N609"/>
      <c r="O609"/>
      <c r="P609"/>
      <c r="Q609"/>
      <c r="R609" t="str">
        <f>LOWER(Table2[[#This Row],[Straat]]&amp;Table2[[#This Row],[Huisnummer]]&amp;Table2[[#This Row],[Postcode]])</f>
        <v/>
      </c>
      <c r="S609"/>
      <c r="T609"/>
      <c r="U609"/>
      <c r="V609"/>
      <c r="W609"/>
      <c r="X609"/>
      <c r="Y609"/>
      <c r="AA609" t="str">
        <f>_xlfn.XLOOKUP(Table2[[#This Row],[Basisnaam]],Table3[Basisnaam],Table3[Functie],"",0)</f>
        <v>HR Director</v>
      </c>
      <c r="AB609" t="str">
        <f>IF(OR(Table2[[#This Row],[In Contact list?]]&lt;&gt;"Not Found",Table2[[#This Row],[In Contacten Hanne]]&lt;&gt;""),"Yes","No")</f>
        <v>Yes</v>
      </c>
    </row>
    <row r="610" spans="1:28" ht="17.45" customHeight="1" x14ac:dyDescent="0.45">
      <c r="A610" t="s">
        <v>5346</v>
      </c>
      <c r="B610" t="s">
        <v>7174</v>
      </c>
      <c r="C610" t="str">
        <f>SUBSTITUTE(SUBSTITUTE(SUBSTITUTE(SUBSTITUTE(SUBSTITUTE(SUBSTITUTE(SUBSTITUTE(SUBSTITUTE(SUBSTITUTE(SUBSTITUTE(SUBSTITUTE(SUBSTITUTE(SUBSTITUTE(LOWER(Table2[[#This Row],[Naam]]),".",""),"-","")," bvba",""),"belgië",""),"belgium","")," nv","")," bv",""),"group",""),"groep","")," ", ""),"é","e"),"è","e"),"à","a")</f>
        <v>procter&amp;gamblehealth</v>
      </c>
      <c r="D610"/>
      <c r="E610"/>
      <c r="F610"/>
      <c r="G610"/>
      <c r="H610"/>
      <c r="I610"/>
      <c r="J610" t="s">
        <v>9547</v>
      </c>
      <c r="K610" t="str">
        <f>IFERROR(LEFT(SUBSTITUTE(SUBSTITUTE(Table2[[#This Row],[Website]],"www.",""),"https://",""), FIND(".", SUBSTITUTE(SUBSTITUTE(Table2[[#This Row],[Website]],"www.",""),"https://","")) - 1),"")</f>
        <v>Empty</v>
      </c>
      <c r="L610"/>
      <c r="M610"/>
      <c r="N610"/>
      <c r="O610"/>
      <c r="P610"/>
      <c r="Q610"/>
      <c r="R610" t="str">
        <f>LOWER(Table2[[#This Row],[Straat]]&amp;Table2[[#This Row],[Huisnummer]]&amp;Table2[[#This Row],[Postcode]])</f>
        <v/>
      </c>
      <c r="S610"/>
      <c r="T610"/>
      <c r="U610"/>
      <c r="V610"/>
      <c r="W610"/>
      <c r="X610"/>
      <c r="Y610"/>
      <c r="AA610" t="str">
        <f>_xlfn.XLOOKUP(Table2[[#This Row],[Basisnaam]],Table3[Basisnaam],Table3[Functie],"",0)</f>
        <v>HR Director, Global Compensation Process and Innovation Leader</v>
      </c>
      <c r="AB610" t="str">
        <f>IF(OR(Table2[[#This Row],[In Contact list?]]&lt;&gt;"Not Found",Table2[[#This Row],[In Contacten Hanne]]&lt;&gt;""),"Yes","No")</f>
        <v>Yes</v>
      </c>
    </row>
    <row r="611" spans="1:28" ht="17.45" customHeight="1" x14ac:dyDescent="0.45">
      <c r="A611" t="s">
        <v>5346</v>
      </c>
      <c r="B611" t="s">
        <v>7185</v>
      </c>
      <c r="C611" t="str">
        <f>SUBSTITUTE(SUBSTITUTE(SUBSTITUTE(SUBSTITUTE(SUBSTITUTE(SUBSTITUTE(SUBSTITUTE(SUBSTITUTE(SUBSTITUTE(SUBSTITUTE(SUBSTITUTE(SUBSTITUTE(SUBSTITUTE(LOWER(Table2[[#This Row],[Naam]]),".",""),"-","")," bvba",""),"belgië",""),"belgium","")," nv","")," bv",""),"group",""),"groep","")," ", ""),"é","e"),"è","e"),"à","a")</f>
        <v>proximus</v>
      </c>
      <c r="D611"/>
      <c r="E611"/>
      <c r="F611"/>
      <c r="G611"/>
      <c r="H611"/>
      <c r="I611"/>
      <c r="J611" t="s">
        <v>9547</v>
      </c>
      <c r="K611" t="str">
        <f>IFERROR(LEFT(SUBSTITUTE(SUBSTITUTE(Table2[[#This Row],[Website]],"www.",""),"https://",""), FIND(".", SUBSTITUTE(SUBSTITUTE(Table2[[#This Row],[Website]],"www.",""),"https://","")) - 1),"")</f>
        <v>Empty</v>
      </c>
      <c r="L611"/>
      <c r="M611"/>
      <c r="N611"/>
      <c r="O611"/>
      <c r="P611"/>
      <c r="Q611"/>
      <c r="R611" t="str">
        <f>LOWER(Table2[[#This Row],[Straat]]&amp;Table2[[#This Row],[Huisnummer]]&amp;Table2[[#This Row],[Postcode]])</f>
        <v/>
      </c>
      <c r="S611"/>
      <c r="T611"/>
      <c r="U611"/>
      <c r="V611"/>
      <c r="W611"/>
      <c r="X611"/>
      <c r="Y611"/>
      <c r="AA611" t="str">
        <f>_xlfn.XLOOKUP(Table2[[#This Row],[Basisnaam]],Table3[Basisnaam],Table3[Functie],"",0)</f>
        <v>HR Director</v>
      </c>
      <c r="AB611" t="str">
        <f>IF(OR(Table2[[#This Row],[In Contact list?]]&lt;&gt;"Not Found",Table2[[#This Row],[In Contacten Hanne]]&lt;&gt;""),"Yes","No")</f>
        <v>Yes</v>
      </c>
    </row>
    <row r="612" spans="1:28" ht="17.45" customHeight="1" x14ac:dyDescent="0.45">
      <c r="A612" t="s">
        <v>5346</v>
      </c>
      <c r="B612" t="s">
        <v>7198</v>
      </c>
      <c r="C612" t="str">
        <f>SUBSTITUTE(SUBSTITUTE(SUBSTITUTE(SUBSTITUTE(SUBSTITUTE(SUBSTITUTE(SUBSTITUTE(SUBSTITUTE(SUBSTITUTE(SUBSTITUTE(SUBSTITUTE(SUBSTITUTE(SUBSTITUTE(LOWER(Table2[[#This Row],[Naam]]),".",""),"-","")," bvba",""),"belgië",""),"belgium","")," nv","")," bv",""),"group",""),"groep","")," ", ""),"é","e"),"è","e"),"à","a")</f>
        <v>total</v>
      </c>
      <c r="D612"/>
      <c r="E612"/>
      <c r="F612"/>
      <c r="G612"/>
      <c r="H612"/>
      <c r="I612"/>
      <c r="J612" t="s">
        <v>9547</v>
      </c>
      <c r="K612" t="str">
        <f>IFERROR(LEFT(SUBSTITUTE(SUBSTITUTE(Table2[[#This Row],[Website]],"www.",""),"https://",""), FIND(".", SUBSTITUTE(SUBSTITUTE(Table2[[#This Row],[Website]],"www.",""),"https://","")) - 1),"")</f>
        <v>Empty</v>
      </c>
      <c r="L612"/>
      <c r="M612"/>
      <c r="N612"/>
      <c r="O612"/>
      <c r="P612"/>
      <c r="Q612"/>
      <c r="R612" t="str">
        <f>LOWER(Table2[[#This Row],[Straat]]&amp;Table2[[#This Row],[Huisnummer]]&amp;Table2[[#This Row],[Postcode]])</f>
        <v/>
      </c>
      <c r="S612"/>
      <c r="T612"/>
      <c r="U612"/>
      <c r="V612"/>
      <c r="W612"/>
      <c r="X612"/>
      <c r="Y612"/>
      <c r="AA612" t="str">
        <f>_xlfn.XLOOKUP(Table2[[#This Row],[Basisnaam]],Table3[Basisnaam],Table3[Functie],"",0)</f>
        <v>HR Manager</v>
      </c>
      <c r="AB612" t="str">
        <f>IF(OR(Table2[[#This Row],[In Contact list?]]&lt;&gt;"Not Found",Table2[[#This Row],[In Contacten Hanne]]&lt;&gt;""),"Yes","No")</f>
        <v>Yes</v>
      </c>
    </row>
    <row r="613" spans="1:28" ht="17.45" customHeight="1" x14ac:dyDescent="0.45">
      <c r="A613" t="s">
        <v>5346</v>
      </c>
      <c r="B613" t="s">
        <v>7207</v>
      </c>
      <c r="C613" t="str">
        <f>SUBSTITUTE(SUBSTITUTE(SUBSTITUTE(SUBSTITUTE(SUBSTITUTE(SUBSTITUTE(SUBSTITUTE(SUBSTITUTE(SUBSTITUTE(SUBSTITUTE(SUBSTITUTE(SUBSTITUTE(SUBSTITUTE(LOWER(Table2[[#This Row],[Naam]]),".",""),"-","")," bvba",""),"belgië",""),"belgium","")," nv","")," bv",""),"group",""),"groep","")," ", ""),"é","e"),"è","e"),"à","a")</f>
        <v>agfa</v>
      </c>
      <c r="D613"/>
      <c r="E613"/>
      <c r="F613"/>
      <c r="G613"/>
      <c r="H613"/>
      <c r="I613"/>
      <c r="J613" t="s">
        <v>9547</v>
      </c>
      <c r="K613" t="str">
        <f>IFERROR(LEFT(SUBSTITUTE(SUBSTITUTE(Table2[[#This Row],[Website]],"www.",""),"https://",""), FIND(".", SUBSTITUTE(SUBSTITUTE(Table2[[#This Row],[Website]],"www.",""),"https://","")) - 1),"")</f>
        <v>Empty</v>
      </c>
      <c r="L613"/>
      <c r="M613"/>
      <c r="N613"/>
      <c r="O613"/>
      <c r="P613"/>
      <c r="Q613"/>
      <c r="R613" t="str">
        <f>LOWER(Table2[[#This Row],[Straat]]&amp;Table2[[#This Row],[Huisnummer]]&amp;Table2[[#This Row],[Postcode]])</f>
        <v/>
      </c>
      <c r="S613"/>
      <c r="T613"/>
      <c r="U613"/>
      <c r="V613"/>
      <c r="W613"/>
      <c r="X613"/>
      <c r="Y613"/>
      <c r="AA613" t="str">
        <f>_xlfn.XLOOKUP(Table2[[#This Row],[Basisnaam]],Table3[Basisnaam],Table3[Functie],"",0)</f>
        <v>HR Director Belgium</v>
      </c>
      <c r="AB613" t="str">
        <f>IF(OR(Table2[[#This Row],[In Contact list?]]&lt;&gt;"Not Found",Table2[[#This Row],[In Contacten Hanne]]&lt;&gt;""),"Yes","No")</f>
        <v>Yes</v>
      </c>
    </row>
    <row r="614" spans="1:28" ht="17.45" customHeight="1" x14ac:dyDescent="0.45">
      <c r="A614" t="s">
        <v>5346</v>
      </c>
      <c r="B614" t="s">
        <v>7211</v>
      </c>
      <c r="C614" t="str">
        <f>SUBSTITUTE(SUBSTITUTE(SUBSTITUTE(SUBSTITUTE(SUBSTITUTE(SUBSTITUTE(SUBSTITUTE(SUBSTITUTE(SUBSTITUTE(SUBSTITUTE(SUBSTITUTE(SUBSTITUTE(SUBSTITUTE(LOWER(Table2[[#This Row],[Naam]]),".",""),"-","")," bvba",""),"belgië",""),"belgium","")," nv","")," bv",""),"group",""),"groep","")," ", ""),"é","e"),"è","e"),"à","a")</f>
        <v>delhaizelelion/deleeuw</v>
      </c>
      <c r="D614"/>
      <c r="E614"/>
      <c r="F614"/>
      <c r="G614"/>
      <c r="H614"/>
      <c r="I614"/>
      <c r="J614" t="s">
        <v>9547</v>
      </c>
      <c r="K614" t="str">
        <f>IFERROR(LEFT(SUBSTITUTE(SUBSTITUTE(Table2[[#This Row],[Website]],"www.",""),"https://",""), FIND(".", SUBSTITUTE(SUBSTITUTE(Table2[[#This Row],[Website]],"www.",""),"https://","")) - 1),"")</f>
        <v>Empty</v>
      </c>
      <c r="L614"/>
      <c r="M614"/>
      <c r="N614"/>
      <c r="O614"/>
      <c r="P614"/>
      <c r="Q614"/>
      <c r="R614" t="str">
        <f>LOWER(Table2[[#This Row],[Straat]]&amp;Table2[[#This Row],[Huisnummer]]&amp;Table2[[#This Row],[Postcode]])</f>
        <v/>
      </c>
      <c r="S614"/>
      <c r="T614"/>
      <c r="U614"/>
      <c r="V614"/>
      <c r="W614"/>
      <c r="X614"/>
      <c r="Y614"/>
      <c r="AA614" t="str">
        <f>_xlfn.XLOOKUP(Table2[[#This Row],[Basisnaam]],Table3[Basisnaam],Table3[Functie],"",0)</f>
        <v>HR Manager HQ - Finance, HR &amp; CA, IT &amp; Legal</v>
      </c>
      <c r="AB614" t="str">
        <f>IF(OR(Table2[[#This Row],[In Contact list?]]&lt;&gt;"Not Found",Table2[[#This Row],[In Contacten Hanne]]&lt;&gt;""),"Yes","No")</f>
        <v>Yes</v>
      </c>
    </row>
    <row r="615" spans="1:28" ht="17.45" customHeight="1" x14ac:dyDescent="0.45">
      <c r="A615" t="s">
        <v>5346</v>
      </c>
      <c r="B615" t="s">
        <v>7217</v>
      </c>
      <c r="C615" t="str">
        <f>SUBSTITUTE(SUBSTITUTE(SUBSTITUTE(SUBSTITUTE(SUBSTITUTE(SUBSTITUTE(SUBSTITUTE(SUBSTITUTE(SUBSTITUTE(SUBSTITUTE(SUBSTITUTE(SUBSTITUTE(SUBSTITUTE(LOWER(Table2[[#This Row],[Naam]]),".",""),"-","")," bvba",""),"belgië",""),"belgium","")," nv","")," bv",""),"group",""),"groep","")," ", ""),"é","e"),"è","e"),"à","a")</f>
        <v>zeb</v>
      </c>
      <c r="D615"/>
      <c r="E615"/>
      <c r="F615"/>
      <c r="G615"/>
      <c r="H615"/>
      <c r="I615"/>
      <c r="J615" t="s">
        <v>9547</v>
      </c>
      <c r="K615" t="str">
        <f>IFERROR(LEFT(SUBSTITUTE(SUBSTITUTE(Table2[[#This Row],[Website]],"www.",""),"https://",""), FIND(".", SUBSTITUTE(SUBSTITUTE(Table2[[#This Row],[Website]],"www.",""),"https://","")) - 1),"")</f>
        <v>Empty</v>
      </c>
      <c r="L615"/>
      <c r="M615"/>
      <c r="N615"/>
      <c r="O615"/>
      <c r="P615"/>
      <c r="Q615"/>
      <c r="R615" t="str">
        <f>LOWER(Table2[[#This Row],[Straat]]&amp;Table2[[#This Row],[Huisnummer]]&amp;Table2[[#This Row],[Postcode]])</f>
        <v/>
      </c>
      <c r="S615"/>
      <c r="T615"/>
      <c r="U615"/>
      <c r="V615"/>
      <c r="W615"/>
      <c r="X615"/>
      <c r="Y615"/>
      <c r="AA615" t="str">
        <f>_xlfn.XLOOKUP(Table2[[#This Row],[Basisnaam]],Table3[Basisnaam],Table3[Functie],"",0)</f>
        <v>HR Manager</v>
      </c>
      <c r="AB615" t="str">
        <f>IF(OR(Table2[[#This Row],[In Contact list?]]&lt;&gt;"Not Found",Table2[[#This Row],[In Contacten Hanne]]&lt;&gt;""),"Yes","No")</f>
        <v>Yes</v>
      </c>
    </row>
    <row r="616" spans="1:28" ht="17.45" customHeight="1" x14ac:dyDescent="0.45">
      <c r="A616" t="s">
        <v>5346</v>
      </c>
      <c r="B616" t="s">
        <v>7223</v>
      </c>
      <c r="C616" t="str">
        <f>SUBSTITUTE(SUBSTITUTE(SUBSTITUTE(SUBSTITUTE(SUBSTITUTE(SUBSTITUTE(SUBSTITUTE(SUBSTITUTE(SUBSTITUTE(SUBSTITUTE(SUBSTITUTE(SUBSTITUTE(SUBSTITUTE(LOWER(Table2[[#This Row],[Naam]]),".",""),"-","")," bvba",""),"belgië",""),"belgium","")," nv","")," bv",""),"group",""),"groep","")," ", ""),"é","e"),"è","e"),"à","a")</f>
        <v>elilillybenelux</v>
      </c>
      <c r="D616"/>
      <c r="E616"/>
      <c r="F616"/>
      <c r="G616"/>
      <c r="H616"/>
      <c r="I616"/>
      <c r="J616" t="s">
        <v>9547</v>
      </c>
      <c r="K616" t="str">
        <f>IFERROR(LEFT(SUBSTITUTE(SUBSTITUTE(Table2[[#This Row],[Website]],"www.",""),"https://",""), FIND(".", SUBSTITUTE(SUBSTITUTE(Table2[[#This Row],[Website]],"www.",""),"https://","")) - 1),"")</f>
        <v>Empty</v>
      </c>
      <c r="L616"/>
      <c r="M616"/>
      <c r="N616"/>
      <c r="O616"/>
      <c r="P616"/>
      <c r="Q616"/>
      <c r="R616" t="str">
        <f>LOWER(Table2[[#This Row],[Straat]]&amp;Table2[[#This Row],[Huisnummer]]&amp;Table2[[#This Row],[Postcode]])</f>
        <v/>
      </c>
      <c r="S616"/>
      <c r="T616"/>
      <c r="U616"/>
      <c r="V616"/>
      <c r="W616"/>
      <c r="X616"/>
      <c r="Y616"/>
      <c r="AA616" t="str">
        <f>_xlfn.XLOOKUP(Table2[[#This Row],[Basisnaam]],Table3[Basisnaam],Table3[Functie],"",0)</f>
        <v>HR Manager</v>
      </c>
      <c r="AB616" t="str">
        <f>IF(OR(Table2[[#This Row],[In Contact list?]]&lt;&gt;"Not Found",Table2[[#This Row],[In Contacten Hanne]]&lt;&gt;""),"Yes","No")</f>
        <v>Yes</v>
      </c>
    </row>
    <row r="617" spans="1:28" ht="17.45" customHeight="1" x14ac:dyDescent="0.45">
      <c r="A617" t="s">
        <v>5346</v>
      </c>
      <c r="B617" t="s">
        <v>7234</v>
      </c>
      <c r="C617" t="str">
        <f>SUBSTITUTE(SUBSTITUTE(SUBSTITUTE(SUBSTITUTE(SUBSTITUTE(SUBSTITUTE(SUBSTITUTE(SUBSTITUTE(SUBSTITUTE(SUBSTITUTE(SUBSTITUTE(SUBSTITUTE(SUBSTITUTE(LOWER(Table2[[#This Row],[Naam]]),".",""),"-","")," bvba",""),"belgië",""),"belgium","")," nv","")," bv",""),"group",""),"groep","")," ", ""),"é","e"),"è","e"),"à","a")</f>
        <v>manuportlogistics</v>
      </c>
      <c r="D617"/>
      <c r="E617"/>
      <c r="F617"/>
      <c r="G617"/>
      <c r="H617"/>
      <c r="I617"/>
      <c r="J617" t="s">
        <v>9547</v>
      </c>
      <c r="K617" t="str">
        <f>IFERROR(LEFT(SUBSTITUTE(SUBSTITUTE(Table2[[#This Row],[Website]],"www.",""),"https://",""), FIND(".", SUBSTITUTE(SUBSTITUTE(Table2[[#This Row],[Website]],"www.",""),"https://","")) - 1),"")</f>
        <v>Empty</v>
      </c>
      <c r="L617"/>
      <c r="M617"/>
      <c r="N617"/>
      <c r="O617"/>
      <c r="P617"/>
      <c r="Q617"/>
      <c r="R617" t="str">
        <f>LOWER(Table2[[#This Row],[Straat]]&amp;Table2[[#This Row],[Huisnummer]]&amp;Table2[[#This Row],[Postcode]])</f>
        <v/>
      </c>
      <c r="S617"/>
      <c r="T617"/>
      <c r="U617"/>
      <c r="V617"/>
      <c r="W617"/>
      <c r="X617"/>
      <c r="Y617"/>
      <c r="AA617" t="str">
        <f>_xlfn.XLOOKUP(Table2[[#This Row],[Basisnaam]],Table3[Basisnaam],Table3[Functie],"",0)</f>
        <v>HR Manager</v>
      </c>
      <c r="AB617" t="str">
        <f>IF(OR(Table2[[#This Row],[In Contact list?]]&lt;&gt;"Not Found",Table2[[#This Row],[In Contacten Hanne]]&lt;&gt;""),"Yes","No")</f>
        <v>Yes</v>
      </c>
    </row>
    <row r="618" spans="1:28" ht="17.45" customHeight="1" x14ac:dyDescent="0.45">
      <c r="A618" t="s">
        <v>5346</v>
      </c>
      <c r="B618" t="s">
        <v>7239</v>
      </c>
      <c r="C618" t="str">
        <f>SUBSTITUTE(SUBSTITUTE(SUBSTITUTE(SUBSTITUTE(SUBSTITUTE(SUBSTITUTE(SUBSTITUTE(SUBSTITUTE(SUBSTITUTE(SUBSTITUTE(SUBSTITUTE(SUBSTITUTE(SUBSTITUTE(LOWER(Table2[[#This Row],[Naam]]),".",""),"-","")," bvba",""),"belgië",""),"belgium","")," nv","")," bv",""),"group",""),"groep","")," ", ""),"é","e"),"è","e"),"à","a")</f>
        <v>alidesrealestateinvestmentandmanagement</v>
      </c>
      <c r="D618"/>
      <c r="E618"/>
      <c r="F618"/>
      <c r="G618"/>
      <c r="H618"/>
      <c r="I618"/>
      <c r="J618" t="s">
        <v>9547</v>
      </c>
      <c r="K618" t="str">
        <f>IFERROR(LEFT(SUBSTITUTE(SUBSTITUTE(Table2[[#This Row],[Website]],"www.",""),"https://",""), FIND(".", SUBSTITUTE(SUBSTITUTE(Table2[[#This Row],[Website]],"www.",""),"https://","")) - 1),"")</f>
        <v>Empty</v>
      </c>
      <c r="L618"/>
      <c r="M618"/>
      <c r="N618"/>
      <c r="O618"/>
      <c r="P618"/>
      <c r="Q618"/>
      <c r="R618" t="str">
        <f>LOWER(Table2[[#This Row],[Straat]]&amp;Table2[[#This Row],[Huisnummer]]&amp;Table2[[#This Row],[Postcode]])</f>
        <v/>
      </c>
      <c r="S618"/>
      <c r="T618"/>
      <c r="U618"/>
      <c r="V618"/>
      <c r="W618"/>
      <c r="X618"/>
      <c r="Y618"/>
      <c r="AA618" t="str">
        <f>_xlfn.XLOOKUP(Table2[[#This Row],[Basisnaam]],Table3[Basisnaam],Table3[Functie],"",0)</f>
        <v>HR Manager</v>
      </c>
      <c r="AB618" t="str">
        <f>IF(OR(Table2[[#This Row],[In Contact list?]]&lt;&gt;"Not Found",Table2[[#This Row],[In Contacten Hanne]]&lt;&gt;""),"Yes","No")</f>
        <v>Yes</v>
      </c>
    </row>
    <row r="619" spans="1:28" ht="17.45" customHeight="1" x14ac:dyDescent="0.45">
      <c r="A619" t="s">
        <v>5346</v>
      </c>
      <c r="B619" t="s">
        <v>7249</v>
      </c>
      <c r="C619" t="str">
        <f>SUBSTITUTE(SUBSTITUTE(SUBSTITUTE(SUBSTITUTE(SUBSTITUTE(SUBSTITUTE(SUBSTITUTE(SUBSTITUTE(SUBSTITUTE(SUBSTITUTE(SUBSTITUTE(SUBSTITUTE(SUBSTITUTE(LOWER(Table2[[#This Row],[Naam]]),".",""),"-","")," bvba",""),"belgië",""),"belgium","")," nv","")," bv",""),"group",""),"groep","")," ", ""),"é","e"),"è","e"),"à","a")</f>
        <v>audibrusselssa:nv</v>
      </c>
      <c r="D619"/>
      <c r="E619"/>
      <c r="F619"/>
      <c r="G619"/>
      <c r="H619"/>
      <c r="I619"/>
      <c r="J619" t="s">
        <v>9547</v>
      </c>
      <c r="K619" t="str">
        <f>IFERROR(LEFT(SUBSTITUTE(SUBSTITUTE(Table2[[#This Row],[Website]],"www.",""),"https://",""), FIND(".", SUBSTITUTE(SUBSTITUTE(Table2[[#This Row],[Website]],"www.",""),"https://","")) - 1),"")</f>
        <v>Empty</v>
      </c>
      <c r="L619"/>
      <c r="M619"/>
      <c r="N619"/>
      <c r="O619"/>
      <c r="P619"/>
      <c r="Q619"/>
      <c r="R619" t="str">
        <f>LOWER(Table2[[#This Row],[Straat]]&amp;Table2[[#This Row],[Huisnummer]]&amp;Table2[[#This Row],[Postcode]])</f>
        <v/>
      </c>
      <c r="S619"/>
      <c r="T619"/>
      <c r="U619"/>
      <c r="V619"/>
      <c r="W619"/>
      <c r="X619"/>
      <c r="Y619"/>
      <c r="AA619" t="str">
        <f>_xlfn.XLOOKUP(Table2[[#This Row],[Basisnaam]],Table3[Basisnaam],Table3[Functie],"",0)</f>
        <v>HR Manager</v>
      </c>
      <c r="AB619" t="str">
        <f>IF(OR(Table2[[#This Row],[In Contact list?]]&lt;&gt;"Not Found",Table2[[#This Row],[In Contacten Hanne]]&lt;&gt;""),"Yes","No")</f>
        <v>Yes</v>
      </c>
    </row>
    <row r="620" spans="1:28" ht="17.45" customHeight="1" x14ac:dyDescent="0.45">
      <c r="A620" t="s">
        <v>5346</v>
      </c>
      <c r="B620" t="s">
        <v>7255</v>
      </c>
      <c r="C620" t="str">
        <f>SUBSTITUTE(SUBSTITUTE(SUBSTITUTE(SUBSTITUTE(SUBSTITUTE(SUBSTITUTE(SUBSTITUTE(SUBSTITUTE(SUBSTITUTE(SUBSTITUTE(SUBSTITUTE(SUBSTITUTE(SUBSTITUTE(LOWER(Table2[[#This Row],[Naam]]),".",""),"-","")," bvba",""),"belgië",""),"belgium","")," nv","")," bv",""),"group",""),"groep","")," ", ""),"é","e"),"è","e"),"à","a")</f>
        <v>msc</v>
      </c>
      <c r="D620"/>
      <c r="E620"/>
      <c r="F620"/>
      <c r="G620"/>
      <c r="H620"/>
      <c r="I620"/>
      <c r="J620" t="s">
        <v>9547</v>
      </c>
      <c r="K620" t="str">
        <f>IFERROR(LEFT(SUBSTITUTE(SUBSTITUTE(Table2[[#This Row],[Website]],"www.",""),"https://",""), FIND(".", SUBSTITUTE(SUBSTITUTE(Table2[[#This Row],[Website]],"www.",""),"https://","")) - 1),"")</f>
        <v>Empty</v>
      </c>
      <c r="L620"/>
      <c r="M620"/>
      <c r="N620"/>
      <c r="O620"/>
      <c r="P620"/>
      <c r="Q620"/>
      <c r="R620" t="str">
        <f>LOWER(Table2[[#This Row],[Straat]]&amp;Table2[[#This Row],[Huisnummer]]&amp;Table2[[#This Row],[Postcode]])</f>
        <v/>
      </c>
      <c r="S620"/>
      <c r="T620"/>
      <c r="U620"/>
      <c r="V620"/>
      <c r="W620"/>
      <c r="X620"/>
      <c r="Y620"/>
      <c r="AA620" t="str">
        <f>_xlfn.XLOOKUP(Table2[[#This Row],[Basisnaam]],Table3[Basisnaam],Table3[Functie],"",0)</f>
        <v>HR Manager</v>
      </c>
      <c r="AB620" t="str">
        <f>IF(OR(Table2[[#This Row],[In Contact list?]]&lt;&gt;"Not Found",Table2[[#This Row],[In Contacten Hanne]]&lt;&gt;""),"Yes","No")</f>
        <v>Yes</v>
      </c>
    </row>
    <row r="621" spans="1:28" ht="17.45" customHeight="1" x14ac:dyDescent="0.45">
      <c r="A621" t="s">
        <v>5346</v>
      </c>
      <c r="B621" t="s">
        <v>7259</v>
      </c>
      <c r="C621" t="str">
        <f>SUBSTITUTE(SUBSTITUTE(SUBSTITUTE(SUBSTITUTE(SUBSTITUTE(SUBSTITUTE(SUBSTITUTE(SUBSTITUTE(SUBSTITUTE(SUBSTITUTE(SUBSTITUTE(SUBSTITUTE(SUBSTITUTE(LOWER(Table2[[#This Row],[Naam]]),".",""),"-","")," bvba",""),"belgië",""),"belgium","")," nv","")," bv",""),"group",""),"groep","")," ", ""),"é","e"),"è","e"),"à","a")</f>
        <v>euronav</v>
      </c>
      <c r="D621"/>
      <c r="E621"/>
      <c r="F621"/>
      <c r="G621"/>
      <c r="H621"/>
      <c r="I621"/>
      <c r="J621" t="s">
        <v>9547</v>
      </c>
      <c r="K621" t="str">
        <f>IFERROR(LEFT(SUBSTITUTE(SUBSTITUTE(Table2[[#This Row],[Website]],"www.",""),"https://",""), FIND(".", SUBSTITUTE(SUBSTITUTE(Table2[[#This Row],[Website]],"www.",""),"https://","")) - 1),"")</f>
        <v>Empty</v>
      </c>
      <c r="L621"/>
      <c r="M621"/>
      <c r="N621"/>
      <c r="O621"/>
      <c r="P621"/>
      <c r="Q621"/>
      <c r="R621" t="str">
        <f>LOWER(Table2[[#This Row],[Straat]]&amp;Table2[[#This Row],[Huisnummer]]&amp;Table2[[#This Row],[Postcode]])</f>
        <v/>
      </c>
      <c r="S621"/>
      <c r="T621"/>
      <c r="U621"/>
      <c r="V621"/>
      <c r="W621"/>
      <c r="X621"/>
      <c r="Y621"/>
      <c r="AA621" t="str">
        <f>_xlfn.XLOOKUP(Table2[[#This Row],[Basisnaam]],Table3[Basisnaam],Table3[Functie],"",0)</f>
        <v>HR Manager</v>
      </c>
      <c r="AB621" t="str">
        <f>IF(OR(Table2[[#This Row],[In Contact list?]]&lt;&gt;"Not Found",Table2[[#This Row],[In Contacten Hanne]]&lt;&gt;""),"Yes","No")</f>
        <v>Yes</v>
      </c>
    </row>
    <row r="622" spans="1:28" ht="17.45" customHeight="1" x14ac:dyDescent="0.45">
      <c r="A622" t="s">
        <v>5346</v>
      </c>
      <c r="B622" t="s">
        <v>7263</v>
      </c>
      <c r="C622" t="str">
        <f>SUBSTITUTE(SUBSTITUTE(SUBSTITUTE(SUBSTITUTE(SUBSTITUTE(SUBSTITUTE(SUBSTITUTE(SUBSTITUTE(SUBSTITUTE(SUBSTITUTE(SUBSTITUTE(SUBSTITUTE(SUBSTITUTE(LOWER(Table2[[#This Row],[Naam]]),".",""),"-","")," bvba",""),"belgië",""),"belgium","")," nv","")," bv",""),"group",""),"groep","")," ", ""),"é","e"),"è","e"),"à","a")</f>
        <v>azeliscorporateservices</v>
      </c>
      <c r="D622"/>
      <c r="E622"/>
      <c r="F622"/>
      <c r="G622"/>
      <c r="H622"/>
      <c r="I622"/>
      <c r="J622" t="s">
        <v>9547</v>
      </c>
      <c r="K622" t="str">
        <f>IFERROR(LEFT(SUBSTITUTE(SUBSTITUTE(Table2[[#This Row],[Website]],"www.",""),"https://",""), FIND(".", SUBSTITUTE(SUBSTITUTE(Table2[[#This Row],[Website]],"www.",""),"https://","")) - 1),"")</f>
        <v>Empty</v>
      </c>
      <c r="L622"/>
      <c r="M622"/>
      <c r="N622"/>
      <c r="O622"/>
      <c r="P622"/>
      <c r="Q622"/>
      <c r="R622" t="str">
        <f>LOWER(Table2[[#This Row],[Straat]]&amp;Table2[[#This Row],[Huisnummer]]&amp;Table2[[#This Row],[Postcode]])</f>
        <v/>
      </c>
      <c r="S622"/>
      <c r="T622"/>
      <c r="U622"/>
      <c r="V622"/>
      <c r="W622"/>
      <c r="X622"/>
      <c r="Y622"/>
      <c r="AA622" t="str">
        <f>_xlfn.XLOOKUP(Table2[[#This Row],[Basisnaam]],Table3[Basisnaam],Table3[Functie],"",0)</f>
        <v>HR Manager Benelux</v>
      </c>
      <c r="AB622" t="str">
        <f>IF(OR(Table2[[#This Row],[In Contact list?]]&lt;&gt;"Not Found",Table2[[#This Row],[In Contacten Hanne]]&lt;&gt;""),"Yes","No")</f>
        <v>Yes</v>
      </c>
    </row>
    <row r="623" spans="1:28" ht="17.45" customHeight="1" x14ac:dyDescent="0.45">
      <c r="A623" t="s">
        <v>5346</v>
      </c>
      <c r="B623" t="s">
        <v>7269</v>
      </c>
      <c r="C623" t="str">
        <f>SUBSTITUTE(SUBSTITUTE(SUBSTITUTE(SUBSTITUTE(SUBSTITUTE(SUBSTITUTE(SUBSTITUTE(SUBSTITUTE(SUBSTITUTE(SUBSTITUTE(SUBSTITUTE(SUBSTITUTE(SUBSTITUTE(LOWER(Table2[[#This Row],[Naam]]),".",""),"-","")," bvba",""),"belgië",""),"belgium","")," nv","")," bv",""),"group",""),"groep","")," ", ""),"é","e"),"è","e"),"à","a")</f>
        <v>astarawesterneurope</v>
      </c>
      <c r="D623"/>
      <c r="E623"/>
      <c r="F623"/>
      <c r="G623"/>
      <c r="H623"/>
      <c r="I623"/>
      <c r="J623" t="s">
        <v>9547</v>
      </c>
      <c r="K623" t="str">
        <f>IFERROR(LEFT(SUBSTITUTE(SUBSTITUTE(Table2[[#This Row],[Website]],"www.",""),"https://",""), FIND(".", SUBSTITUTE(SUBSTITUTE(Table2[[#This Row],[Website]],"www.",""),"https://","")) - 1),"")</f>
        <v>Empty</v>
      </c>
      <c r="L623"/>
      <c r="M623"/>
      <c r="N623"/>
      <c r="O623"/>
      <c r="P623"/>
      <c r="Q623"/>
      <c r="R623" t="str">
        <f>LOWER(Table2[[#This Row],[Straat]]&amp;Table2[[#This Row],[Huisnummer]]&amp;Table2[[#This Row],[Postcode]])</f>
        <v/>
      </c>
      <c r="S623"/>
      <c r="T623"/>
      <c r="U623"/>
      <c r="V623"/>
      <c r="W623"/>
      <c r="X623"/>
      <c r="Y623"/>
      <c r="AA623" t="str">
        <f>_xlfn.XLOOKUP(Table2[[#This Row],[Basisnaam]],Table3[Basisnaam],Table3[Functie],"",0)</f>
        <v>HR Manager</v>
      </c>
      <c r="AB623" t="str">
        <f>IF(OR(Table2[[#This Row],[In Contact list?]]&lt;&gt;"Not Found",Table2[[#This Row],[In Contacten Hanne]]&lt;&gt;""),"Yes","No")</f>
        <v>Yes</v>
      </c>
    </row>
    <row r="624" spans="1:28" ht="17.45" customHeight="1" x14ac:dyDescent="0.45">
      <c r="A624" t="s">
        <v>5346</v>
      </c>
      <c r="B624" t="s">
        <v>7274</v>
      </c>
      <c r="C624" t="str">
        <f>SUBSTITUTE(SUBSTITUTE(SUBSTITUTE(SUBSTITUTE(SUBSTITUTE(SUBSTITUTE(SUBSTITUTE(SUBSTITUTE(SUBSTITUTE(SUBSTITUTE(SUBSTITUTE(SUBSTITUTE(SUBSTITUTE(LOWER(Table2[[#This Row],[Naam]]),".",""),"-","")," bvba",""),"belgië",""),"belgium","")," nv","")," bv",""),"group",""),"groep","")," ", ""),"é","e"),"è","e"),"à","a")</f>
        <v>aertssen</v>
      </c>
      <c r="D624"/>
      <c r="E624"/>
      <c r="F624"/>
      <c r="G624"/>
      <c r="H624"/>
      <c r="I624"/>
      <c r="J624" t="s">
        <v>9547</v>
      </c>
      <c r="K624" t="str">
        <f>IFERROR(LEFT(SUBSTITUTE(SUBSTITUTE(Table2[[#This Row],[Website]],"www.",""),"https://",""), FIND(".", SUBSTITUTE(SUBSTITUTE(Table2[[#This Row],[Website]],"www.",""),"https://","")) - 1),"")</f>
        <v>Empty</v>
      </c>
      <c r="L624"/>
      <c r="M624"/>
      <c r="N624"/>
      <c r="O624"/>
      <c r="P624"/>
      <c r="Q624"/>
      <c r="R624" t="str">
        <f>LOWER(Table2[[#This Row],[Straat]]&amp;Table2[[#This Row],[Huisnummer]]&amp;Table2[[#This Row],[Postcode]])</f>
        <v/>
      </c>
      <c r="S624"/>
      <c r="T624"/>
      <c r="U624"/>
      <c r="V624"/>
      <c r="W624"/>
      <c r="X624"/>
      <c r="Y624"/>
      <c r="AA624" t="str">
        <f>_xlfn.XLOOKUP(Table2[[#This Row],[Basisnaam]],Table3[Basisnaam],Table3[Functie],"",0)</f>
        <v>HR Director</v>
      </c>
      <c r="AB624" t="str">
        <f>IF(OR(Table2[[#This Row],[In Contact list?]]&lt;&gt;"Not Found",Table2[[#This Row],[In Contacten Hanne]]&lt;&gt;""),"Yes","No")</f>
        <v>Yes</v>
      </c>
    </row>
    <row r="625" spans="1:28" ht="17.45" customHeight="1" x14ac:dyDescent="0.45">
      <c r="A625" t="s">
        <v>5346</v>
      </c>
      <c r="B625" t="s">
        <v>7278</v>
      </c>
      <c r="C625" t="str">
        <f>SUBSTITUTE(SUBSTITUTE(SUBSTITUTE(SUBSTITUTE(SUBSTITUTE(SUBSTITUTE(SUBSTITUTE(SUBSTITUTE(SUBSTITUTE(SUBSTITUTE(SUBSTITUTE(SUBSTITUTE(SUBSTITUTE(LOWER(Table2[[#This Row],[Naam]]),".",""),"-","")," bvba",""),"belgië",""),"belgium","")," nv","")," bv",""),"group",""),"groep","")," ", ""),"é","e"),"è","e"),"à","a")</f>
        <v>yusenlogistics(benelux)</v>
      </c>
      <c r="D625"/>
      <c r="E625"/>
      <c r="F625"/>
      <c r="G625"/>
      <c r="H625"/>
      <c r="I625"/>
      <c r="J625" t="s">
        <v>9547</v>
      </c>
      <c r="K625" t="str">
        <f>IFERROR(LEFT(SUBSTITUTE(SUBSTITUTE(Table2[[#This Row],[Website]],"www.",""),"https://",""), FIND(".", SUBSTITUTE(SUBSTITUTE(Table2[[#This Row],[Website]],"www.",""),"https://","")) - 1),"")</f>
        <v>Empty</v>
      </c>
      <c r="L625"/>
      <c r="M625"/>
      <c r="N625"/>
      <c r="O625"/>
      <c r="P625"/>
      <c r="Q625"/>
      <c r="R625" t="str">
        <f>LOWER(Table2[[#This Row],[Straat]]&amp;Table2[[#This Row],[Huisnummer]]&amp;Table2[[#This Row],[Postcode]])</f>
        <v/>
      </c>
      <c r="S625"/>
      <c r="T625"/>
      <c r="U625"/>
      <c r="V625"/>
      <c r="W625"/>
      <c r="X625"/>
      <c r="Y625"/>
      <c r="AA625" t="str">
        <f>_xlfn.XLOOKUP(Table2[[#This Row],[Basisnaam]],Table3[Basisnaam],Table3[Functie],"",0)</f>
        <v>HR Director Benelux &amp; Nordics</v>
      </c>
      <c r="AB625" t="str">
        <f>IF(OR(Table2[[#This Row],[In Contact list?]]&lt;&gt;"Not Found",Table2[[#This Row],[In Contacten Hanne]]&lt;&gt;""),"Yes","No")</f>
        <v>Yes</v>
      </c>
    </row>
    <row r="626" spans="1:28" ht="17.45" customHeight="1" x14ac:dyDescent="0.45">
      <c r="A626" t="s">
        <v>5346</v>
      </c>
      <c r="B626" t="s">
        <v>7283</v>
      </c>
      <c r="C626" t="str">
        <f>SUBSTITUTE(SUBSTITUTE(SUBSTITUTE(SUBSTITUTE(SUBSTITUTE(SUBSTITUTE(SUBSTITUTE(SUBSTITUTE(SUBSTITUTE(SUBSTITUTE(SUBSTITUTE(SUBSTITUTE(SUBSTITUTE(LOWER(Table2[[#This Row],[Naam]]),".",""),"-","")," bvba",""),"belgië",""),"belgium","")," nv","")," bv",""),"group",""),"groep","")," ", ""),"é","e"),"è","e"),"à","a")</f>
        <v>beliving</v>
      </c>
      <c r="D626"/>
      <c r="E626"/>
      <c r="F626"/>
      <c r="G626"/>
      <c r="H626"/>
      <c r="I626"/>
      <c r="J626" t="s">
        <v>9547</v>
      </c>
      <c r="K626" t="str">
        <f>IFERROR(LEFT(SUBSTITUTE(SUBSTITUTE(Table2[[#This Row],[Website]],"www.",""),"https://",""), FIND(".", SUBSTITUTE(SUBSTITUTE(Table2[[#This Row],[Website]],"www.",""),"https://","")) - 1),"")</f>
        <v>Empty</v>
      </c>
      <c r="L626"/>
      <c r="M626"/>
      <c r="N626"/>
      <c r="O626"/>
      <c r="P626"/>
      <c r="Q626"/>
      <c r="R626" t="str">
        <f>LOWER(Table2[[#This Row],[Straat]]&amp;Table2[[#This Row],[Huisnummer]]&amp;Table2[[#This Row],[Postcode]])</f>
        <v/>
      </c>
      <c r="S626"/>
      <c r="T626"/>
      <c r="U626"/>
      <c r="V626"/>
      <c r="W626"/>
      <c r="X626"/>
      <c r="Y626"/>
      <c r="AA626" t="str">
        <f>_xlfn.XLOOKUP(Table2[[#This Row],[Basisnaam]],Table3[Basisnaam],Table3[Functie],"",0)</f>
        <v>HR Manager</v>
      </c>
      <c r="AB626" t="str">
        <f>IF(OR(Table2[[#This Row],[In Contact list?]]&lt;&gt;"Not Found",Table2[[#This Row],[In Contacten Hanne]]&lt;&gt;""),"Yes","No")</f>
        <v>Yes</v>
      </c>
    </row>
    <row r="627" spans="1:28" ht="17.45" customHeight="1" x14ac:dyDescent="0.45">
      <c r="A627" t="s">
        <v>5346</v>
      </c>
      <c r="B627" t="s">
        <v>7299</v>
      </c>
      <c r="C627" t="str">
        <f>SUBSTITUTE(SUBSTITUTE(SUBSTITUTE(SUBSTITUTE(SUBSTITUTE(SUBSTITUTE(SUBSTITUTE(SUBSTITUTE(SUBSTITUTE(SUBSTITUTE(SUBSTITUTE(SUBSTITUTE(SUBSTITUTE(LOWER(Table2[[#This Row],[Naam]]),".",""),"-","")," bvba",""),"belgië",""),"belgium","")," nv","")," bv",""),"group",""),"groep","")," ", ""),"é","e"),"è","e"),"à","a")</f>
        <v>graphius</v>
      </c>
      <c r="D627"/>
      <c r="E627"/>
      <c r="F627"/>
      <c r="G627"/>
      <c r="H627"/>
      <c r="I627"/>
      <c r="J627" t="s">
        <v>9547</v>
      </c>
      <c r="K627" t="str">
        <f>IFERROR(LEFT(SUBSTITUTE(SUBSTITUTE(Table2[[#This Row],[Website]],"www.",""),"https://",""), FIND(".", SUBSTITUTE(SUBSTITUTE(Table2[[#This Row],[Website]],"www.",""),"https://","")) - 1),"")</f>
        <v>Empty</v>
      </c>
      <c r="L627"/>
      <c r="M627"/>
      <c r="N627"/>
      <c r="O627"/>
      <c r="P627"/>
      <c r="Q627"/>
      <c r="R627" t="str">
        <f>LOWER(Table2[[#This Row],[Straat]]&amp;Table2[[#This Row],[Huisnummer]]&amp;Table2[[#This Row],[Postcode]])</f>
        <v/>
      </c>
      <c r="S627"/>
      <c r="T627"/>
      <c r="U627"/>
      <c r="V627"/>
      <c r="W627"/>
      <c r="X627"/>
      <c r="Y627"/>
      <c r="AA627" t="str">
        <f>_xlfn.XLOOKUP(Table2[[#This Row],[Basisnaam]],Table3[Basisnaam],Table3[Functie],"",0)</f>
        <v>HR Manager</v>
      </c>
      <c r="AB627" t="str">
        <f>IF(OR(Table2[[#This Row],[In Contact list?]]&lt;&gt;"Not Found",Table2[[#This Row],[In Contacten Hanne]]&lt;&gt;""),"Yes","No")</f>
        <v>Yes</v>
      </c>
    </row>
    <row r="628" spans="1:28" ht="17.45" customHeight="1" x14ac:dyDescent="0.45">
      <c r="A628" t="s">
        <v>5346</v>
      </c>
      <c r="B628" t="s">
        <v>7303</v>
      </c>
      <c r="C628" t="str">
        <f>SUBSTITUTE(SUBSTITUTE(SUBSTITUTE(SUBSTITUTE(SUBSTITUTE(SUBSTITUTE(SUBSTITUTE(SUBSTITUTE(SUBSTITUTE(SUBSTITUTE(SUBSTITUTE(SUBSTITUTE(SUBSTITUTE(LOWER(Table2[[#This Row],[Naam]]),".",""),"-","")," bvba",""),"belgië",""),"belgium","")," nv","")," bv",""),"group",""),"groep","")," ", ""),"é","e"),"è","e"),"à","a")</f>
        <v>indigopark</v>
      </c>
      <c r="D628"/>
      <c r="E628"/>
      <c r="F628"/>
      <c r="G628"/>
      <c r="H628"/>
      <c r="I628"/>
      <c r="J628" t="s">
        <v>9547</v>
      </c>
      <c r="K628" t="str">
        <f>IFERROR(LEFT(SUBSTITUTE(SUBSTITUTE(Table2[[#This Row],[Website]],"www.",""),"https://",""), FIND(".", SUBSTITUTE(SUBSTITUTE(Table2[[#This Row],[Website]],"www.",""),"https://","")) - 1),"")</f>
        <v>Empty</v>
      </c>
      <c r="L628"/>
      <c r="M628"/>
      <c r="N628"/>
      <c r="O628"/>
      <c r="P628"/>
      <c r="Q628"/>
      <c r="R628" t="str">
        <f>LOWER(Table2[[#This Row],[Straat]]&amp;Table2[[#This Row],[Huisnummer]]&amp;Table2[[#This Row],[Postcode]])</f>
        <v/>
      </c>
      <c r="S628"/>
      <c r="T628"/>
      <c r="U628"/>
      <c r="V628"/>
      <c r="W628"/>
      <c r="X628"/>
      <c r="Y628"/>
      <c r="AA628" t="str">
        <f>_xlfn.XLOOKUP(Table2[[#This Row],[Basisnaam]],Table3[Basisnaam],Table3[Functie],"",0)</f>
        <v>HR Director</v>
      </c>
      <c r="AB628" t="str">
        <f>IF(OR(Table2[[#This Row],[In Contact list?]]&lt;&gt;"Not Found",Table2[[#This Row],[In Contacten Hanne]]&lt;&gt;""),"Yes","No")</f>
        <v>Yes</v>
      </c>
    </row>
    <row r="629" spans="1:28" ht="17.45" customHeight="1" x14ac:dyDescent="0.45">
      <c r="A629" t="s">
        <v>5346</v>
      </c>
      <c r="B629" t="s">
        <v>7313</v>
      </c>
      <c r="C629" t="str">
        <f>SUBSTITUTE(SUBSTITUTE(SUBSTITUTE(SUBSTITUTE(SUBSTITUTE(SUBSTITUTE(SUBSTITUTE(SUBSTITUTE(SUBSTITUTE(SUBSTITUTE(SUBSTITUTE(SUBSTITUTE(SUBSTITUTE(LOWER(Table2[[#This Row],[Naam]]),".",""),"-","")," bvba",""),"belgië",""),"belgium","")," nv","")," bv",""),"group",""),"groep","")," ", ""),"é","e"),"è","e"),"à","a")</f>
        <v>somatisystems</v>
      </c>
      <c r="D629"/>
      <c r="E629"/>
      <c r="F629"/>
      <c r="G629"/>
      <c r="H629"/>
      <c r="I629"/>
      <c r="J629" t="s">
        <v>9547</v>
      </c>
      <c r="K629" t="str">
        <f>IFERROR(LEFT(SUBSTITUTE(SUBSTITUTE(Table2[[#This Row],[Website]],"www.",""),"https://",""), FIND(".", SUBSTITUTE(SUBSTITUTE(Table2[[#This Row],[Website]],"www.",""),"https://","")) - 1),"")</f>
        <v>Empty</v>
      </c>
      <c r="L629"/>
      <c r="M629"/>
      <c r="N629"/>
      <c r="O629"/>
      <c r="P629"/>
      <c r="Q629"/>
      <c r="R629" t="str">
        <f>LOWER(Table2[[#This Row],[Straat]]&amp;Table2[[#This Row],[Huisnummer]]&amp;Table2[[#This Row],[Postcode]])</f>
        <v/>
      </c>
      <c r="S629"/>
      <c r="T629"/>
      <c r="U629"/>
      <c r="V629"/>
      <c r="W629"/>
      <c r="X629"/>
      <c r="Y629"/>
      <c r="AA629" t="str">
        <f>_xlfn.XLOOKUP(Table2[[#This Row],[Basisnaam]],Table3[Basisnaam],Table3[Functie],"",0)</f>
        <v>HR Manager</v>
      </c>
      <c r="AB629" t="str">
        <f>IF(OR(Table2[[#This Row],[In Contact list?]]&lt;&gt;"Not Found",Table2[[#This Row],[In Contacten Hanne]]&lt;&gt;""),"Yes","No")</f>
        <v>Yes</v>
      </c>
    </row>
    <row r="630" spans="1:28" ht="17.45" customHeight="1" x14ac:dyDescent="0.45">
      <c r="A630" t="s">
        <v>5346</v>
      </c>
      <c r="B630" t="s">
        <v>7317</v>
      </c>
      <c r="C630" t="str">
        <f>SUBSTITUTE(SUBSTITUTE(SUBSTITUTE(SUBSTITUTE(SUBSTITUTE(SUBSTITUTE(SUBSTITUTE(SUBSTITUTE(SUBSTITUTE(SUBSTITUTE(SUBSTITUTE(SUBSTITUTE(SUBSTITUTE(LOWER(Table2[[#This Row],[Naam]]),".",""),"-","")," bvba",""),"belgië",""),"belgium","")," nv","")," bv",""),"group",""),"groep","")," ", ""),"é","e"),"è","e"),"à","a")</f>
        <v>qbdgrowth</v>
      </c>
      <c r="D630"/>
      <c r="E630"/>
      <c r="F630"/>
      <c r="G630"/>
      <c r="H630"/>
      <c r="I630"/>
      <c r="J630" t="s">
        <v>9547</v>
      </c>
      <c r="K630" t="str">
        <f>IFERROR(LEFT(SUBSTITUTE(SUBSTITUTE(Table2[[#This Row],[Website]],"www.",""),"https://",""), FIND(".", SUBSTITUTE(SUBSTITUTE(Table2[[#This Row],[Website]],"www.",""),"https://","")) - 1),"")</f>
        <v>Empty</v>
      </c>
      <c r="L630"/>
      <c r="M630"/>
      <c r="N630"/>
      <c r="O630"/>
      <c r="P630"/>
      <c r="Q630"/>
      <c r="R630" t="str">
        <f>LOWER(Table2[[#This Row],[Straat]]&amp;Table2[[#This Row],[Huisnummer]]&amp;Table2[[#This Row],[Postcode]])</f>
        <v/>
      </c>
      <c r="S630"/>
      <c r="T630"/>
      <c r="U630"/>
      <c r="V630"/>
      <c r="W630"/>
      <c r="X630"/>
      <c r="Y630"/>
      <c r="AA630" t="str">
        <f>_xlfn.XLOOKUP(Table2[[#This Row],[Basisnaam]],Table3[Basisnaam],Table3[Functie],"",0)</f>
        <v>CHRO</v>
      </c>
      <c r="AB630" t="str">
        <f>IF(OR(Table2[[#This Row],[In Contact list?]]&lt;&gt;"Not Found",Table2[[#This Row],[In Contacten Hanne]]&lt;&gt;""),"Yes","No")</f>
        <v>Yes</v>
      </c>
    </row>
    <row r="631" spans="1:28" ht="17.45" customHeight="1" x14ac:dyDescent="0.45">
      <c r="A631" t="s">
        <v>5346</v>
      </c>
      <c r="B631" t="s">
        <v>7328</v>
      </c>
      <c r="C631" t="str">
        <f>SUBSTITUTE(SUBSTITUTE(SUBSTITUTE(SUBSTITUTE(SUBSTITUTE(SUBSTITUTE(SUBSTITUTE(SUBSTITUTE(SUBSTITUTE(SUBSTITUTE(SUBSTITUTE(SUBSTITUTE(SUBSTITUTE(LOWER(Table2[[#This Row],[Naam]]),".",""),"-","")," bvba",""),"belgië",""),"belgium","")," nv","")," bv",""),"group",""),"groep","")," ", ""),"é","e"),"è","e"),"à","a")</f>
        <v>thvvandenbusschequbus</v>
      </c>
      <c r="D631"/>
      <c r="E631"/>
      <c r="F631"/>
      <c r="G631"/>
      <c r="H631"/>
      <c r="I631"/>
      <c r="J631" t="s">
        <v>9547</v>
      </c>
      <c r="K631" t="str">
        <f>IFERROR(LEFT(SUBSTITUTE(SUBSTITUTE(Table2[[#This Row],[Website]],"www.",""),"https://",""), FIND(".", SUBSTITUTE(SUBSTITUTE(Table2[[#This Row],[Website]],"www.",""),"https://","")) - 1),"")</f>
        <v>Empty</v>
      </c>
      <c r="L631"/>
      <c r="M631"/>
      <c r="N631"/>
      <c r="O631"/>
      <c r="P631"/>
      <c r="Q631"/>
      <c r="R631" t="str">
        <f>LOWER(Table2[[#This Row],[Straat]]&amp;Table2[[#This Row],[Huisnummer]]&amp;Table2[[#This Row],[Postcode]])</f>
        <v/>
      </c>
      <c r="S631"/>
      <c r="T631"/>
      <c r="U631"/>
      <c r="V631"/>
      <c r="W631"/>
      <c r="X631"/>
      <c r="Y631"/>
      <c r="AA631" t="str">
        <f>_xlfn.XLOOKUP(Table2[[#This Row],[Basisnaam]],Table3[Basisnaam],Table3[Functie],"",0)</f>
        <v>HR Manager</v>
      </c>
      <c r="AB631" t="str">
        <f>IF(OR(Table2[[#This Row],[In Contact list?]]&lt;&gt;"Not Found",Table2[[#This Row],[In Contacten Hanne]]&lt;&gt;""),"Yes","No")</f>
        <v>Yes</v>
      </c>
    </row>
    <row r="632" spans="1:28" ht="17.45" customHeight="1" x14ac:dyDescent="0.45">
      <c r="A632" t="s">
        <v>5346</v>
      </c>
      <c r="B632" t="s">
        <v>7332</v>
      </c>
      <c r="C632" t="str">
        <f>SUBSTITUTE(SUBSTITUTE(SUBSTITUTE(SUBSTITUTE(SUBSTITUTE(SUBSTITUTE(SUBSTITUTE(SUBSTITUTE(SUBSTITUTE(SUBSTITUTE(SUBSTITUTE(SUBSTITUTE(SUBSTITUTE(LOWER(Table2[[#This Row],[Naam]]),".",""),"-","")," bvba",""),"belgië",""),"belgium","")," nv","")," bv",""),"group",""),"groep","")," ", ""),"é","e"),"è","e"),"à","a")</f>
        <v>torfsimportservice</v>
      </c>
      <c r="D632"/>
      <c r="E632"/>
      <c r="F632"/>
      <c r="G632"/>
      <c r="H632"/>
      <c r="I632"/>
      <c r="J632" t="s">
        <v>9547</v>
      </c>
      <c r="K632" t="str">
        <f>IFERROR(LEFT(SUBSTITUTE(SUBSTITUTE(Table2[[#This Row],[Website]],"www.",""),"https://",""), FIND(".", SUBSTITUTE(SUBSTITUTE(Table2[[#This Row],[Website]],"www.",""),"https://","")) - 1),"")</f>
        <v>Empty</v>
      </c>
      <c r="L632"/>
      <c r="M632"/>
      <c r="N632"/>
      <c r="O632"/>
      <c r="P632"/>
      <c r="Q632"/>
      <c r="R632" t="str">
        <f>LOWER(Table2[[#This Row],[Straat]]&amp;Table2[[#This Row],[Huisnummer]]&amp;Table2[[#This Row],[Postcode]])</f>
        <v/>
      </c>
      <c r="S632"/>
      <c r="T632"/>
      <c r="U632"/>
      <c r="V632"/>
      <c r="W632"/>
      <c r="X632"/>
      <c r="Y632"/>
      <c r="AA632" t="str">
        <f>_xlfn.XLOOKUP(Table2[[#This Row],[Basisnaam]],Table3[Basisnaam],Table3[Functie],"",0)</f>
        <v>HR Manager</v>
      </c>
      <c r="AB632" t="str">
        <f>IF(OR(Table2[[#This Row],[In Contact list?]]&lt;&gt;"Not Found",Table2[[#This Row],[In Contacten Hanne]]&lt;&gt;""),"Yes","No")</f>
        <v>Yes</v>
      </c>
    </row>
    <row r="633" spans="1:28" ht="17.45" customHeight="1" x14ac:dyDescent="0.45">
      <c r="A633" t="s">
        <v>5346</v>
      </c>
      <c r="B633" t="s">
        <v>7336</v>
      </c>
      <c r="C633" t="str">
        <f>SUBSTITUTE(SUBSTITUTE(SUBSTITUTE(SUBSTITUTE(SUBSTITUTE(SUBSTITUTE(SUBSTITUTE(SUBSTITUTE(SUBSTITUTE(SUBSTITUTE(SUBSTITUTE(SUBSTITUTE(SUBSTITUTE(LOWER(Table2[[#This Row],[Naam]]),".",""),"-","")," bvba",""),"belgië",""),"belgium","")," nv","")," bv",""),"group",""),"groep","")," ", ""),"é","e"),"è","e"),"à","a")</f>
        <v>bectondickinsonbenelux</v>
      </c>
      <c r="D633"/>
      <c r="E633"/>
      <c r="F633"/>
      <c r="G633"/>
      <c r="H633"/>
      <c r="I633"/>
      <c r="J633" t="s">
        <v>9547</v>
      </c>
      <c r="K633" t="str">
        <f>IFERROR(LEFT(SUBSTITUTE(SUBSTITUTE(Table2[[#This Row],[Website]],"www.",""),"https://",""), FIND(".", SUBSTITUTE(SUBSTITUTE(Table2[[#This Row],[Website]],"www.",""),"https://","")) - 1),"")</f>
        <v>Empty</v>
      </c>
      <c r="L633"/>
      <c r="M633"/>
      <c r="N633"/>
      <c r="O633"/>
      <c r="P633"/>
      <c r="Q633"/>
      <c r="R633" t="str">
        <f>LOWER(Table2[[#This Row],[Straat]]&amp;Table2[[#This Row],[Huisnummer]]&amp;Table2[[#This Row],[Postcode]])</f>
        <v/>
      </c>
      <c r="S633"/>
      <c r="T633"/>
      <c r="U633"/>
      <c r="V633"/>
      <c r="W633"/>
      <c r="X633"/>
      <c r="Y633"/>
      <c r="AA633" t="str">
        <f>_xlfn.XLOOKUP(Table2[[#This Row],[Basisnaam]],Table3[Basisnaam],Table3[Functie],"",0)</f>
        <v>HR manager EDC Temse &amp; Olen -European HRBP Supply chain</v>
      </c>
      <c r="AB633" t="str">
        <f>IF(OR(Table2[[#This Row],[In Contact list?]]&lt;&gt;"Not Found",Table2[[#This Row],[In Contacten Hanne]]&lt;&gt;""),"Yes","No")</f>
        <v>Yes</v>
      </c>
    </row>
    <row r="634" spans="1:28" ht="17.45" customHeight="1" x14ac:dyDescent="0.45">
      <c r="A634" t="s">
        <v>5346</v>
      </c>
      <c r="B634" t="s">
        <v>7343</v>
      </c>
      <c r="C634" t="str">
        <f>SUBSTITUTE(SUBSTITUTE(SUBSTITUTE(SUBSTITUTE(SUBSTITUTE(SUBSTITUTE(SUBSTITUTE(SUBSTITUTE(SUBSTITUTE(SUBSTITUTE(SUBSTITUTE(SUBSTITUTE(SUBSTITUTE(LOWER(Table2[[#This Row],[Naam]]),".",""),"-","")," bvba",""),"belgië",""),"belgium","")," nv","")," bv",""),"group",""),"groep","")," ", ""),"é","e"),"è","e"),"à","a")</f>
        <v>thecookwarecompany</v>
      </c>
      <c r="D634"/>
      <c r="E634"/>
      <c r="F634"/>
      <c r="G634"/>
      <c r="H634"/>
      <c r="I634"/>
      <c r="J634" t="s">
        <v>9547</v>
      </c>
      <c r="K634" t="str">
        <f>IFERROR(LEFT(SUBSTITUTE(SUBSTITUTE(Table2[[#This Row],[Website]],"www.",""),"https://",""), FIND(".", SUBSTITUTE(SUBSTITUTE(Table2[[#This Row],[Website]],"www.",""),"https://","")) - 1),"")</f>
        <v>Empty</v>
      </c>
      <c r="L634"/>
      <c r="M634"/>
      <c r="N634"/>
      <c r="O634"/>
      <c r="P634"/>
      <c r="Q634"/>
      <c r="R634" t="str">
        <f>LOWER(Table2[[#This Row],[Straat]]&amp;Table2[[#This Row],[Huisnummer]]&amp;Table2[[#This Row],[Postcode]])</f>
        <v/>
      </c>
      <c r="S634"/>
      <c r="T634"/>
      <c r="U634"/>
      <c r="V634"/>
      <c r="W634"/>
      <c r="X634"/>
      <c r="Y634"/>
      <c r="AA634" t="str">
        <f>_xlfn.XLOOKUP(Table2[[#This Row],[Basisnaam]],Table3[Basisnaam],Table3[Functie],"",0)</f>
        <v>HR Manager</v>
      </c>
      <c r="AB634" t="str">
        <f>IF(OR(Table2[[#This Row],[In Contact list?]]&lt;&gt;"Not Found",Table2[[#This Row],[In Contacten Hanne]]&lt;&gt;""),"Yes","No")</f>
        <v>Yes</v>
      </c>
    </row>
    <row r="635" spans="1:28" ht="17.45" customHeight="1" x14ac:dyDescent="0.45">
      <c r="A635" t="s">
        <v>5346</v>
      </c>
      <c r="B635" t="s">
        <v>7360</v>
      </c>
      <c r="C635" t="str">
        <f>SUBSTITUTE(SUBSTITUTE(SUBSTITUTE(SUBSTITUTE(SUBSTITUTE(SUBSTITUTE(SUBSTITUTE(SUBSTITUTE(SUBSTITUTE(SUBSTITUTE(SUBSTITUTE(SUBSTITUTE(SUBSTITUTE(LOWER(Table2[[#This Row],[Naam]]),".",""),"-","")," bvba",""),"belgië",""),"belgium","")," nv","")," bv",""),"group",""),"groep","")," ", ""),"é","e"),"è","e"),"à","a")</f>
        <v>hbtrading</v>
      </c>
      <c r="D635"/>
      <c r="E635"/>
      <c r="F635"/>
      <c r="G635"/>
      <c r="H635"/>
      <c r="I635"/>
      <c r="J635" t="s">
        <v>9547</v>
      </c>
      <c r="K635" t="str">
        <f>IFERROR(LEFT(SUBSTITUTE(SUBSTITUTE(Table2[[#This Row],[Website]],"www.",""),"https://",""), FIND(".", SUBSTITUTE(SUBSTITUTE(Table2[[#This Row],[Website]],"www.",""),"https://","")) - 1),"")</f>
        <v>Empty</v>
      </c>
      <c r="L635"/>
      <c r="M635"/>
      <c r="N635"/>
      <c r="O635"/>
      <c r="P635"/>
      <c r="Q635"/>
      <c r="R635" t="str">
        <f>LOWER(Table2[[#This Row],[Straat]]&amp;Table2[[#This Row],[Huisnummer]]&amp;Table2[[#This Row],[Postcode]])</f>
        <v/>
      </c>
      <c r="S635"/>
      <c r="T635"/>
      <c r="U635"/>
      <c r="V635"/>
      <c r="W635"/>
      <c r="X635"/>
      <c r="Y635"/>
      <c r="AA635" t="str">
        <f>_xlfn.XLOOKUP(Table2[[#This Row],[Basisnaam]],Table3[Basisnaam],Table3[Functie],"",0)</f>
        <v>HR Manager</v>
      </c>
      <c r="AB635" t="str">
        <f>IF(OR(Table2[[#This Row],[In Contact list?]]&lt;&gt;"Not Found",Table2[[#This Row],[In Contacten Hanne]]&lt;&gt;""),"Yes","No")</f>
        <v>Yes</v>
      </c>
    </row>
    <row r="636" spans="1:28" ht="17.45" customHeight="1" x14ac:dyDescent="0.45">
      <c r="A636" t="s">
        <v>5346</v>
      </c>
      <c r="B636" t="s">
        <v>7366</v>
      </c>
      <c r="C636" t="str">
        <f>SUBSTITUTE(SUBSTITUTE(SUBSTITUTE(SUBSTITUTE(SUBSTITUTE(SUBSTITUTE(SUBSTITUTE(SUBSTITUTE(SUBSTITUTE(SUBSTITUTE(SUBSTITUTE(SUBSTITUTE(SUBSTITUTE(LOWER(Table2[[#This Row],[Naam]]),".",""),"-","")," bvba",""),"belgië",""),"belgium","")," nv","")," bv",""),"group",""),"groep","")," ", ""),"é","e"),"è","e"),"à","a")</f>
        <v>sipwell</v>
      </c>
      <c r="D636"/>
      <c r="E636"/>
      <c r="F636"/>
      <c r="G636"/>
      <c r="H636"/>
      <c r="I636"/>
      <c r="J636" t="s">
        <v>9547</v>
      </c>
      <c r="K636" t="str">
        <f>IFERROR(LEFT(SUBSTITUTE(SUBSTITUTE(Table2[[#This Row],[Website]],"www.",""),"https://",""), FIND(".", SUBSTITUTE(SUBSTITUTE(Table2[[#This Row],[Website]],"www.",""),"https://","")) - 1),"")</f>
        <v>Empty</v>
      </c>
      <c r="L636"/>
      <c r="M636"/>
      <c r="N636"/>
      <c r="O636"/>
      <c r="P636"/>
      <c r="Q636"/>
      <c r="R636" t="str">
        <f>LOWER(Table2[[#This Row],[Straat]]&amp;Table2[[#This Row],[Huisnummer]]&amp;Table2[[#This Row],[Postcode]])</f>
        <v/>
      </c>
      <c r="S636"/>
      <c r="T636"/>
      <c r="U636"/>
      <c r="V636"/>
      <c r="W636"/>
      <c r="X636"/>
      <c r="Y636"/>
      <c r="AA636" t="str">
        <f>_xlfn.XLOOKUP(Table2[[#This Row],[Basisnaam]],Table3[Basisnaam],Table3[Functie],"",0)</f>
        <v>HR Manager</v>
      </c>
      <c r="AB636" t="str">
        <f>IF(OR(Table2[[#This Row],[In Contact list?]]&lt;&gt;"Not Found",Table2[[#This Row],[In Contacten Hanne]]&lt;&gt;""),"Yes","No")</f>
        <v>Yes</v>
      </c>
    </row>
    <row r="637" spans="1:28" ht="17.45" customHeight="1" x14ac:dyDescent="0.45">
      <c r="A637" t="s">
        <v>5346</v>
      </c>
      <c r="B637" t="s">
        <v>7371</v>
      </c>
      <c r="C637" t="str">
        <f>SUBSTITUTE(SUBSTITUTE(SUBSTITUTE(SUBSTITUTE(SUBSTITUTE(SUBSTITUTE(SUBSTITUTE(SUBSTITUTE(SUBSTITUTE(SUBSTITUTE(SUBSTITUTE(SUBSTITUTE(SUBSTITUTE(LOWER(Table2[[#This Row],[Naam]]),".",""),"-","")," bvba",""),"belgië",""),"belgium","")," nv","")," bv",""),"group",""),"groep","")," ", ""),"é","e"),"è","e"),"à","a")</f>
        <v>interparking</v>
      </c>
      <c r="D637"/>
      <c r="E637"/>
      <c r="F637"/>
      <c r="G637"/>
      <c r="H637"/>
      <c r="I637"/>
      <c r="J637" t="s">
        <v>9547</v>
      </c>
      <c r="K637" t="str">
        <f>IFERROR(LEFT(SUBSTITUTE(SUBSTITUTE(Table2[[#This Row],[Website]],"www.",""),"https://",""), FIND(".", SUBSTITUTE(SUBSTITUTE(Table2[[#This Row],[Website]],"www.",""),"https://","")) - 1),"")</f>
        <v>Empty</v>
      </c>
      <c r="L637"/>
      <c r="M637"/>
      <c r="N637"/>
      <c r="O637"/>
      <c r="P637"/>
      <c r="Q637"/>
      <c r="R637" t="str">
        <f>LOWER(Table2[[#This Row],[Straat]]&amp;Table2[[#This Row],[Huisnummer]]&amp;Table2[[#This Row],[Postcode]])</f>
        <v/>
      </c>
      <c r="S637"/>
      <c r="T637"/>
      <c r="U637"/>
      <c r="V637"/>
      <c r="W637"/>
      <c r="X637"/>
      <c r="Y637"/>
      <c r="AA637" t="str">
        <f>_xlfn.XLOOKUP(Table2[[#This Row],[Basisnaam]],Table3[Basisnaam],Table3[Functie],"",0)</f>
        <v>HR Director</v>
      </c>
      <c r="AB637" t="str">
        <f>IF(OR(Table2[[#This Row],[In Contact list?]]&lt;&gt;"Not Found",Table2[[#This Row],[In Contacten Hanne]]&lt;&gt;""),"Yes","No")</f>
        <v>Yes</v>
      </c>
    </row>
    <row r="638" spans="1:28" ht="17.45" customHeight="1" x14ac:dyDescent="0.45">
      <c r="A638" t="s">
        <v>5346</v>
      </c>
      <c r="B638" t="s">
        <v>7375</v>
      </c>
      <c r="C638" t="str">
        <f>SUBSTITUTE(SUBSTITUTE(SUBSTITUTE(SUBSTITUTE(SUBSTITUTE(SUBSTITUTE(SUBSTITUTE(SUBSTITUTE(SUBSTITUTE(SUBSTITUTE(SUBSTITUTE(SUBSTITUTE(SUBSTITUTE(LOWER(Table2[[#This Row],[Naam]]),".",""),"-","")," bvba",""),"belgië",""),"belgium","")," nv","")," bv",""),"group",""),"groep","")," ", ""),"é","e"),"è","e"),"à","a")</f>
        <v>impact</v>
      </c>
      <c r="D638"/>
      <c r="E638"/>
      <c r="F638"/>
      <c r="G638"/>
      <c r="H638"/>
      <c r="I638"/>
      <c r="J638" t="s">
        <v>9547</v>
      </c>
      <c r="K638" t="str">
        <f>IFERROR(LEFT(SUBSTITUTE(SUBSTITUTE(Table2[[#This Row],[Website]],"www.",""),"https://",""), FIND(".", SUBSTITUTE(SUBSTITUTE(Table2[[#This Row],[Website]],"www.",""),"https://","")) - 1),"")</f>
        <v>Empty</v>
      </c>
      <c r="L638"/>
      <c r="M638"/>
      <c r="N638"/>
      <c r="O638"/>
      <c r="P638"/>
      <c r="Q638"/>
      <c r="R638" t="str">
        <f>LOWER(Table2[[#This Row],[Straat]]&amp;Table2[[#This Row],[Huisnummer]]&amp;Table2[[#This Row],[Postcode]])</f>
        <v/>
      </c>
      <c r="S638"/>
      <c r="T638"/>
      <c r="U638"/>
      <c r="V638"/>
      <c r="W638"/>
      <c r="X638"/>
      <c r="Y638"/>
      <c r="AA638" t="str">
        <f>_xlfn.XLOOKUP(Table2[[#This Row],[Basisnaam]],Table3[Basisnaam],Table3[Functie],"",0)</f>
        <v>HR Director</v>
      </c>
      <c r="AB638" t="str">
        <f>IF(OR(Table2[[#This Row],[In Contact list?]]&lt;&gt;"Not Found",Table2[[#This Row],[In Contacten Hanne]]&lt;&gt;""),"Yes","No")</f>
        <v>Yes</v>
      </c>
    </row>
    <row r="639" spans="1:28" ht="17.45" customHeight="1" x14ac:dyDescent="0.45">
      <c r="A639" t="s">
        <v>5346</v>
      </c>
      <c r="B639" t="s">
        <v>7391</v>
      </c>
      <c r="C639" t="str">
        <f>SUBSTITUTE(SUBSTITUTE(SUBSTITUTE(SUBSTITUTE(SUBSTITUTE(SUBSTITUTE(SUBSTITUTE(SUBSTITUTE(SUBSTITUTE(SUBSTITUTE(SUBSTITUTE(SUBSTITUTE(SUBSTITUTE(LOWER(Table2[[#This Row],[Naam]]),".",""),"-","")," bvba",""),"belgië",""),"belgium","")," nv","")," bv",""),"group",""),"groep","")," ", ""),"é","e"),"è","e"),"à","a")</f>
        <v>quartes</v>
      </c>
      <c r="D639"/>
      <c r="E639"/>
      <c r="F639"/>
      <c r="G639"/>
      <c r="H639"/>
      <c r="I639"/>
      <c r="J639" t="s">
        <v>9547</v>
      </c>
      <c r="K639" t="str">
        <f>IFERROR(LEFT(SUBSTITUTE(SUBSTITUTE(Table2[[#This Row],[Website]],"www.",""),"https://",""), FIND(".", SUBSTITUTE(SUBSTITUTE(Table2[[#This Row],[Website]],"www.",""),"https://","")) - 1),"")</f>
        <v>Empty</v>
      </c>
      <c r="L639"/>
      <c r="M639"/>
      <c r="N639"/>
      <c r="O639"/>
      <c r="P639"/>
      <c r="Q639"/>
      <c r="R639" t="str">
        <f>LOWER(Table2[[#This Row],[Straat]]&amp;Table2[[#This Row],[Huisnummer]]&amp;Table2[[#This Row],[Postcode]])</f>
        <v/>
      </c>
      <c r="S639"/>
      <c r="T639"/>
      <c r="U639"/>
      <c r="V639"/>
      <c r="W639"/>
      <c r="X639"/>
      <c r="Y639"/>
      <c r="AA639" t="str">
        <f>_xlfn.XLOOKUP(Table2[[#This Row],[Basisnaam]],Table3[Basisnaam],Table3[Functie],"",0)</f>
        <v>HR Manager</v>
      </c>
      <c r="AB639" t="str">
        <f>IF(OR(Table2[[#This Row],[In Contact list?]]&lt;&gt;"Not Found",Table2[[#This Row],[In Contacten Hanne]]&lt;&gt;""),"Yes","No")</f>
        <v>Yes</v>
      </c>
    </row>
    <row r="640" spans="1:28" ht="17.45" customHeight="1" x14ac:dyDescent="0.45">
      <c r="A640" t="s">
        <v>5346</v>
      </c>
      <c r="B640" t="s">
        <v>7399</v>
      </c>
      <c r="C640" t="str">
        <f>SUBSTITUTE(SUBSTITUTE(SUBSTITUTE(SUBSTITUTE(SUBSTITUTE(SUBSTITUTE(SUBSTITUTE(SUBSTITUTE(SUBSTITUTE(SUBSTITUTE(SUBSTITUTE(SUBSTITUTE(SUBSTITUTE(LOWER(Table2[[#This Row],[Naam]]),".",""),"-","")," bvba",""),"belgië",""),"belgium","")," nv","")," bv",""),"group",""),"groep","")," ", ""),"é","e"),"è","e"),"à","a")</f>
        <v>strabagbrvz</v>
      </c>
      <c r="D640"/>
      <c r="E640"/>
      <c r="F640"/>
      <c r="G640"/>
      <c r="H640"/>
      <c r="I640"/>
      <c r="J640" t="s">
        <v>9547</v>
      </c>
      <c r="K640" t="str">
        <f>IFERROR(LEFT(SUBSTITUTE(SUBSTITUTE(Table2[[#This Row],[Website]],"www.",""),"https://",""), FIND(".", SUBSTITUTE(SUBSTITUTE(Table2[[#This Row],[Website]],"www.",""),"https://","")) - 1),"")</f>
        <v>Empty</v>
      </c>
      <c r="L640"/>
      <c r="M640"/>
      <c r="N640"/>
      <c r="O640"/>
      <c r="P640"/>
      <c r="Q640"/>
      <c r="R640" t="str">
        <f>LOWER(Table2[[#This Row],[Straat]]&amp;Table2[[#This Row],[Huisnummer]]&amp;Table2[[#This Row],[Postcode]])</f>
        <v/>
      </c>
      <c r="S640"/>
      <c r="T640"/>
      <c r="U640"/>
      <c r="V640"/>
      <c r="W640"/>
      <c r="X640"/>
      <c r="Y640"/>
      <c r="AA640" t="str">
        <f>_xlfn.XLOOKUP(Table2[[#This Row],[Basisnaam]],Table3[Basisnaam],Table3[Functie],"",0)</f>
        <v>HR Development Manager</v>
      </c>
      <c r="AB640" t="str">
        <f>IF(OR(Table2[[#This Row],[In Contact list?]]&lt;&gt;"Not Found",Table2[[#This Row],[In Contacten Hanne]]&lt;&gt;""),"Yes","No")</f>
        <v>Yes</v>
      </c>
    </row>
    <row r="641" spans="1:28" ht="17.45" customHeight="1" x14ac:dyDescent="0.45">
      <c r="A641" t="s">
        <v>5346</v>
      </c>
      <c r="B641" t="s">
        <v>6438</v>
      </c>
      <c r="C641" t="str">
        <f>SUBSTITUTE(SUBSTITUTE(SUBSTITUTE(SUBSTITUTE(SUBSTITUTE(SUBSTITUTE(SUBSTITUTE(SUBSTITUTE(SUBSTITUTE(SUBSTITUTE(SUBSTITUTE(SUBSTITUTE(SUBSTITUTE(LOWER(Table2[[#This Row],[Naam]]),".",""),"-","")," bvba",""),"belgië",""),"belgium","")," nv","")," bv",""),"group",""),"groep","")," ", ""),"é","e"),"è","e"),"à","a")</f>
        <v>lotusbakeriescorporate</v>
      </c>
      <c r="D641"/>
      <c r="E641"/>
      <c r="F641"/>
      <c r="G641"/>
      <c r="H641"/>
      <c r="I641"/>
      <c r="J641" t="s">
        <v>9547</v>
      </c>
      <c r="K641" t="str">
        <f>IFERROR(LEFT(SUBSTITUTE(SUBSTITUTE(Table2[[#This Row],[Website]],"www.",""),"https://",""), FIND(".", SUBSTITUTE(SUBSTITUTE(Table2[[#This Row],[Website]],"www.",""),"https://","")) - 1),"")</f>
        <v>Empty</v>
      </c>
      <c r="L641"/>
      <c r="M641"/>
      <c r="N641"/>
      <c r="O641"/>
      <c r="P641"/>
      <c r="Q641"/>
      <c r="R641" t="str">
        <f>LOWER(Table2[[#This Row],[Straat]]&amp;Table2[[#This Row],[Huisnummer]]&amp;Table2[[#This Row],[Postcode]])</f>
        <v/>
      </c>
      <c r="S641"/>
      <c r="T641"/>
      <c r="U641"/>
      <c r="V641"/>
      <c r="W641"/>
      <c r="X641"/>
      <c r="Y641"/>
      <c r="AA641" t="str">
        <f>_xlfn.XLOOKUP(Table2[[#This Row],[Basisnaam]],Table3[Basisnaam],Table3[Functie],"",0)</f>
        <v>HR Manager Corporate</v>
      </c>
      <c r="AB641" t="str">
        <f>IF(OR(Table2[[#This Row],[In Contact list?]]&lt;&gt;"Not Found",Table2[[#This Row],[In Contacten Hanne]]&lt;&gt;""),"Yes","No")</f>
        <v>Yes</v>
      </c>
    </row>
    <row r="642" spans="1:28" ht="17.45" customHeight="1" x14ac:dyDescent="0.45">
      <c r="A642" t="s">
        <v>5346</v>
      </c>
      <c r="B642" t="s">
        <v>7404</v>
      </c>
      <c r="C642" t="str">
        <f>SUBSTITUTE(SUBSTITUTE(SUBSTITUTE(SUBSTITUTE(SUBSTITUTE(SUBSTITUTE(SUBSTITUTE(SUBSTITUTE(SUBSTITUTE(SUBSTITUTE(SUBSTITUTE(SUBSTITUTE(SUBSTITUTE(LOWER(Table2[[#This Row],[Naam]]),".",""),"-","")," bvba",""),"belgië",""),"belgium","")," nv","")," bv",""),"group",""),"groep","")," ", ""),"é","e"),"è","e"),"à","a")</f>
        <v>algistbruggeman</v>
      </c>
      <c r="D642"/>
      <c r="E642"/>
      <c r="F642"/>
      <c r="G642"/>
      <c r="H642"/>
      <c r="I642"/>
      <c r="J642" t="s">
        <v>9547</v>
      </c>
      <c r="K642" t="str">
        <f>IFERROR(LEFT(SUBSTITUTE(SUBSTITUTE(Table2[[#This Row],[Website]],"www.",""),"https://",""), FIND(".", SUBSTITUTE(SUBSTITUTE(Table2[[#This Row],[Website]],"www.",""),"https://","")) - 1),"")</f>
        <v>Empty</v>
      </c>
      <c r="L642"/>
      <c r="M642"/>
      <c r="N642"/>
      <c r="O642"/>
      <c r="P642"/>
      <c r="Q642"/>
      <c r="R642" t="str">
        <f>LOWER(Table2[[#This Row],[Straat]]&amp;Table2[[#This Row],[Huisnummer]]&amp;Table2[[#This Row],[Postcode]])</f>
        <v/>
      </c>
      <c r="S642"/>
      <c r="T642"/>
      <c r="U642"/>
      <c r="V642"/>
      <c r="W642"/>
      <c r="X642"/>
      <c r="Y642"/>
      <c r="AA642" t="str">
        <f>_xlfn.XLOOKUP(Table2[[#This Row],[Basisnaam]],Table3[Basisnaam],Table3[Functie],"",0)</f>
        <v>HR Director</v>
      </c>
      <c r="AB642" t="str">
        <f>IF(OR(Table2[[#This Row],[In Contact list?]]&lt;&gt;"Not Found",Table2[[#This Row],[In Contacten Hanne]]&lt;&gt;""),"Yes","No")</f>
        <v>Yes</v>
      </c>
    </row>
    <row r="643" spans="1:28" ht="17.45" customHeight="1" x14ac:dyDescent="0.45">
      <c r="A643" t="s">
        <v>5346</v>
      </c>
      <c r="B643" t="s">
        <v>7414</v>
      </c>
      <c r="C643" t="str">
        <f>SUBSTITUTE(SUBSTITUTE(SUBSTITUTE(SUBSTITUTE(SUBSTITUTE(SUBSTITUTE(SUBSTITUTE(SUBSTITUTE(SUBSTITUTE(SUBSTITUTE(SUBSTITUTE(SUBSTITUTE(SUBSTITUTE(LOWER(Table2[[#This Row],[Naam]]),".",""),"-","")," bvba",""),"belgië",""),"belgium","")," nv","")," bv",""),"group",""),"groep","")," ", ""),"é","e"),"è","e"),"à","a")</f>
        <v>vanhool</v>
      </c>
      <c r="D643"/>
      <c r="E643"/>
      <c r="F643"/>
      <c r="G643"/>
      <c r="H643"/>
      <c r="I643"/>
      <c r="J643" t="s">
        <v>9547</v>
      </c>
      <c r="K643" t="str">
        <f>IFERROR(LEFT(SUBSTITUTE(SUBSTITUTE(Table2[[#This Row],[Website]],"www.",""),"https://",""), FIND(".", SUBSTITUTE(SUBSTITUTE(Table2[[#This Row],[Website]],"www.",""),"https://","")) - 1),"")</f>
        <v>Empty</v>
      </c>
      <c r="L643"/>
      <c r="M643"/>
      <c r="N643"/>
      <c r="O643"/>
      <c r="P643"/>
      <c r="Q643"/>
      <c r="R643" t="str">
        <f>LOWER(Table2[[#This Row],[Straat]]&amp;Table2[[#This Row],[Huisnummer]]&amp;Table2[[#This Row],[Postcode]])</f>
        <v/>
      </c>
      <c r="S643"/>
      <c r="T643"/>
      <c r="U643"/>
      <c r="V643"/>
      <c r="W643"/>
      <c r="X643"/>
      <c r="Y643"/>
      <c r="AA643" t="str">
        <f>_xlfn.XLOOKUP(Table2[[#This Row],[Basisnaam]],Table3[Basisnaam],Table3[Functie],"",0)</f>
        <v>HR Manager bedienden</v>
      </c>
      <c r="AB643" t="str">
        <f>IF(OR(Table2[[#This Row],[In Contact list?]]&lt;&gt;"Not Found",Table2[[#This Row],[In Contacten Hanne]]&lt;&gt;""),"Yes","No")</f>
        <v>Yes</v>
      </c>
    </row>
    <row r="644" spans="1:28" ht="17.45" customHeight="1" x14ac:dyDescent="0.45">
      <c r="A644" t="s">
        <v>5346</v>
      </c>
      <c r="B644" t="s">
        <v>7419</v>
      </c>
      <c r="C644" t="str">
        <f>SUBSTITUTE(SUBSTITUTE(SUBSTITUTE(SUBSTITUTE(SUBSTITUTE(SUBSTITUTE(SUBSTITUTE(SUBSTITUTE(SUBSTITUTE(SUBSTITUTE(SUBSTITUTE(SUBSTITUTE(SUBSTITUTE(LOWER(Table2[[#This Row],[Naam]]),".",""),"-","")," bvba",""),"belgië",""),"belgium","")," nv","")," bv",""),"group",""),"groep","")," ", ""),"é","e"),"è","e"),"à","a")</f>
        <v>nikecustomerservicecenter</v>
      </c>
      <c r="D644"/>
      <c r="E644"/>
      <c r="F644"/>
      <c r="G644"/>
      <c r="H644"/>
      <c r="I644"/>
      <c r="J644" t="s">
        <v>9547</v>
      </c>
      <c r="K644" t="str">
        <f>IFERROR(LEFT(SUBSTITUTE(SUBSTITUTE(Table2[[#This Row],[Website]],"www.",""),"https://",""), FIND(".", SUBSTITUTE(SUBSTITUTE(Table2[[#This Row],[Website]],"www.",""),"https://","")) - 1),"")</f>
        <v>Empty</v>
      </c>
      <c r="L644"/>
      <c r="M644"/>
      <c r="N644"/>
      <c r="O644"/>
      <c r="P644"/>
      <c r="Q644"/>
      <c r="R644" t="str">
        <f>LOWER(Table2[[#This Row],[Straat]]&amp;Table2[[#This Row],[Huisnummer]]&amp;Table2[[#This Row],[Postcode]])</f>
        <v/>
      </c>
      <c r="S644"/>
      <c r="T644"/>
      <c r="U644"/>
      <c r="V644"/>
      <c r="W644"/>
      <c r="X644"/>
      <c r="Y644"/>
      <c r="AA644" t="str">
        <f>_xlfn.XLOOKUP(Table2[[#This Row],[Basisnaam]],Table3[Basisnaam],Table3[Functie],"",0)</f>
        <v>HR Director</v>
      </c>
      <c r="AB644" t="str">
        <f>IF(OR(Table2[[#This Row],[In Contact list?]]&lt;&gt;"Not Found",Table2[[#This Row],[In Contacten Hanne]]&lt;&gt;""),"Yes","No")</f>
        <v>Yes</v>
      </c>
    </row>
    <row r="645" spans="1:28" ht="17.45" customHeight="1" x14ac:dyDescent="0.45">
      <c r="A645" t="s">
        <v>5346</v>
      </c>
      <c r="B645" t="s">
        <v>7434</v>
      </c>
      <c r="C645" t="str">
        <f>SUBSTITUTE(SUBSTITUTE(SUBSTITUTE(SUBSTITUTE(SUBSTITUTE(SUBSTITUTE(SUBSTITUTE(SUBSTITUTE(SUBSTITUTE(SUBSTITUTE(SUBSTITUTE(SUBSTITUTE(SUBSTITUTE(LOWER(Table2[[#This Row],[Naam]]),".",""),"-","")," bvba",""),"belgië",""),"belgium","")," nv","")," bv",""),"group",""),"groep","")," ", ""),"é","e"),"è","e"),"à","a")</f>
        <v>onlyhumans</v>
      </c>
      <c r="D645"/>
      <c r="E645"/>
      <c r="F645"/>
      <c r="G645"/>
      <c r="H645"/>
      <c r="I645"/>
      <c r="J645" t="s">
        <v>9547</v>
      </c>
      <c r="K645" t="str">
        <f>IFERROR(LEFT(SUBSTITUTE(SUBSTITUTE(Table2[[#This Row],[Website]],"www.",""),"https://",""), FIND(".", SUBSTITUTE(SUBSTITUTE(Table2[[#This Row],[Website]],"www.",""),"https://","")) - 1),"")</f>
        <v>Empty</v>
      </c>
      <c r="L645"/>
      <c r="M645"/>
      <c r="N645"/>
      <c r="O645"/>
      <c r="P645"/>
      <c r="Q645"/>
      <c r="R645" t="str">
        <f>LOWER(Table2[[#This Row],[Straat]]&amp;Table2[[#This Row],[Huisnummer]]&amp;Table2[[#This Row],[Postcode]])</f>
        <v/>
      </c>
      <c r="S645"/>
      <c r="T645"/>
      <c r="U645"/>
      <c r="V645"/>
      <c r="W645"/>
      <c r="X645"/>
      <c r="Y645"/>
      <c r="AA645" t="str">
        <f>_xlfn.XLOOKUP(Table2[[#This Row],[Basisnaam]],Table3[Basisnaam],Table3[Functie],"",0)</f>
        <v>HR Manager</v>
      </c>
      <c r="AB645" t="str">
        <f>IF(OR(Table2[[#This Row],[In Contact list?]]&lt;&gt;"Not Found",Table2[[#This Row],[In Contacten Hanne]]&lt;&gt;""),"Yes","No")</f>
        <v>Yes</v>
      </c>
    </row>
    <row r="646" spans="1:28" ht="17.45" customHeight="1" x14ac:dyDescent="0.45">
      <c r="A646" t="s">
        <v>5346</v>
      </c>
      <c r="B646" t="s">
        <v>7437</v>
      </c>
      <c r="C646" t="str">
        <f>SUBSTITUTE(SUBSTITUTE(SUBSTITUTE(SUBSTITUTE(SUBSTITUTE(SUBSTITUTE(SUBSTITUTE(SUBSTITUTE(SUBSTITUTE(SUBSTITUTE(SUBSTITUTE(SUBSTITUTE(SUBSTITUTE(LOWER(Table2[[#This Row],[Naam]]),".",""),"-","")," bvba",""),"belgië",""),"belgium","")," nv","")," bv",""),"group",""),"groep","")," ", ""),"é","e"),"è","e"),"à","a")</f>
        <v>volkswagend'ieterenfinance</v>
      </c>
      <c r="D646"/>
      <c r="E646"/>
      <c r="F646"/>
      <c r="G646"/>
      <c r="H646"/>
      <c r="I646"/>
      <c r="J646" t="s">
        <v>9547</v>
      </c>
      <c r="K646" t="str">
        <f>IFERROR(LEFT(SUBSTITUTE(SUBSTITUTE(Table2[[#This Row],[Website]],"www.",""),"https://",""), FIND(".", SUBSTITUTE(SUBSTITUTE(Table2[[#This Row],[Website]],"www.",""),"https://","")) - 1),"")</f>
        <v>Empty</v>
      </c>
      <c r="L646"/>
      <c r="M646"/>
      <c r="N646"/>
      <c r="O646"/>
      <c r="P646"/>
      <c r="Q646"/>
      <c r="R646" t="str">
        <f>LOWER(Table2[[#This Row],[Straat]]&amp;Table2[[#This Row],[Huisnummer]]&amp;Table2[[#This Row],[Postcode]])</f>
        <v/>
      </c>
      <c r="S646"/>
      <c r="T646"/>
      <c r="U646"/>
      <c r="V646"/>
      <c r="W646"/>
      <c r="X646"/>
      <c r="Y646"/>
      <c r="AA646" t="str">
        <f>_xlfn.XLOOKUP(Table2[[#This Row],[Basisnaam]],Table3[Basisnaam],Table3[Functie],"",0)</f>
        <v>HR Manager</v>
      </c>
      <c r="AB646" t="str">
        <f>IF(OR(Table2[[#This Row],[In Contact list?]]&lt;&gt;"Not Found",Table2[[#This Row],[In Contacten Hanne]]&lt;&gt;""),"Yes","No")</f>
        <v>Yes</v>
      </c>
    </row>
    <row r="647" spans="1:28" ht="17.45" customHeight="1" x14ac:dyDescent="0.45">
      <c r="A647" t="s">
        <v>5346</v>
      </c>
      <c r="B647" t="s">
        <v>7442</v>
      </c>
      <c r="C647" t="str">
        <f>SUBSTITUTE(SUBSTITUTE(SUBSTITUTE(SUBSTITUTE(SUBSTITUTE(SUBSTITUTE(SUBSTITUTE(SUBSTITUTE(SUBSTITUTE(SUBSTITUTE(SUBSTITUTE(SUBSTITUTE(SUBSTITUTE(LOWER(Table2[[#This Row],[Naam]]),".",""),"-","")," bvba",""),"belgië",""),"belgium","")," nv","")," bv",""),"group",""),"groep","")," ", ""),"é","e"),"è","e"),"à","a")</f>
        <v>stobart</v>
      </c>
      <c r="D647"/>
      <c r="E647"/>
      <c r="F647"/>
      <c r="G647"/>
      <c r="H647"/>
      <c r="I647"/>
      <c r="J647" t="s">
        <v>9547</v>
      </c>
      <c r="K647" t="str">
        <f>IFERROR(LEFT(SUBSTITUTE(SUBSTITUTE(Table2[[#This Row],[Website]],"www.",""),"https://",""), FIND(".", SUBSTITUTE(SUBSTITUTE(Table2[[#This Row],[Website]],"www.",""),"https://","")) - 1),"")</f>
        <v>Empty</v>
      </c>
      <c r="L647"/>
      <c r="M647"/>
      <c r="N647"/>
      <c r="O647"/>
      <c r="P647"/>
      <c r="Q647"/>
      <c r="R647" t="str">
        <f>LOWER(Table2[[#This Row],[Straat]]&amp;Table2[[#This Row],[Huisnummer]]&amp;Table2[[#This Row],[Postcode]])</f>
        <v/>
      </c>
      <c r="S647"/>
      <c r="T647"/>
      <c r="U647"/>
      <c r="V647"/>
      <c r="W647"/>
      <c r="X647"/>
      <c r="Y647"/>
      <c r="AA647" t="str">
        <f>_xlfn.XLOOKUP(Table2[[#This Row],[Basisnaam]],Table3[Basisnaam],Table3[Functie],"",0)</f>
        <v>HR Manager</v>
      </c>
      <c r="AB647" t="str">
        <f>IF(OR(Table2[[#This Row],[In Contact list?]]&lt;&gt;"Not Found",Table2[[#This Row],[In Contacten Hanne]]&lt;&gt;""),"Yes","No")</f>
        <v>Yes</v>
      </c>
    </row>
    <row r="648" spans="1:28" ht="17.45" customHeight="1" x14ac:dyDescent="0.45">
      <c r="A648" t="s">
        <v>5346</v>
      </c>
      <c r="B648" t="s">
        <v>7445</v>
      </c>
      <c r="C648" t="str">
        <f>SUBSTITUTE(SUBSTITUTE(SUBSTITUTE(SUBSTITUTE(SUBSTITUTE(SUBSTITUTE(SUBSTITUTE(SUBSTITUTE(SUBSTITUTE(SUBSTITUTE(SUBSTITUTE(SUBSTITUTE(SUBSTITUTE(LOWER(Table2[[#This Row],[Naam]]),".",""),"-","")," bvba",""),"belgië",""),"belgium","")," nv","")," bv",""),"group",""),"groep","")," ", ""),"é","e"),"è","e"),"à","a")</f>
        <v>greenyardfresh</v>
      </c>
      <c r="D648"/>
      <c r="E648"/>
      <c r="F648"/>
      <c r="G648"/>
      <c r="H648"/>
      <c r="I648"/>
      <c r="J648" t="s">
        <v>9547</v>
      </c>
      <c r="K648" t="str">
        <f>IFERROR(LEFT(SUBSTITUTE(SUBSTITUTE(Table2[[#This Row],[Website]],"www.",""),"https://",""), FIND(".", SUBSTITUTE(SUBSTITUTE(Table2[[#This Row],[Website]],"www.",""),"https://","")) - 1),"")</f>
        <v>Empty</v>
      </c>
      <c r="L648"/>
      <c r="M648"/>
      <c r="N648"/>
      <c r="O648"/>
      <c r="P648"/>
      <c r="Q648"/>
      <c r="R648" t="str">
        <f>LOWER(Table2[[#This Row],[Straat]]&amp;Table2[[#This Row],[Huisnummer]]&amp;Table2[[#This Row],[Postcode]])</f>
        <v/>
      </c>
      <c r="S648"/>
      <c r="T648"/>
      <c r="U648"/>
      <c r="V648"/>
      <c r="W648"/>
      <c r="X648"/>
      <c r="Y648"/>
      <c r="AA648" t="str">
        <f>_xlfn.XLOOKUP(Table2[[#This Row],[Basisnaam]],Table3[Basisnaam],Table3[Functie],"",0)</f>
        <v>HR Director Fresh</v>
      </c>
      <c r="AB648" t="str">
        <f>IF(OR(Table2[[#This Row],[In Contact list?]]&lt;&gt;"Not Found",Table2[[#This Row],[In Contacten Hanne]]&lt;&gt;""),"Yes","No")</f>
        <v>Yes</v>
      </c>
    </row>
    <row r="649" spans="1:28" ht="17.45" customHeight="1" x14ac:dyDescent="0.45">
      <c r="A649" t="s">
        <v>5346</v>
      </c>
      <c r="B649" t="s">
        <v>7450</v>
      </c>
      <c r="C649" t="str">
        <f>SUBSTITUTE(SUBSTITUTE(SUBSTITUTE(SUBSTITUTE(SUBSTITUTE(SUBSTITUTE(SUBSTITUTE(SUBSTITUTE(SUBSTITUTE(SUBSTITUTE(SUBSTITUTE(SUBSTITUTE(SUBSTITUTE(LOWER(Table2[[#This Row],[Naam]]),".",""),"-","")," bvba",""),"belgië",""),"belgium","")," nv","")," bv",""),"group",""),"groep","")," ", ""),"é","e"),"è","e"),"à","a")</f>
        <v>abbofaseabrownboveri</v>
      </c>
      <c r="D649"/>
      <c r="E649"/>
      <c r="F649"/>
      <c r="G649"/>
      <c r="H649"/>
      <c r="I649"/>
      <c r="J649" t="s">
        <v>9547</v>
      </c>
      <c r="K649" t="str">
        <f>IFERROR(LEFT(SUBSTITUTE(SUBSTITUTE(Table2[[#This Row],[Website]],"www.",""),"https://",""), FIND(".", SUBSTITUTE(SUBSTITUTE(Table2[[#This Row],[Website]],"www.",""),"https://","")) - 1),"")</f>
        <v>Empty</v>
      </c>
      <c r="L649"/>
      <c r="M649"/>
      <c r="N649"/>
      <c r="O649"/>
      <c r="P649"/>
      <c r="Q649"/>
      <c r="R649" t="str">
        <f>LOWER(Table2[[#This Row],[Straat]]&amp;Table2[[#This Row],[Huisnummer]]&amp;Table2[[#This Row],[Postcode]])</f>
        <v/>
      </c>
      <c r="S649"/>
      <c r="T649"/>
      <c r="U649"/>
      <c r="V649"/>
      <c r="W649"/>
      <c r="X649"/>
      <c r="Y649"/>
      <c r="AA649" t="str">
        <f>_xlfn.XLOOKUP(Table2[[#This Row],[Basisnaam]],Table3[Basisnaam],Table3[Functie],"",0)</f>
        <v>HR Country Manager Belgium</v>
      </c>
      <c r="AB649" t="str">
        <f>IF(OR(Table2[[#This Row],[In Contact list?]]&lt;&gt;"Not Found",Table2[[#This Row],[In Contacten Hanne]]&lt;&gt;""),"Yes","No")</f>
        <v>Yes</v>
      </c>
    </row>
    <row r="650" spans="1:28" ht="17.45" customHeight="1" x14ac:dyDescent="0.45">
      <c r="A650" t="s">
        <v>5346</v>
      </c>
      <c r="B650" t="s">
        <v>7462</v>
      </c>
      <c r="C650" t="str">
        <f>SUBSTITUTE(SUBSTITUTE(SUBSTITUTE(SUBSTITUTE(SUBSTITUTE(SUBSTITUTE(SUBSTITUTE(SUBSTITUTE(SUBSTITUTE(SUBSTITUTE(SUBSTITUTE(SUBSTITUTE(SUBSTITUTE(LOWER(Table2[[#This Row],[Naam]]),".",""),"-","")," bvba",""),"belgië",""),"belgium","")," nv","")," bv",""),"group",""),"groep","")," ", ""),"é","e"),"è","e"),"à","a")</f>
        <v>seainvest</v>
      </c>
      <c r="D650"/>
      <c r="E650"/>
      <c r="F650"/>
      <c r="G650"/>
      <c r="H650"/>
      <c r="I650"/>
      <c r="J650" t="s">
        <v>9547</v>
      </c>
      <c r="K650" t="str">
        <f>IFERROR(LEFT(SUBSTITUTE(SUBSTITUTE(Table2[[#This Row],[Website]],"www.",""),"https://",""), FIND(".", SUBSTITUTE(SUBSTITUTE(Table2[[#This Row],[Website]],"www.",""),"https://","")) - 1),"")</f>
        <v>Empty</v>
      </c>
      <c r="L650"/>
      <c r="M650"/>
      <c r="N650"/>
      <c r="O650"/>
      <c r="P650"/>
      <c r="Q650"/>
      <c r="R650" t="str">
        <f>LOWER(Table2[[#This Row],[Straat]]&amp;Table2[[#This Row],[Huisnummer]]&amp;Table2[[#This Row],[Postcode]])</f>
        <v/>
      </c>
      <c r="S650"/>
      <c r="T650"/>
      <c r="U650"/>
      <c r="V650"/>
      <c r="W650"/>
      <c r="X650"/>
      <c r="Y650"/>
      <c r="AA650" t="str">
        <f>_xlfn.XLOOKUP(Table2[[#This Row],[Basisnaam]],Table3[Basisnaam],Table3[Functie],"",0)</f>
        <v>HR Director</v>
      </c>
      <c r="AB650" t="str">
        <f>IF(OR(Table2[[#This Row],[In Contact list?]]&lt;&gt;"Not Found",Table2[[#This Row],[In Contacten Hanne]]&lt;&gt;""),"Yes","No")</f>
        <v>Yes</v>
      </c>
    </row>
    <row r="651" spans="1:28" ht="17.45" customHeight="1" x14ac:dyDescent="0.45">
      <c r="A651" t="s">
        <v>5346</v>
      </c>
      <c r="B651" t="s">
        <v>7474</v>
      </c>
      <c r="C651" t="str">
        <f>SUBSTITUTE(SUBSTITUTE(SUBSTITUTE(SUBSTITUTE(SUBSTITUTE(SUBSTITUTE(SUBSTITUTE(SUBSTITUTE(SUBSTITUTE(SUBSTITUTE(SUBSTITUTE(SUBSTITUTE(SUBSTITUTE(LOWER(Table2[[#This Row],[Naam]]),".",""),"-","")," bvba",""),"belgië",""),"belgium","")," nv","")," bv",""),"group",""),"groep","")," ", ""),"é","e"),"è","e"),"à","a")</f>
        <v>hansandersopticiens</v>
      </c>
      <c r="D651"/>
      <c r="E651"/>
      <c r="F651"/>
      <c r="G651"/>
      <c r="H651"/>
      <c r="I651"/>
      <c r="J651" t="s">
        <v>9547</v>
      </c>
      <c r="K651" t="str">
        <f>IFERROR(LEFT(SUBSTITUTE(SUBSTITUTE(Table2[[#This Row],[Website]],"www.",""),"https://",""), FIND(".", SUBSTITUTE(SUBSTITUTE(Table2[[#This Row],[Website]],"www.",""),"https://","")) - 1),"")</f>
        <v>Empty</v>
      </c>
      <c r="L651"/>
      <c r="M651"/>
      <c r="N651"/>
      <c r="O651"/>
      <c r="P651"/>
      <c r="Q651"/>
      <c r="R651" t="str">
        <f>LOWER(Table2[[#This Row],[Straat]]&amp;Table2[[#This Row],[Huisnummer]]&amp;Table2[[#This Row],[Postcode]])</f>
        <v/>
      </c>
      <c r="S651"/>
      <c r="T651"/>
      <c r="U651"/>
      <c r="V651"/>
      <c r="W651"/>
      <c r="X651"/>
      <c r="Y651"/>
      <c r="AA651" t="str">
        <f>_xlfn.XLOOKUP(Table2[[#This Row],[Basisnaam]],Table3[Basisnaam],Table3[Functie],"",0)</f>
        <v>HR Manager</v>
      </c>
      <c r="AB651" t="str">
        <f>IF(OR(Table2[[#This Row],[In Contact list?]]&lt;&gt;"Not Found",Table2[[#This Row],[In Contacten Hanne]]&lt;&gt;""),"Yes","No")</f>
        <v>Yes</v>
      </c>
    </row>
    <row r="652" spans="1:28" ht="17.45" customHeight="1" x14ac:dyDescent="0.45">
      <c r="A652" t="s">
        <v>5346</v>
      </c>
      <c r="B652" t="s">
        <v>7491</v>
      </c>
      <c r="C652" t="str">
        <f>SUBSTITUTE(SUBSTITUTE(SUBSTITUTE(SUBSTITUTE(SUBSTITUTE(SUBSTITUTE(SUBSTITUTE(SUBSTITUTE(SUBSTITUTE(SUBSTITUTE(SUBSTITUTE(SUBSTITUTE(SUBSTITUTE(LOWER(Table2[[#This Row],[Naam]]),".",""),"-","")," bvba",""),"belgië",""),"belgium","")," nv","")," bv",""),"group",""),"groep","")," ", ""),"é","e"),"è","e"),"à","a")</f>
        <v>pernodricard</v>
      </c>
      <c r="D652"/>
      <c r="E652"/>
      <c r="F652"/>
      <c r="G652"/>
      <c r="H652"/>
      <c r="I652"/>
      <c r="J652" t="s">
        <v>9547</v>
      </c>
      <c r="K652" t="str">
        <f>IFERROR(LEFT(SUBSTITUTE(SUBSTITUTE(Table2[[#This Row],[Website]],"www.",""),"https://",""), FIND(".", SUBSTITUTE(SUBSTITUTE(Table2[[#This Row],[Website]],"www.",""),"https://","")) - 1),"")</f>
        <v>Empty</v>
      </c>
      <c r="L652"/>
      <c r="M652"/>
      <c r="N652"/>
      <c r="O652"/>
      <c r="P652"/>
      <c r="Q652"/>
      <c r="R652" t="str">
        <f>LOWER(Table2[[#This Row],[Straat]]&amp;Table2[[#This Row],[Huisnummer]]&amp;Table2[[#This Row],[Postcode]])</f>
        <v/>
      </c>
      <c r="S652"/>
      <c r="T652"/>
      <c r="U652"/>
      <c r="V652"/>
      <c r="W652"/>
      <c r="X652"/>
      <c r="Y652"/>
      <c r="AA652" t="str">
        <f>_xlfn.XLOOKUP(Table2[[#This Row],[Basisnaam]],Table3[Basisnaam],Table3[Functie],"",0)</f>
        <v>HR Director</v>
      </c>
      <c r="AB652" t="str">
        <f>IF(OR(Table2[[#This Row],[In Contact list?]]&lt;&gt;"Not Found",Table2[[#This Row],[In Contacten Hanne]]&lt;&gt;""),"Yes","No")</f>
        <v>Yes</v>
      </c>
    </row>
    <row r="653" spans="1:28" ht="17.45" customHeight="1" x14ac:dyDescent="0.45">
      <c r="A653" t="s">
        <v>5346</v>
      </c>
      <c r="B653" t="s">
        <v>7516</v>
      </c>
      <c r="C653" t="str">
        <f>SUBSTITUTE(SUBSTITUTE(SUBSTITUTE(SUBSTITUTE(SUBSTITUTE(SUBSTITUTE(SUBSTITUTE(SUBSTITUTE(SUBSTITUTE(SUBSTITUTE(SUBSTITUTE(SUBSTITUTE(SUBSTITUTE(LOWER(Table2[[#This Row],[Naam]]),".",""),"-","")," bvba",""),"belgië",""),"belgium","")," nv","")," bv",""),"group",""),"groep","")," ", ""),"é","e"),"è","e"),"à","a")</f>
        <v>peetersgovers</v>
      </c>
      <c r="D653"/>
      <c r="E653"/>
      <c r="F653"/>
      <c r="G653"/>
      <c r="H653"/>
      <c r="I653"/>
      <c r="J653" t="s">
        <v>9547</v>
      </c>
      <c r="K653" t="str">
        <f>IFERROR(LEFT(SUBSTITUTE(SUBSTITUTE(Table2[[#This Row],[Website]],"www.",""),"https://",""), FIND(".", SUBSTITUTE(SUBSTITUTE(Table2[[#This Row],[Website]],"www.",""),"https://","")) - 1),"")</f>
        <v>Empty</v>
      </c>
      <c r="L653"/>
      <c r="M653"/>
      <c r="N653"/>
      <c r="O653"/>
      <c r="P653"/>
      <c r="Q653"/>
      <c r="R653" t="str">
        <f>LOWER(Table2[[#This Row],[Straat]]&amp;Table2[[#This Row],[Huisnummer]]&amp;Table2[[#This Row],[Postcode]])</f>
        <v/>
      </c>
      <c r="S653"/>
      <c r="T653"/>
      <c r="U653"/>
      <c r="V653"/>
      <c r="W653"/>
      <c r="X653"/>
      <c r="Y653"/>
      <c r="AA653" t="str">
        <f>_xlfn.XLOOKUP(Table2[[#This Row],[Basisnaam]],Table3[Basisnaam],Table3[Functie],"",0)</f>
        <v>HR Director</v>
      </c>
      <c r="AB653" t="str">
        <f>IF(OR(Table2[[#This Row],[In Contact list?]]&lt;&gt;"Not Found",Table2[[#This Row],[In Contacten Hanne]]&lt;&gt;""),"Yes","No")</f>
        <v>Yes</v>
      </c>
    </row>
    <row r="654" spans="1:28" ht="17.45" customHeight="1" x14ac:dyDescent="0.45">
      <c r="A654" t="s">
        <v>5346</v>
      </c>
      <c r="B654" t="s">
        <v>7521</v>
      </c>
      <c r="C654" t="str">
        <f>SUBSTITUTE(SUBSTITUTE(SUBSTITUTE(SUBSTITUTE(SUBSTITUTE(SUBSTITUTE(SUBSTITUTE(SUBSTITUTE(SUBSTITUTE(SUBSTITUTE(SUBSTITUTE(SUBSTITUTE(SUBSTITUTE(LOWER(Table2[[#This Row],[Naam]]),".",""),"-","")," bvba",""),"belgië",""),"belgium","")," nv","")," bv",""),"group",""),"groep","")," ", ""),"é","e"),"è","e"),"à","a")</f>
        <v>hedinautomotiveaalst</v>
      </c>
      <c r="D654"/>
      <c r="E654"/>
      <c r="F654"/>
      <c r="G654"/>
      <c r="H654"/>
      <c r="I654"/>
      <c r="J654" t="s">
        <v>9547</v>
      </c>
      <c r="K654" t="str">
        <f>IFERROR(LEFT(SUBSTITUTE(SUBSTITUTE(Table2[[#This Row],[Website]],"www.",""),"https://",""), FIND(".", SUBSTITUTE(SUBSTITUTE(Table2[[#This Row],[Website]],"www.",""),"https://","")) - 1),"")</f>
        <v>Empty</v>
      </c>
      <c r="L654"/>
      <c r="M654"/>
      <c r="N654"/>
      <c r="O654"/>
      <c r="P654"/>
      <c r="Q654"/>
      <c r="R654" t="str">
        <f>LOWER(Table2[[#This Row],[Straat]]&amp;Table2[[#This Row],[Huisnummer]]&amp;Table2[[#This Row],[Postcode]])</f>
        <v/>
      </c>
      <c r="S654"/>
      <c r="T654"/>
      <c r="U654"/>
      <c r="V654"/>
      <c r="W654"/>
      <c r="X654"/>
      <c r="Y654"/>
      <c r="AA654" t="str">
        <f>_xlfn.XLOOKUP(Table2[[#This Row],[Basisnaam]],Table3[Basisnaam],Table3[Functie],"",0)</f>
        <v>HR Director</v>
      </c>
      <c r="AB654" t="str">
        <f>IF(OR(Table2[[#This Row],[In Contact list?]]&lt;&gt;"Not Found",Table2[[#This Row],[In Contacten Hanne]]&lt;&gt;""),"Yes","No")</f>
        <v>Yes</v>
      </c>
    </row>
    <row r="655" spans="1:28" ht="17.45" customHeight="1" x14ac:dyDescent="0.45">
      <c r="A655" t="s">
        <v>5346</v>
      </c>
      <c r="B655" t="s">
        <v>7530</v>
      </c>
      <c r="C655" t="str">
        <f>SUBSTITUTE(SUBSTITUTE(SUBSTITUTE(SUBSTITUTE(SUBSTITUTE(SUBSTITUTE(SUBSTITUTE(SUBSTITUTE(SUBSTITUTE(SUBSTITUTE(SUBSTITUTE(SUBSTITUTE(SUBSTITUTE(LOWER(Table2[[#This Row],[Naam]]),".",""),"-","")," bvba",""),"belgië",""),"belgium","")," nv","")," bv",""),"group",""),"groep","")," ", ""),"é","e"),"è","e"),"à","a")</f>
        <v>miraclon</v>
      </c>
      <c r="D655"/>
      <c r="E655"/>
      <c r="F655"/>
      <c r="G655"/>
      <c r="H655"/>
      <c r="I655"/>
      <c r="J655" t="s">
        <v>9547</v>
      </c>
      <c r="K655" t="str">
        <f>IFERROR(LEFT(SUBSTITUTE(SUBSTITUTE(Table2[[#This Row],[Website]],"www.",""),"https://",""), FIND(".", SUBSTITUTE(SUBSTITUTE(Table2[[#This Row],[Website]],"www.",""),"https://","")) - 1),"")</f>
        <v>Empty</v>
      </c>
      <c r="L655"/>
      <c r="M655"/>
      <c r="N655"/>
      <c r="O655"/>
      <c r="P655"/>
      <c r="Q655"/>
      <c r="R655" t="str">
        <f>LOWER(Table2[[#This Row],[Straat]]&amp;Table2[[#This Row],[Huisnummer]]&amp;Table2[[#This Row],[Postcode]])</f>
        <v/>
      </c>
      <c r="S655"/>
      <c r="T655"/>
      <c r="U655"/>
      <c r="V655"/>
      <c r="W655"/>
      <c r="X655"/>
      <c r="Y655"/>
      <c r="AA655" t="str">
        <f>_xlfn.XLOOKUP(Table2[[#This Row],[Basisnaam]],Table3[Basisnaam],Table3[Functie],"",0)</f>
        <v>HR Manager</v>
      </c>
      <c r="AB655" t="str">
        <f>IF(OR(Table2[[#This Row],[In Contact list?]]&lt;&gt;"Not Found",Table2[[#This Row],[In Contacten Hanne]]&lt;&gt;""),"Yes","No")</f>
        <v>Yes</v>
      </c>
    </row>
    <row r="656" spans="1:28" ht="17.45" customHeight="1" x14ac:dyDescent="0.45">
      <c r="A656" t="s">
        <v>5346</v>
      </c>
      <c r="B656" t="s">
        <v>7532</v>
      </c>
      <c r="C656" t="str">
        <f>SUBSTITUTE(SUBSTITUTE(SUBSTITUTE(SUBSTITUTE(SUBSTITUTE(SUBSTITUTE(SUBSTITUTE(SUBSTITUTE(SUBSTITUTE(SUBSTITUTE(SUBSTITUTE(SUBSTITUTE(SUBSTITUTE(LOWER(Table2[[#This Row],[Naam]]),".",""),"-","")," bvba",""),"belgië",""),"belgium","")," nv","")," bv",""),"group",""),"groep","")," ", ""),"é","e"),"è","e"),"à","a")</f>
        <v>loomans</v>
      </c>
      <c r="D656"/>
      <c r="E656"/>
      <c r="F656"/>
      <c r="G656"/>
      <c r="H656"/>
      <c r="I656"/>
      <c r="J656" t="s">
        <v>9547</v>
      </c>
      <c r="K656" t="str">
        <f>IFERROR(LEFT(SUBSTITUTE(SUBSTITUTE(Table2[[#This Row],[Website]],"www.",""),"https://",""), FIND(".", SUBSTITUTE(SUBSTITUTE(Table2[[#This Row],[Website]],"www.",""),"https://","")) - 1),"")</f>
        <v>Empty</v>
      </c>
      <c r="L656"/>
      <c r="M656"/>
      <c r="N656"/>
      <c r="O656"/>
      <c r="P656"/>
      <c r="Q656"/>
      <c r="R656" t="str">
        <f>LOWER(Table2[[#This Row],[Straat]]&amp;Table2[[#This Row],[Huisnummer]]&amp;Table2[[#This Row],[Postcode]])</f>
        <v/>
      </c>
      <c r="S656"/>
      <c r="T656"/>
      <c r="U656"/>
      <c r="V656"/>
      <c r="W656"/>
      <c r="X656"/>
      <c r="Y656"/>
      <c r="AA656" t="str">
        <f>_xlfn.XLOOKUP(Table2[[#This Row],[Basisnaam]],Table3[Basisnaam],Table3[Functie],"",0)</f>
        <v>HR Manager</v>
      </c>
      <c r="AB656" t="str">
        <f>IF(OR(Table2[[#This Row],[In Contact list?]]&lt;&gt;"Not Found",Table2[[#This Row],[In Contacten Hanne]]&lt;&gt;""),"Yes","No")</f>
        <v>Yes</v>
      </c>
    </row>
    <row r="657" spans="1:28" ht="17.45" customHeight="1" x14ac:dyDescent="0.45">
      <c r="A657" t="s">
        <v>5346</v>
      </c>
      <c r="B657" t="s">
        <v>7537</v>
      </c>
      <c r="C657" t="str">
        <f>SUBSTITUTE(SUBSTITUTE(SUBSTITUTE(SUBSTITUTE(SUBSTITUTE(SUBSTITUTE(SUBSTITUTE(SUBSTITUTE(SUBSTITUTE(SUBSTITUTE(SUBSTITUTE(SUBSTITUTE(SUBSTITUTE(LOWER(Table2[[#This Row],[Naam]]),".",""),"-","")," bvba",""),"belgië",""),"belgium","")," nv","")," bv",""),"group",""),"groep","")," ", ""),"é","e"),"è","e"),"à","a")</f>
        <v>boortmalt</v>
      </c>
      <c r="D657"/>
      <c r="E657"/>
      <c r="F657"/>
      <c r="G657"/>
      <c r="H657"/>
      <c r="I657"/>
      <c r="J657" t="s">
        <v>9547</v>
      </c>
      <c r="K657" t="str">
        <f>IFERROR(LEFT(SUBSTITUTE(SUBSTITUTE(Table2[[#This Row],[Website]],"www.",""),"https://",""), FIND(".", SUBSTITUTE(SUBSTITUTE(Table2[[#This Row],[Website]],"www.",""),"https://","")) - 1),"")</f>
        <v>Empty</v>
      </c>
      <c r="L657"/>
      <c r="M657"/>
      <c r="N657"/>
      <c r="O657"/>
      <c r="P657"/>
      <c r="Q657"/>
      <c r="R657" t="str">
        <f>LOWER(Table2[[#This Row],[Straat]]&amp;Table2[[#This Row],[Huisnummer]]&amp;Table2[[#This Row],[Postcode]])</f>
        <v/>
      </c>
      <c r="S657"/>
      <c r="T657"/>
      <c r="U657"/>
      <c r="V657"/>
      <c r="W657"/>
      <c r="X657"/>
      <c r="Y657"/>
      <c r="AA657" t="str">
        <f>_xlfn.XLOOKUP(Table2[[#This Row],[Basisnaam]],Table3[Basisnaam],Table3[Functie],"",0)</f>
        <v>HR Manager</v>
      </c>
      <c r="AB657" t="str">
        <f>IF(OR(Table2[[#This Row],[In Contact list?]]&lt;&gt;"Not Found",Table2[[#This Row],[In Contacten Hanne]]&lt;&gt;""),"Yes","No")</f>
        <v>Yes</v>
      </c>
    </row>
    <row r="658" spans="1:28" ht="17.45" customHeight="1" x14ac:dyDescent="0.45">
      <c r="A658" t="s">
        <v>5346</v>
      </c>
      <c r="B658" t="s">
        <v>7547</v>
      </c>
      <c r="C658" t="str">
        <f>SUBSTITUTE(SUBSTITUTE(SUBSTITUTE(SUBSTITUTE(SUBSTITUTE(SUBSTITUTE(SUBSTITUTE(SUBSTITUTE(SUBSTITUTE(SUBSTITUTE(SUBSTITUTE(SUBSTITUTE(SUBSTITUTE(LOWER(Table2[[#This Row],[Naam]]),".",""),"-","")," bvba",""),"belgië",""),"belgium","")," nv","")," bv",""),"group",""),"groep","")," ", ""),"é","e"),"è","e"),"à","a")</f>
        <v>sumitomobakeliteeurope</v>
      </c>
      <c r="D658"/>
      <c r="E658"/>
      <c r="F658"/>
      <c r="G658"/>
      <c r="H658"/>
      <c r="I658"/>
      <c r="J658" t="s">
        <v>9547</v>
      </c>
      <c r="K658" t="str">
        <f>IFERROR(LEFT(SUBSTITUTE(SUBSTITUTE(Table2[[#This Row],[Website]],"www.",""),"https://",""), FIND(".", SUBSTITUTE(SUBSTITUTE(Table2[[#This Row],[Website]],"www.",""),"https://","")) - 1),"")</f>
        <v>Empty</v>
      </c>
      <c r="L658"/>
      <c r="M658"/>
      <c r="N658"/>
      <c r="O658"/>
      <c r="P658"/>
      <c r="Q658"/>
      <c r="R658" t="str">
        <f>LOWER(Table2[[#This Row],[Straat]]&amp;Table2[[#This Row],[Huisnummer]]&amp;Table2[[#This Row],[Postcode]])</f>
        <v/>
      </c>
      <c r="S658"/>
      <c r="T658"/>
      <c r="U658"/>
      <c r="V658"/>
      <c r="W658"/>
      <c r="X658"/>
      <c r="Y658"/>
      <c r="AA658" t="str">
        <f>_xlfn.XLOOKUP(Table2[[#This Row],[Basisnaam]],Table3[Basisnaam],Table3[Functie],"",0)</f>
        <v>HR Manager</v>
      </c>
      <c r="AB658" t="str">
        <f>IF(OR(Table2[[#This Row],[In Contact list?]]&lt;&gt;"Not Found",Table2[[#This Row],[In Contacten Hanne]]&lt;&gt;""),"Yes","No")</f>
        <v>Yes</v>
      </c>
    </row>
    <row r="659" spans="1:28" ht="17.45" customHeight="1" x14ac:dyDescent="0.45">
      <c r="A659" t="s">
        <v>5346</v>
      </c>
      <c r="B659" t="s">
        <v>7551</v>
      </c>
      <c r="C659" t="str">
        <f>SUBSTITUTE(SUBSTITUTE(SUBSTITUTE(SUBSTITUTE(SUBSTITUTE(SUBSTITUTE(SUBSTITUTE(SUBSTITUTE(SUBSTITUTE(SUBSTITUTE(SUBSTITUTE(SUBSTITUTE(SUBSTITUTE(LOWER(Table2[[#This Row],[Naam]]),".",""),"-","")," bvba",""),"belgië",""),"belgium","")," nv","")," bv",""),"group",""),"groep","")," ", ""),"é","e"),"è","e"),"à","a")</f>
        <v>jaga</v>
      </c>
      <c r="D659"/>
      <c r="E659"/>
      <c r="F659"/>
      <c r="G659"/>
      <c r="H659"/>
      <c r="I659"/>
      <c r="J659" t="s">
        <v>9547</v>
      </c>
      <c r="K659" t="str">
        <f>IFERROR(LEFT(SUBSTITUTE(SUBSTITUTE(Table2[[#This Row],[Website]],"www.",""),"https://",""), FIND(".", SUBSTITUTE(SUBSTITUTE(Table2[[#This Row],[Website]],"www.",""),"https://","")) - 1),"")</f>
        <v>Empty</v>
      </c>
      <c r="L659"/>
      <c r="M659"/>
      <c r="N659"/>
      <c r="O659"/>
      <c r="P659"/>
      <c r="Q659"/>
      <c r="R659" t="str">
        <f>LOWER(Table2[[#This Row],[Straat]]&amp;Table2[[#This Row],[Huisnummer]]&amp;Table2[[#This Row],[Postcode]])</f>
        <v/>
      </c>
      <c r="S659"/>
      <c r="T659"/>
      <c r="U659"/>
      <c r="V659"/>
      <c r="W659"/>
      <c r="X659"/>
      <c r="Y659"/>
      <c r="AA659" t="str">
        <f>_xlfn.XLOOKUP(Table2[[#This Row],[Basisnaam]],Table3[Basisnaam],Table3[Functie],"",0)</f>
        <v>HR Manager</v>
      </c>
      <c r="AB659" t="str">
        <f>IF(OR(Table2[[#This Row],[In Contact list?]]&lt;&gt;"Not Found",Table2[[#This Row],[In Contacten Hanne]]&lt;&gt;""),"Yes","No")</f>
        <v>Yes</v>
      </c>
    </row>
    <row r="660" spans="1:28" ht="17.45" customHeight="1" x14ac:dyDescent="0.45">
      <c r="A660" t="s">
        <v>5346</v>
      </c>
      <c r="B660" t="s">
        <v>7556</v>
      </c>
      <c r="C660" t="str">
        <f>SUBSTITUTE(SUBSTITUTE(SUBSTITUTE(SUBSTITUTE(SUBSTITUTE(SUBSTITUTE(SUBSTITUTE(SUBSTITUTE(SUBSTITUTE(SUBSTITUTE(SUBSTITUTE(SUBSTITUTE(SUBSTITUTE(LOWER(Table2[[#This Row],[Naam]]),".",""),"-","")," bvba",""),"belgië",""),"belgium","")," nv","")," bv",""),"group",""),"groep","")," ", ""),"é","e"),"è","e"),"à","a")</f>
        <v>ebema</v>
      </c>
      <c r="D660"/>
      <c r="E660"/>
      <c r="F660"/>
      <c r="G660"/>
      <c r="H660"/>
      <c r="I660"/>
      <c r="J660" t="s">
        <v>9547</v>
      </c>
      <c r="K660" t="str">
        <f>IFERROR(LEFT(SUBSTITUTE(SUBSTITUTE(Table2[[#This Row],[Website]],"www.",""),"https://",""), FIND(".", SUBSTITUTE(SUBSTITUTE(Table2[[#This Row],[Website]],"www.",""),"https://","")) - 1),"")</f>
        <v>Empty</v>
      </c>
      <c r="L660"/>
      <c r="M660"/>
      <c r="N660"/>
      <c r="O660"/>
      <c r="P660"/>
      <c r="Q660"/>
      <c r="R660" t="str">
        <f>LOWER(Table2[[#This Row],[Straat]]&amp;Table2[[#This Row],[Huisnummer]]&amp;Table2[[#This Row],[Postcode]])</f>
        <v/>
      </c>
      <c r="S660"/>
      <c r="T660"/>
      <c r="U660"/>
      <c r="V660"/>
      <c r="W660"/>
      <c r="X660"/>
      <c r="Y660"/>
      <c r="AA660" t="str">
        <f>_xlfn.XLOOKUP(Table2[[#This Row],[Basisnaam]],Table3[Basisnaam],Table3[Functie],"",0)</f>
        <v>HR Manager</v>
      </c>
      <c r="AB660" t="str">
        <f>IF(OR(Table2[[#This Row],[In Contact list?]]&lt;&gt;"Not Found",Table2[[#This Row],[In Contacten Hanne]]&lt;&gt;""),"Yes","No")</f>
        <v>Yes</v>
      </c>
    </row>
    <row r="661" spans="1:28" ht="17.45" customHeight="1" x14ac:dyDescent="0.45">
      <c r="A661" t="s">
        <v>5346</v>
      </c>
      <c r="B661" t="s">
        <v>7562</v>
      </c>
      <c r="C661" t="str">
        <f>SUBSTITUTE(SUBSTITUTE(SUBSTITUTE(SUBSTITUTE(SUBSTITUTE(SUBSTITUTE(SUBSTITUTE(SUBSTITUTE(SUBSTITUTE(SUBSTITUTE(SUBSTITUTE(SUBSTITUTE(SUBSTITUTE(LOWER(Table2[[#This Row],[Naam]]),".",""),"-","")," bvba",""),"belgië",""),"belgium","")," nv","")," bv",""),"group",""),"groep","")," ", ""),"é","e"),"è","e"),"à","a")</f>
        <v>gentals</v>
      </c>
      <c r="D661"/>
      <c r="E661"/>
      <c r="F661"/>
      <c r="G661"/>
      <c r="H661"/>
      <c r="I661"/>
      <c r="J661" t="s">
        <v>9547</v>
      </c>
      <c r="K661" t="str">
        <f>IFERROR(LEFT(SUBSTITUTE(SUBSTITUTE(Table2[[#This Row],[Website]],"www.",""),"https://",""), FIND(".", SUBSTITUTE(SUBSTITUTE(Table2[[#This Row],[Website]],"www.",""),"https://","")) - 1),"")</f>
        <v>Empty</v>
      </c>
      <c r="L661"/>
      <c r="M661"/>
      <c r="N661"/>
      <c r="O661"/>
      <c r="P661"/>
      <c r="Q661"/>
      <c r="R661" t="str">
        <f>LOWER(Table2[[#This Row],[Straat]]&amp;Table2[[#This Row],[Huisnummer]]&amp;Table2[[#This Row],[Postcode]])</f>
        <v/>
      </c>
      <c r="S661"/>
      <c r="T661"/>
      <c r="U661"/>
      <c r="V661"/>
      <c r="W661"/>
      <c r="X661"/>
      <c r="Y661"/>
      <c r="AA661" t="str">
        <f>_xlfn.XLOOKUP(Table2[[#This Row],[Basisnaam]],Table3[Basisnaam],Table3[Functie],"",0)</f>
        <v>HR Manager</v>
      </c>
      <c r="AB661" t="str">
        <f>IF(OR(Table2[[#This Row],[In Contact list?]]&lt;&gt;"Not Found",Table2[[#This Row],[In Contacten Hanne]]&lt;&gt;""),"Yes","No")</f>
        <v>Yes</v>
      </c>
    </row>
    <row r="662" spans="1:28" ht="17.45" customHeight="1" x14ac:dyDescent="0.45">
      <c r="A662" t="s">
        <v>5346</v>
      </c>
      <c r="B662" t="s">
        <v>7573</v>
      </c>
      <c r="C662" t="str">
        <f>SUBSTITUTE(SUBSTITUTE(SUBSTITUTE(SUBSTITUTE(SUBSTITUTE(SUBSTITUTE(SUBSTITUTE(SUBSTITUTE(SUBSTITUTE(SUBSTITUTE(SUBSTITUTE(SUBSTITUTE(SUBSTITUTE(LOWER(Table2[[#This Row],[Naam]]),".",""),"-","")," bvba",""),"belgië",""),"belgium","")," nv","")," bv",""),"group",""),"groep","")," ", ""),"é","e"),"è","e"),"à","a")</f>
        <v>qualiphar</v>
      </c>
      <c r="D662"/>
      <c r="E662"/>
      <c r="F662"/>
      <c r="G662"/>
      <c r="H662"/>
      <c r="I662"/>
      <c r="J662" t="s">
        <v>9547</v>
      </c>
      <c r="K662" t="str">
        <f>IFERROR(LEFT(SUBSTITUTE(SUBSTITUTE(Table2[[#This Row],[Website]],"www.",""),"https://",""), FIND(".", SUBSTITUTE(SUBSTITUTE(Table2[[#This Row],[Website]],"www.",""),"https://","")) - 1),"")</f>
        <v>Empty</v>
      </c>
      <c r="L662"/>
      <c r="M662"/>
      <c r="N662"/>
      <c r="O662"/>
      <c r="P662"/>
      <c r="Q662"/>
      <c r="R662" t="str">
        <f>LOWER(Table2[[#This Row],[Straat]]&amp;Table2[[#This Row],[Huisnummer]]&amp;Table2[[#This Row],[Postcode]])</f>
        <v/>
      </c>
      <c r="S662"/>
      <c r="T662"/>
      <c r="U662"/>
      <c r="V662"/>
      <c r="W662"/>
      <c r="X662"/>
      <c r="Y662"/>
      <c r="AA662" t="str">
        <f>_xlfn.XLOOKUP(Table2[[#This Row],[Basisnaam]],Table3[Basisnaam],Table3[Functie],"",0)</f>
        <v>HR Manager</v>
      </c>
      <c r="AB662" t="str">
        <f>IF(OR(Table2[[#This Row],[In Contact list?]]&lt;&gt;"Not Found",Table2[[#This Row],[In Contacten Hanne]]&lt;&gt;""),"Yes","No")</f>
        <v>Yes</v>
      </c>
    </row>
    <row r="663" spans="1:28" ht="17.45" customHeight="1" x14ac:dyDescent="0.45">
      <c r="A663" t="s">
        <v>5346</v>
      </c>
      <c r="B663" t="s">
        <v>7578</v>
      </c>
      <c r="C663" t="str">
        <f>SUBSTITUTE(SUBSTITUTE(SUBSTITUTE(SUBSTITUTE(SUBSTITUTE(SUBSTITUTE(SUBSTITUTE(SUBSTITUTE(SUBSTITUTE(SUBSTITUTE(SUBSTITUTE(SUBSTITUTE(SUBSTITUTE(LOWER(Table2[[#This Row],[Naam]]),".",""),"-","")," bvba",""),"belgië",""),"belgium","")," nv","")," bv",""),"group",""),"groep","")," ", ""),"é","e"),"è","e"),"à","a")</f>
        <v>iobenelux</v>
      </c>
      <c r="D663"/>
      <c r="E663"/>
      <c r="F663"/>
      <c r="G663"/>
      <c r="H663"/>
      <c r="I663"/>
      <c r="J663" t="s">
        <v>9547</v>
      </c>
      <c r="K663" t="str">
        <f>IFERROR(LEFT(SUBSTITUTE(SUBSTITUTE(Table2[[#This Row],[Website]],"www.",""),"https://",""), FIND(".", SUBSTITUTE(SUBSTITUTE(Table2[[#This Row],[Website]],"www.",""),"https://","")) - 1),"")</f>
        <v>Empty</v>
      </c>
      <c r="L663"/>
      <c r="M663"/>
      <c r="N663"/>
      <c r="O663"/>
      <c r="P663"/>
      <c r="Q663"/>
      <c r="R663" t="str">
        <f>LOWER(Table2[[#This Row],[Straat]]&amp;Table2[[#This Row],[Huisnummer]]&amp;Table2[[#This Row],[Postcode]])</f>
        <v/>
      </c>
      <c r="S663"/>
      <c r="T663"/>
      <c r="U663"/>
      <c r="V663"/>
      <c r="W663"/>
      <c r="X663"/>
      <c r="Y663"/>
      <c r="AA663" t="str">
        <f>_xlfn.XLOOKUP(Table2[[#This Row],[Basisnaam]],Table3[Basisnaam],Table3[Functie],"",0)</f>
        <v>HR Director</v>
      </c>
      <c r="AB663" t="str">
        <f>IF(OR(Table2[[#This Row],[In Contact list?]]&lt;&gt;"Not Found",Table2[[#This Row],[In Contacten Hanne]]&lt;&gt;""),"Yes","No")</f>
        <v>Yes</v>
      </c>
    </row>
    <row r="664" spans="1:28" ht="17.45" customHeight="1" x14ac:dyDescent="0.45">
      <c r="A664" t="s">
        <v>5346</v>
      </c>
      <c r="B664" t="s">
        <v>7584</v>
      </c>
      <c r="C664" t="str">
        <f>SUBSTITUTE(SUBSTITUTE(SUBSTITUTE(SUBSTITUTE(SUBSTITUTE(SUBSTITUTE(SUBSTITUTE(SUBSTITUTE(SUBSTITUTE(SUBSTITUTE(SUBSTITUTE(SUBSTITUTE(SUBSTITUTE(LOWER(Table2[[#This Row],[Naam]]),".",""),"-","")," bvba",""),"belgië",""),"belgium","")," nv","")," bv",""),"group",""),"groep","")," ", ""),"é","e"),"è","e"),"à","a")</f>
        <v>iemantsstaalconstructies</v>
      </c>
      <c r="D664"/>
      <c r="E664"/>
      <c r="F664"/>
      <c r="G664"/>
      <c r="H664"/>
      <c r="I664"/>
      <c r="J664" t="s">
        <v>9547</v>
      </c>
      <c r="K664" t="str">
        <f>IFERROR(LEFT(SUBSTITUTE(SUBSTITUTE(Table2[[#This Row],[Website]],"www.",""),"https://",""), FIND(".", SUBSTITUTE(SUBSTITUTE(Table2[[#This Row],[Website]],"www.",""),"https://","")) - 1),"")</f>
        <v>Empty</v>
      </c>
      <c r="L664"/>
      <c r="M664"/>
      <c r="N664"/>
      <c r="O664"/>
      <c r="P664"/>
      <c r="Q664"/>
      <c r="R664" t="str">
        <f>LOWER(Table2[[#This Row],[Straat]]&amp;Table2[[#This Row],[Huisnummer]]&amp;Table2[[#This Row],[Postcode]])</f>
        <v/>
      </c>
      <c r="S664"/>
      <c r="T664"/>
      <c r="U664"/>
      <c r="V664"/>
      <c r="W664"/>
      <c r="X664"/>
      <c r="Y664"/>
      <c r="AA664" t="str">
        <f>_xlfn.XLOOKUP(Table2[[#This Row],[Basisnaam]],Table3[Basisnaam],Table3[Functie],"",0)</f>
        <v>Director Finance &amp; HR</v>
      </c>
      <c r="AB664" t="str">
        <f>IF(OR(Table2[[#This Row],[In Contact list?]]&lt;&gt;"Not Found",Table2[[#This Row],[In Contacten Hanne]]&lt;&gt;""),"Yes","No")</f>
        <v>Yes</v>
      </c>
    </row>
    <row r="665" spans="1:28" ht="17.45" customHeight="1" x14ac:dyDescent="0.45">
      <c r="A665" t="s">
        <v>5346</v>
      </c>
      <c r="B665" t="s">
        <v>7593</v>
      </c>
      <c r="C665" t="str">
        <f>SUBSTITUTE(SUBSTITUTE(SUBSTITUTE(SUBSTITUTE(SUBSTITUTE(SUBSTITUTE(SUBSTITUTE(SUBSTITUTE(SUBSTITUTE(SUBSTITUTE(SUBSTITUTE(SUBSTITUTE(SUBSTITUTE(LOWER(Table2[[#This Row],[Naam]]),".",""),"-","")," bvba",""),"belgië",""),"belgium","")," nv","")," bv",""),"group",""),"groep","")," ", ""),"é","e"),"è","e"),"à","a")</f>
        <v>arcelormittal</v>
      </c>
      <c r="D665"/>
      <c r="E665"/>
      <c r="F665"/>
      <c r="G665"/>
      <c r="H665"/>
      <c r="I665"/>
      <c r="J665" t="s">
        <v>9547</v>
      </c>
      <c r="K665" t="str">
        <f>IFERROR(LEFT(SUBSTITUTE(SUBSTITUTE(Table2[[#This Row],[Website]],"www.",""),"https://",""), FIND(".", SUBSTITUTE(SUBSTITUTE(Table2[[#This Row],[Website]],"www.",""),"https://","")) - 1),"")</f>
        <v>Empty</v>
      </c>
      <c r="L665"/>
      <c r="M665"/>
      <c r="N665"/>
      <c r="O665"/>
      <c r="P665"/>
      <c r="Q665"/>
      <c r="R665" t="str">
        <f>LOWER(Table2[[#This Row],[Straat]]&amp;Table2[[#This Row],[Huisnummer]]&amp;Table2[[#This Row],[Postcode]])</f>
        <v/>
      </c>
      <c r="S665"/>
      <c r="T665"/>
      <c r="U665"/>
      <c r="V665"/>
      <c r="W665"/>
      <c r="X665"/>
      <c r="Y665"/>
      <c r="AA665" t="str">
        <f>_xlfn.XLOOKUP(Table2[[#This Row],[Basisnaam]],Table3[Basisnaam],Table3[Functie],"",0)</f>
        <v>HR Director</v>
      </c>
      <c r="AB665" t="str">
        <f>IF(OR(Table2[[#This Row],[In Contact list?]]&lt;&gt;"Not Found",Table2[[#This Row],[In Contacten Hanne]]&lt;&gt;""),"Yes","No")</f>
        <v>Yes</v>
      </c>
    </row>
    <row r="666" spans="1:28" ht="17.45" customHeight="1" x14ac:dyDescent="0.45">
      <c r="A666" t="s">
        <v>5346</v>
      </c>
      <c r="B666" t="s">
        <v>7598</v>
      </c>
      <c r="C666" t="str">
        <f>SUBSTITUTE(SUBSTITUTE(SUBSTITUTE(SUBSTITUTE(SUBSTITUTE(SUBSTITUTE(SUBSTITUTE(SUBSTITUTE(SUBSTITUTE(SUBSTITUTE(SUBSTITUTE(SUBSTITUTE(SUBSTITUTE(LOWER(Table2[[#This Row],[Naam]]),".",""),"-","")," bvba",""),"belgië",""),"belgium","")," nv","")," bv",""),"group",""),"groep","")," ", ""),"é","e"),"è","e"),"à","a")</f>
        <v>rossel&amp;cie</v>
      </c>
      <c r="D666"/>
      <c r="E666"/>
      <c r="F666"/>
      <c r="G666"/>
      <c r="H666"/>
      <c r="I666"/>
      <c r="J666" t="s">
        <v>9547</v>
      </c>
      <c r="K666" t="str">
        <f>IFERROR(LEFT(SUBSTITUTE(SUBSTITUTE(Table2[[#This Row],[Website]],"www.",""),"https://",""), FIND(".", SUBSTITUTE(SUBSTITUTE(Table2[[#This Row],[Website]],"www.",""),"https://","")) - 1),"")</f>
        <v>Empty</v>
      </c>
      <c r="L666"/>
      <c r="M666"/>
      <c r="N666"/>
      <c r="O666"/>
      <c r="P666"/>
      <c r="Q666"/>
      <c r="R666" t="str">
        <f>LOWER(Table2[[#This Row],[Straat]]&amp;Table2[[#This Row],[Huisnummer]]&amp;Table2[[#This Row],[Postcode]])</f>
        <v/>
      </c>
      <c r="S666"/>
      <c r="T666"/>
      <c r="U666"/>
      <c r="V666"/>
      <c r="W666"/>
      <c r="X666"/>
      <c r="Y666"/>
      <c r="AA666" t="str">
        <f>_xlfn.XLOOKUP(Table2[[#This Row],[Basisnaam]],Table3[Basisnaam],Table3[Functie],"",0)</f>
        <v>HR Director</v>
      </c>
      <c r="AB666" t="str">
        <f>IF(OR(Table2[[#This Row],[In Contact list?]]&lt;&gt;"Not Found",Table2[[#This Row],[In Contacten Hanne]]&lt;&gt;""),"Yes","No")</f>
        <v>Yes</v>
      </c>
    </row>
    <row r="667" spans="1:28" ht="17.45" customHeight="1" x14ac:dyDescent="0.45">
      <c r="A667" t="s">
        <v>5346</v>
      </c>
      <c r="B667" t="s">
        <v>7604</v>
      </c>
      <c r="C667" t="str">
        <f>SUBSTITUTE(SUBSTITUTE(SUBSTITUTE(SUBSTITUTE(SUBSTITUTE(SUBSTITUTE(SUBSTITUTE(SUBSTITUTE(SUBSTITUTE(SUBSTITUTE(SUBSTITUTE(SUBSTITUTE(SUBSTITUTE(LOWER(Table2[[#This Row],[Naam]]),".",""),"-","")," bvba",""),"belgië",""),"belgium","")," nv","")," bv",""),"group",""),"groep","")," ", ""),"é","e"),"è","e"),"à","a")</f>
        <v>electrabelsa</v>
      </c>
      <c r="D667"/>
      <c r="E667"/>
      <c r="F667"/>
      <c r="G667"/>
      <c r="H667"/>
      <c r="I667"/>
      <c r="J667" t="s">
        <v>9547</v>
      </c>
      <c r="K667" t="str">
        <f>IFERROR(LEFT(SUBSTITUTE(SUBSTITUTE(Table2[[#This Row],[Website]],"www.",""),"https://",""), FIND(".", SUBSTITUTE(SUBSTITUTE(Table2[[#This Row],[Website]],"www.",""),"https://","")) - 1),"")</f>
        <v>Empty</v>
      </c>
      <c r="L667"/>
      <c r="M667"/>
      <c r="N667"/>
      <c r="O667"/>
      <c r="P667"/>
      <c r="Q667"/>
      <c r="R667" t="str">
        <f>LOWER(Table2[[#This Row],[Straat]]&amp;Table2[[#This Row],[Huisnummer]]&amp;Table2[[#This Row],[Postcode]])</f>
        <v/>
      </c>
      <c r="S667"/>
      <c r="T667"/>
      <c r="U667"/>
      <c r="V667"/>
      <c r="W667"/>
      <c r="X667"/>
      <c r="Y667"/>
      <c r="AA667" t="str">
        <f>_xlfn.XLOOKUP(Table2[[#This Row],[Basisnaam]],Table3[Basisnaam],Table3[Functie],"",0)</f>
        <v>Head of HR Marketing&amp;Sales Belux &amp; Headquarters</v>
      </c>
      <c r="AB667" t="str">
        <f>IF(OR(Table2[[#This Row],[In Contact list?]]&lt;&gt;"Not Found",Table2[[#This Row],[In Contacten Hanne]]&lt;&gt;""),"Yes","No")</f>
        <v>Yes</v>
      </c>
    </row>
    <row r="668" spans="1:28" ht="17.45" customHeight="1" x14ac:dyDescent="0.45">
      <c r="A668" t="s">
        <v>5346</v>
      </c>
      <c r="B668" t="s">
        <v>7616</v>
      </c>
      <c r="C668" t="str">
        <f>SUBSTITUTE(SUBSTITUTE(SUBSTITUTE(SUBSTITUTE(SUBSTITUTE(SUBSTITUTE(SUBSTITUTE(SUBSTITUTE(SUBSTITUTE(SUBSTITUTE(SUBSTITUTE(SUBSTITUTE(SUBSTITUTE(LOWER(Table2[[#This Row],[Naam]]),".",""),"-","")," bvba",""),"belgië",""),"belgium","")," nv","")," bv",""),"group",""),"groep","")," ", ""),"é","e"),"è","e"),"à","a")</f>
        <v>bridgestoneeurope</v>
      </c>
      <c r="D668"/>
      <c r="E668"/>
      <c r="F668"/>
      <c r="G668"/>
      <c r="H668"/>
      <c r="I668"/>
      <c r="J668" t="s">
        <v>9547</v>
      </c>
      <c r="K668" t="str">
        <f>IFERROR(LEFT(SUBSTITUTE(SUBSTITUTE(Table2[[#This Row],[Website]],"www.",""),"https://",""), FIND(".", SUBSTITUTE(SUBSTITUTE(Table2[[#This Row],[Website]],"www.",""),"https://","")) - 1),"")</f>
        <v>Empty</v>
      </c>
      <c r="L668"/>
      <c r="M668"/>
      <c r="N668"/>
      <c r="O668"/>
      <c r="P668"/>
      <c r="Q668"/>
      <c r="R668" t="str">
        <f>LOWER(Table2[[#This Row],[Straat]]&amp;Table2[[#This Row],[Huisnummer]]&amp;Table2[[#This Row],[Postcode]])</f>
        <v/>
      </c>
      <c r="S668"/>
      <c r="T668"/>
      <c r="U668"/>
      <c r="V668"/>
      <c r="W668"/>
      <c r="X668"/>
      <c r="Y668"/>
      <c r="AA668" t="str">
        <f>_xlfn.XLOOKUP(Table2[[#This Row],[Basisnaam]],Table3[Basisnaam],Table3[Functie],"",0)</f>
        <v>HR Manager HQ &amp; BNL Leader</v>
      </c>
      <c r="AB668" t="str">
        <f>IF(OR(Table2[[#This Row],[In Contact list?]]&lt;&gt;"Not Found",Table2[[#This Row],[In Contacten Hanne]]&lt;&gt;""),"Yes","No")</f>
        <v>Yes</v>
      </c>
    </row>
    <row r="669" spans="1:28" ht="17.45" customHeight="1" x14ac:dyDescent="0.45">
      <c r="A669" t="s">
        <v>5346</v>
      </c>
      <c r="B669" t="s">
        <v>7624</v>
      </c>
      <c r="C669" t="str">
        <f>SUBSTITUTE(SUBSTITUTE(SUBSTITUTE(SUBSTITUTE(SUBSTITUTE(SUBSTITUTE(SUBSTITUTE(SUBSTITUTE(SUBSTITUTE(SUBSTITUTE(SUBSTITUTE(SUBSTITUTE(SUBSTITUTE(LOWER(Table2[[#This Row],[Naam]]),".",""),"-","")," bvba",""),"belgië",""),"belgium","")," nv","")," bv",""),"group",""),"groep","")," ", ""),"é","e"),"è","e"),"à","a")</f>
        <v>euroports</v>
      </c>
      <c r="D669"/>
      <c r="E669"/>
      <c r="F669"/>
      <c r="G669"/>
      <c r="H669"/>
      <c r="I669"/>
      <c r="J669" t="s">
        <v>9547</v>
      </c>
      <c r="K669" t="str">
        <f>IFERROR(LEFT(SUBSTITUTE(SUBSTITUTE(Table2[[#This Row],[Website]],"www.",""),"https://",""), FIND(".", SUBSTITUTE(SUBSTITUTE(Table2[[#This Row],[Website]],"www.",""),"https://","")) - 1),"")</f>
        <v>Empty</v>
      </c>
      <c r="L669"/>
      <c r="M669"/>
      <c r="N669"/>
      <c r="O669"/>
      <c r="P669"/>
      <c r="Q669"/>
      <c r="R669" t="str">
        <f>LOWER(Table2[[#This Row],[Straat]]&amp;Table2[[#This Row],[Huisnummer]]&amp;Table2[[#This Row],[Postcode]])</f>
        <v/>
      </c>
      <c r="S669"/>
      <c r="T669"/>
      <c r="U669"/>
      <c r="V669"/>
      <c r="W669"/>
      <c r="X669"/>
      <c r="Y669"/>
      <c r="AA669" t="str">
        <f>_xlfn.XLOOKUP(Table2[[#This Row],[Basisnaam]],Table3[Basisnaam],Table3[Functie],"",0)</f>
        <v>HR Teamlead</v>
      </c>
      <c r="AB669" t="str">
        <f>IF(OR(Table2[[#This Row],[In Contact list?]]&lt;&gt;"Not Found",Table2[[#This Row],[In Contacten Hanne]]&lt;&gt;""),"Yes","No")</f>
        <v>Yes</v>
      </c>
    </row>
    <row r="670" spans="1:28" ht="17.45" customHeight="1" x14ac:dyDescent="0.45">
      <c r="A670" t="s">
        <v>5346</v>
      </c>
      <c r="B670" t="s">
        <v>7632</v>
      </c>
      <c r="C670" t="str">
        <f>SUBSTITUTE(SUBSTITUTE(SUBSTITUTE(SUBSTITUTE(SUBSTITUTE(SUBSTITUTE(SUBSTITUTE(SUBSTITUTE(SUBSTITUTE(SUBSTITUTE(SUBSTITUTE(SUBSTITUTE(SUBSTITUTE(LOWER(Table2[[#This Row],[Naam]]),".",""),"-","")," bvba",""),"belgië",""),"belgium","")," nv","")," bv",""),"group",""),"groep","")," ", ""),"é","e"),"è","e"),"à","a")</f>
        <v>abinbev</v>
      </c>
      <c r="D670"/>
      <c r="E670"/>
      <c r="F670"/>
      <c r="G670"/>
      <c r="H670"/>
      <c r="I670"/>
      <c r="J670" t="s">
        <v>9547</v>
      </c>
      <c r="K670" t="str">
        <f>IFERROR(LEFT(SUBSTITUTE(SUBSTITUTE(Table2[[#This Row],[Website]],"www.",""),"https://",""), FIND(".", SUBSTITUTE(SUBSTITUTE(Table2[[#This Row],[Website]],"www.",""),"https://","")) - 1),"")</f>
        <v>Empty</v>
      </c>
      <c r="L670"/>
      <c r="M670"/>
      <c r="N670"/>
      <c r="O670"/>
      <c r="P670"/>
      <c r="Q670"/>
      <c r="R670" t="str">
        <f>LOWER(Table2[[#This Row],[Straat]]&amp;Table2[[#This Row],[Huisnummer]]&amp;Table2[[#This Row],[Postcode]])</f>
        <v/>
      </c>
      <c r="S670"/>
      <c r="T670"/>
      <c r="U670"/>
      <c r="V670"/>
      <c r="W670"/>
      <c r="X670"/>
      <c r="Y670"/>
      <c r="AA670" t="str">
        <f>_xlfn.XLOOKUP(Table2[[#This Row],[Basisnaam]],Table3[Basisnaam],Table3[Functie],"",0)</f>
        <v>HR Manager</v>
      </c>
      <c r="AB670" t="str">
        <f>IF(OR(Table2[[#This Row],[In Contact list?]]&lt;&gt;"Not Found",Table2[[#This Row],[In Contacten Hanne]]&lt;&gt;""),"Yes","No")</f>
        <v>Yes</v>
      </c>
    </row>
    <row r="671" spans="1:28" ht="17.45" customHeight="1" x14ac:dyDescent="0.45">
      <c r="A671" t="s">
        <v>5346</v>
      </c>
      <c r="B671" t="s">
        <v>7640</v>
      </c>
      <c r="C671" t="str">
        <f>SUBSTITUTE(SUBSTITUTE(SUBSTITUTE(SUBSTITUTE(SUBSTITUTE(SUBSTITUTE(SUBSTITUTE(SUBSTITUTE(SUBSTITUTE(SUBSTITUTE(SUBSTITUTE(SUBSTITUTE(SUBSTITUTE(LOWER(Table2[[#This Row],[Naam]]),".",""),"-","")," bvba",""),"belgië",""),"belgium","")," nv","")," bv",""),"group",""),"groep","")," ", ""),"é","e"),"è","e"),"à","a")</f>
        <v>nuskin</v>
      </c>
      <c r="D671"/>
      <c r="E671"/>
      <c r="F671"/>
      <c r="G671"/>
      <c r="H671"/>
      <c r="I671"/>
      <c r="J671" t="s">
        <v>9547</v>
      </c>
      <c r="K671" t="str">
        <f>IFERROR(LEFT(SUBSTITUTE(SUBSTITUTE(Table2[[#This Row],[Website]],"www.",""),"https://",""), FIND(".", SUBSTITUTE(SUBSTITUTE(Table2[[#This Row],[Website]],"www.",""),"https://","")) - 1),"")</f>
        <v>Empty</v>
      </c>
      <c r="L671"/>
      <c r="M671"/>
      <c r="N671"/>
      <c r="O671"/>
      <c r="P671"/>
      <c r="Q671"/>
      <c r="R671" t="str">
        <f>LOWER(Table2[[#This Row],[Straat]]&amp;Table2[[#This Row],[Huisnummer]]&amp;Table2[[#This Row],[Postcode]])</f>
        <v/>
      </c>
      <c r="S671"/>
      <c r="T671"/>
      <c r="U671"/>
      <c r="V671"/>
      <c r="W671"/>
      <c r="X671"/>
      <c r="Y671"/>
      <c r="AA671" t="str">
        <f>_xlfn.XLOOKUP(Table2[[#This Row],[Basisnaam]],Table3[Basisnaam],Table3[Functie],"",0)</f>
        <v>HR Manager</v>
      </c>
      <c r="AB671" t="str">
        <f>IF(OR(Table2[[#This Row],[In Contact list?]]&lt;&gt;"Not Found",Table2[[#This Row],[In Contacten Hanne]]&lt;&gt;""),"Yes","No")</f>
        <v>Yes</v>
      </c>
    </row>
    <row r="672" spans="1:28" ht="17.45" customHeight="1" x14ac:dyDescent="0.45">
      <c r="A672" t="s">
        <v>5346</v>
      </c>
      <c r="B672" t="s">
        <v>7643</v>
      </c>
      <c r="C672" t="str">
        <f>SUBSTITUTE(SUBSTITUTE(SUBSTITUTE(SUBSTITUTE(SUBSTITUTE(SUBSTITUTE(SUBSTITUTE(SUBSTITUTE(SUBSTITUTE(SUBSTITUTE(SUBSTITUTE(SUBSTITUTE(SUBSTITUTE(LOWER(Table2[[#This Row],[Naam]]),".",""),"-","")," bvba",""),"belgië",""),"belgium","")," nv","")," bv",""),"group",""),"groep","")," ", ""),"é","e"),"è","e"),"à","a")</f>
        <v>galvapower</v>
      </c>
      <c r="D672"/>
      <c r="E672"/>
      <c r="F672"/>
      <c r="G672"/>
      <c r="H672"/>
      <c r="I672"/>
      <c r="J672" t="s">
        <v>9547</v>
      </c>
      <c r="K672" t="str">
        <f>IFERROR(LEFT(SUBSTITUTE(SUBSTITUTE(Table2[[#This Row],[Website]],"www.",""),"https://",""), FIND(".", SUBSTITUTE(SUBSTITUTE(Table2[[#This Row],[Website]],"www.",""),"https://","")) - 1),"")</f>
        <v>Empty</v>
      </c>
      <c r="L672"/>
      <c r="M672"/>
      <c r="N672"/>
      <c r="O672"/>
      <c r="P672"/>
      <c r="Q672"/>
      <c r="R672" t="str">
        <f>LOWER(Table2[[#This Row],[Straat]]&amp;Table2[[#This Row],[Huisnummer]]&amp;Table2[[#This Row],[Postcode]])</f>
        <v/>
      </c>
      <c r="S672"/>
      <c r="T672"/>
      <c r="U672"/>
      <c r="V672"/>
      <c r="W672"/>
      <c r="X672"/>
      <c r="Y672"/>
      <c r="AA672" t="str">
        <f>_xlfn.XLOOKUP(Table2[[#This Row],[Basisnaam]],Table3[Basisnaam],Table3[Functie],"",0)</f>
        <v>HR Manager</v>
      </c>
      <c r="AB672" t="str">
        <f>IF(OR(Table2[[#This Row],[In Contact list?]]&lt;&gt;"Not Found",Table2[[#This Row],[In Contacten Hanne]]&lt;&gt;""),"Yes","No")</f>
        <v>Yes</v>
      </c>
    </row>
    <row r="673" spans="1:28" ht="17.45" customHeight="1" x14ac:dyDescent="0.45">
      <c r="A673" t="s">
        <v>5346</v>
      </c>
      <c r="B673" t="s">
        <v>7648</v>
      </c>
      <c r="C673" t="str">
        <f>SUBSTITUTE(SUBSTITUTE(SUBSTITUTE(SUBSTITUTE(SUBSTITUTE(SUBSTITUTE(SUBSTITUTE(SUBSTITUTE(SUBSTITUTE(SUBSTITUTE(SUBSTITUTE(SUBSTITUTE(SUBSTITUTE(LOWER(Table2[[#This Row],[Naam]]),".",""),"-","")," bvba",""),"belgië",""),"belgium","")," nv","")," bv",""),"group",""),"groep","")," ", ""),"é","e"),"è","e"),"à","a")</f>
        <v>scaniapartslogisticsunit2250</v>
      </c>
      <c r="D673"/>
      <c r="E673"/>
      <c r="F673"/>
      <c r="G673"/>
      <c r="H673"/>
      <c r="I673"/>
      <c r="J673" t="s">
        <v>9547</v>
      </c>
      <c r="K673" t="str">
        <f>IFERROR(LEFT(SUBSTITUTE(SUBSTITUTE(Table2[[#This Row],[Website]],"www.",""),"https://",""), FIND(".", SUBSTITUTE(SUBSTITUTE(Table2[[#This Row],[Website]],"www.",""),"https://","")) - 1),"")</f>
        <v>Empty</v>
      </c>
      <c r="L673"/>
      <c r="M673"/>
      <c r="N673"/>
      <c r="O673"/>
      <c r="P673"/>
      <c r="Q673"/>
      <c r="R673" t="str">
        <f>LOWER(Table2[[#This Row],[Straat]]&amp;Table2[[#This Row],[Huisnummer]]&amp;Table2[[#This Row],[Postcode]])</f>
        <v/>
      </c>
      <c r="S673"/>
      <c r="T673"/>
      <c r="U673"/>
      <c r="V673"/>
      <c r="W673"/>
      <c r="X673"/>
      <c r="Y673"/>
      <c r="AA673" t="str">
        <f>_xlfn.XLOOKUP(Table2[[#This Row],[Basisnaam]],Table3[Basisnaam],Table3[Functie],"",0)</f>
        <v>HR Manager</v>
      </c>
      <c r="AB673" t="str">
        <f>IF(OR(Table2[[#This Row],[In Contact list?]]&lt;&gt;"Not Found",Table2[[#This Row],[In Contacten Hanne]]&lt;&gt;""),"Yes","No")</f>
        <v>Yes</v>
      </c>
    </row>
    <row r="674" spans="1:28" ht="17.45" customHeight="1" x14ac:dyDescent="0.45">
      <c r="A674" t="s">
        <v>5346</v>
      </c>
      <c r="B674" t="s">
        <v>7656</v>
      </c>
      <c r="C674" t="str">
        <f>SUBSTITUTE(SUBSTITUTE(SUBSTITUTE(SUBSTITUTE(SUBSTITUTE(SUBSTITUTE(SUBSTITUTE(SUBSTITUTE(SUBSTITUTE(SUBSTITUTE(SUBSTITUTE(SUBSTITUTE(SUBSTITUTE(LOWER(Table2[[#This Row],[Naam]]),".",""),"-","")," bvba",""),"belgië",""),"belgium","")," nv","")," bv",""),"group",""),"groep","")," ", ""),"é","e"),"è","e"),"à","a")</f>
        <v>cargilleurope</v>
      </c>
      <c r="D674"/>
      <c r="E674"/>
      <c r="F674"/>
      <c r="G674"/>
      <c r="H674"/>
      <c r="I674"/>
      <c r="J674" t="s">
        <v>9547</v>
      </c>
      <c r="K674" t="str">
        <f>IFERROR(LEFT(SUBSTITUTE(SUBSTITUTE(Table2[[#This Row],[Website]],"www.",""),"https://",""), FIND(".", SUBSTITUTE(SUBSTITUTE(Table2[[#This Row],[Website]],"www.",""),"https://","")) - 1),"")</f>
        <v>Empty</v>
      </c>
      <c r="L674"/>
      <c r="M674"/>
      <c r="N674"/>
      <c r="O674"/>
      <c r="P674"/>
      <c r="Q674"/>
      <c r="R674" t="str">
        <f>LOWER(Table2[[#This Row],[Straat]]&amp;Table2[[#This Row],[Huisnummer]]&amp;Table2[[#This Row],[Postcode]])</f>
        <v/>
      </c>
      <c r="S674"/>
      <c r="T674"/>
      <c r="U674"/>
      <c r="V674"/>
      <c r="W674"/>
      <c r="X674"/>
      <c r="Y674"/>
      <c r="AA674" t="str">
        <f>_xlfn.XLOOKUP(Table2[[#This Row],[Basisnaam]],Table3[Basisnaam],Table3[Functie],"",0)</f>
        <v>HR Manager</v>
      </c>
      <c r="AB674" t="str">
        <f>IF(OR(Table2[[#This Row],[In Contact list?]]&lt;&gt;"Not Found",Table2[[#This Row],[In Contacten Hanne]]&lt;&gt;""),"Yes","No")</f>
        <v>Yes</v>
      </c>
    </row>
    <row r="675" spans="1:28" ht="17.45" customHeight="1" x14ac:dyDescent="0.45">
      <c r="A675" t="s">
        <v>5346</v>
      </c>
      <c r="B675" t="s">
        <v>7664</v>
      </c>
      <c r="C675" t="str">
        <f>SUBSTITUTE(SUBSTITUTE(SUBSTITUTE(SUBSTITUTE(SUBSTITUTE(SUBSTITUTE(SUBSTITUTE(SUBSTITUTE(SUBSTITUTE(SUBSTITUTE(SUBSTITUTE(SUBSTITUTE(SUBSTITUTE(LOWER(Table2[[#This Row],[Naam]]),".",""),"-","")," bvba",""),"belgië",""),"belgium","")," nv","")," bv",""),"group",""),"groep","")," ", ""),"é","e"),"è","e"),"à","a")</f>
        <v>bionerga</v>
      </c>
      <c r="D675"/>
      <c r="E675"/>
      <c r="F675"/>
      <c r="G675"/>
      <c r="H675"/>
      <c r="I675"/>
      <c r="J675" t="s">
        <v>9547</v>
      </c>
      <c r="K675" t="str">
        <f>IFERROR(LEFT(SUBSTITUTE(SUBSTITUTE(Table2[[#This Row],[Website]],"www.",""),"https://",""), FIND(".", SUBSTITUTE(SUBSTITUTE(Table2[[#This Row],[Website]],"www.",""),"https://","")) - 1),"")</f>
        <v>Empty</v>
      </c>
      <c r="L675"/>
      <c r="M675"/>
      <c r="N675"/>
      <c r="O675"/>
      <c r="P675"/>
      <c r="Q675"/>
      <c r="R675" t="str">
        <f>LOWER(Table2[[#This Row],[Straat]]&amp;Table2[[#This Row],[Huisnummer]]&amp;Table2[[#This Row],[Postcode]])</f>
        <v/>
      </c>
      <c r="S675"/>
      <c r="T675"/>
      <c r="U675"/>
      <c r="V675"/>
      <c r="W675"/>
      <c r="X675"/>
      <c r="Y675"/>
      <c r="AA675" t="str">
        <f>_xlfn.XLOOKUP(Table2[[#This Row],[Basisnaam]],Table3[Basisnaam],Table3[Functie],"",0)</f>
        <v>HR Manager</v>
      </c>
      <c r="AB675" t="str">
        <f>IF(OR(Table2[[#This Row],[In Contact list?]]&lt;&gt;"Not Found",Table2[[#This Row],[In Contacten Hanne]]&lt;&gt;""),"Yes","No")</f>
        <v>Yes</v>
      </c>
    </row>
    <row r="676" spans="1:28" ht="17.45" customHeight="1" x14ac:dyDescent="0.45">
      <c r="A676" t="s">
        <v>5346</v>
      </c>
      <c r="B676" t="s">
        <v>7667</v>
      </c>
      <c r="C676" t="str">
        <f>SUBSTITUTE(SUBSTITUTE(SUBSTITUTE(SUBSTITUTE(SUBSTITUTE(SUBSTITUTE(SUBSTITUTE(SUBSTITUTE(SUBSTITUTE(SUBSTITUTE(SUBSTITUTE(SUBSTITUTE(SUBSTITUTE(LOWER(Table2[[#This Row],[Naam]]),".",""),"-","")," bvba",""),"belgië",""),"belgium","")," nv","")," bv",""),"group",""),"groep","")," ", ""),"é","e"),"è","e"),"à","a")</f>
        <v>korian</v>
      </c>
      <c r="D676"/>
      <c r="E676"/>
      <c r="F676"/>
      <c r="G676"/>
      <c r="H676"/>
      <c r="I676"/>
      <c r="J676" t="s">
        <v>9547</v>
      </c>
      <c r="K676" t="str">
        <f>IFERROR(LEFT(SUBSTITUTE(SUBSTITUTE(Table2[[#This Row],[Website]],"www.",""),"https://",""), FIND(".", SUBSTITUTE(SUBSTITUTE(Table2[[#This Row],[Website]],"www.",""),"https://","")) - 1),"")</f>
        <v>Empty</v>
      </c>
      <c r="L676"/>
      <c r="M676"/>
      <c r="N676"/>
      <c r="O676"/>
      <c r="P676"/>
      <c r="Q676"/>
      <c r="R676" t="str">
        <f>LOWER(Table2[[#This Row],[Straat]]&amp;Table2[[#This Row],[Huisnummer]]&amp;Table2[[#This Row],[Postcode]])</f>
        <v/>
      </c>
      <c r="S676"/>
      <c r="T676"/>
      <c r="U676"/>
      <c r="V676"/>
      <c r="W676"/>
      <c r="X676"/>
      <c r="Y676"/>
      <c r="AA676" t="str">
        <f>_xlfn.XLOOKUP(Table2[[#This Row],[Basisnaam]],Table3[Basisnaam],Table3[Functie],"",0)</f>
        <v>HR Manager</v>
      </c>
      <c r="AB676" t="str">
        <f>IF(OR(Table2[[#This Row],[In Contact list?]]&lt;&gt;"Not Found",Table2[[#This Row],[In Contacten Hanne]]&lt;&gt;""),"Yes","No")</f>
        <v>Yes</v>
      </c>
    </row>
    <row r="677" spans="1:28" ht="17.45" customHeight="1" x14ac:dyDescent="0.45">
      <c r="A677" t="s">
        <v>5346</v>
      </c>
      <c r="B677" t="s">
        <v>7675</v>
      </c>
      <c r="C677" t="str">
        <f>SUBSTITUTE(SUBSTITUTE(SUBSTITUTE(SUBSTITUTE(SUBSTITUTE(SUBSTITUTE(SUBSTITUTE(SUBSTITUTE(SUBSTITUTE(SUBSTITUTE(SUBSTITUTE(SUBSTITUTE(SUBSTITUTE(LOWER(Table2[[#This Row],[Naam]]),".",""),"-","")," bvba",""),"belgië",""),"belgium","")," nv","")," bv",""),"group",""),"groep","")," ", ""),"é","e"),"è","e"),"à","a")</f>
        <v>thvdebreesolutionssanterra</v>
      </c>
      <c r="D677"/>
      <c r="E677"/>
      <c r="F677"/>
      <c r="G677"/>
      <c r="H677"/>
      <c r="I677"/>
      <c r="J677" t="s">
        <v>9547</v>
      </c>
      <c r="K677" t="str">
        <f>IFERROR(LEFT(SUBSTITUTE(SUBSTITUTE(Table2[[#This Row],[Website]],"www.",""),"https://",""), FIND(".", SUBSTITUTE(SUBSTITUTE(Table2[[#This Row],[Website]],"www.",""),"https://","")) - 1),"")</f>
        <v>Empty</v>
      </c>
      <c r="L677"/>
      <c r="M677"/>
      <c r="N677"/>
      <c r="O677"/>
      <c r="P677"/>
      <c r="Q677"/>
      <c r="R677" t="str">
        <f>LOWER(Table2[[#This Row],[Straat]]&amp;Table2[[#This Row],[Huisnummer]]&amp;Table2[[#This Row],[Postcode]])</f>
        <v/>
      </c>
      <c r="S677"/>
      <c r="T677"/>
      <c r="U677"/>
      <c r="V677"/>
      <c r="W677"/>
      <c r="X677"/>
      <c r="Y677"/>
      <c r="AA677" t="str">
        <f>_xlfn.XLOOKUP(Table2[[#This Row],[Basisnaam]],Table3[Basisnaam],Table3[Functie],"",0)</f>
        <v>HR Manager</v>
      </c>
      <c r="AB677" t="str">
        <f>IF(OR(Table2[[#This Row],[In Contact list?]]&lt;&gt;"Not Found",Table2[[#This Row],[In Contacten Hanne]]&lt;&gt;""),"Yes","No")</f>
        <v>Yes</v>
      </c>
    </row>
    <row r="678" spans="1:28" ht="17.45" customHeight="1" x14ac:dyDescent="0.45">
      <c r="A678" t="s">
        <v>5346</v>
      </c>
      <c r="B678" t="s">
        <v>7679</v>
      </c>
      <c r="C678" t="str">
        <f>SUBSTITUTE(SUBSTITUTE(SUBSTITUTE(SUBSTITUTE(SUBSTITUTE(SUBSTITUTE(SUBSTITUTE(SUBSTITUTE(SUBSTITUTE(SUBSTITUTE(SUBSTITUTE(SUBSTITUTE(SUBSTITUTE(LOWER(Table2[[#This Row],[Naam]]),".",""),"-","")," bvba",""),"belgië",""),"belgium","")," nv","")," bv",""),"group",""),"groep","")," ", ""),"é","e"),"è","e"),"à","a")</f>
        <v>europassistance,succursalebelge</v>
      </c>
      <c r="D678"/>
      <c r="E678"/>
      <c r="F678"/>
      <c r="G678"/>
      <c r="H678"/>
      <c r="I678"/>
      <c r="J678" t="s">
        <v>9547</v>
      </c>
      <c r="K678" t="str">
        <f>IFERROR(LEFT(SUBSTITUTE(SUBSTITUTE(Table2[[#This Row],[Website]],"www.",""),"https://",""), FIND(".", SUBSTITUTE(SUBSTITUTE(Table2[[#This Row],[Website]],"www.",""),"https://","")) - 1),"")</f>
        <v>Empty</v>
      </c>
      <c r="L678"/>
      <c r="M678"/>
      <c r="N678"/>
      <c r="O678"/>
      <c r="P678"/>
      <c r="Q678"/>
      <c r="R678" t="str">
        <f>LOWER(Table2[[#This Row],[Straat]]&amp;Table2[[#This Row],[Huisnummer]]&amp;Table2[[#This Row],[Postcode]])</f>
        <v/>
      </c>
      <c r="S678"/>
      <c r="T678"/>
      <c r="U678"/>
      <c r="V678"/>
      <c r="W678"/>
      <c r="X678"/>
      <c r="Y678"/>
      <c r="AA678" t="str">
        <f>_xlfn.XLOOKUP(Table2[[#This Row],[Basisnaam]],Table3[Basisnaam],Table3[Functie],"",0)</f>
        <v>HR director europe</v>
      </c>
      <c r="AB678" t="str">
        <f>IF(OR(Table2[[#This Row],[In Contact list?]]&lt;&gt;"Not Found",Table2[[#This Row],[In Contacten Hanne]]&lt;&gt;""),"Yes","No")</f>
        <v>Yes</v>
      </c>
    </row>
    <row r="679" spans="1:28" ht="17.45" customHeight="1" x14ac:dyDescent="0.45">
      <c r="A679" t="s">
        <v>5346</v>
      </c>
      <c r="B679" t="s">
        <v>7683</v>
      </c>
      <c r="C679" t="str">
        <f>SUBSTITUTE(SUBSTITUTE(SUBSTITUTE(SUBSTITUTE(SUBSTITUTE(SUBSTITUTE(SUBSTITUTE(SUBSTITUTE(SUBSTITUTE(SUBSTITUTE(SUBSTITUTE(SUBSTITUTE(SUBSTITUTE(LOWER(Table2[[#This Row],[Naam]]),".",""),"-","")," bvba",""),"belgië",""),"belgium","")," nv","")," bv",""),"group",""),"groep","")," ", ""),"é","e"),"è","e"),"à","a")</f>
        <v>hascoinvest&amp;aanverwantevennootschappen</v>
      </c>
      <c r="D679"/>
      <c r="E679"/>
      <c r="F679"/>
      <c r="G679"/>
      <c r="H679"/>
      <c r="I679"/>
      <c r="J679" t="s">
        <v>9547</v>
      </c>
      <c r="K679" t="str">
        <f>IFERROR(LEFT(SUBSTITUTE(SUBSTITUTE(Table2[[#This Row],[Website]],"www.",""),"https://",""), FIND(".", SUBSTITUTE(SUBSTITUTE(Table2[[#This Row],[Website]],"www.",""),"https://","")) - 1),"")</f>
        <v>Empty</v>
      </c>
      <c r="L679"/>
      <c r="M679"/>
      <c r="N679"/>
      <c r="O679"/>
      <c r="P679"/>
      <c r="Q679"/>
      <c r="R679" t="str">
        <f>LOWER(Table2[[#This Row],[Straat]]&amp;Table2[[#This Row],[Huisnummer]]&amp;Table2[[#This Row],[Postcode]])</f>
        <v/>
      </c>
      <c r="S679"/>
      <c r="T679"/>
      <c r="U679"/>
      <c r="V679"/>
      <c r="W679"/>
      <c r="X679"/>
      <c r="Y679"/>
      <c r="AA679" t="str">
        <f>_xlfn.XLOOKUP(Table2[[#This Row],[Basisnaam]],Table3[Basisnaam],Table3[Functie],"",0)</f>
        <v>CHRO Comfort Energy</v>
      </c>
      <c r="AB679" t="str">
        <f>IF(OR(Table2[[#This Row],[In Contact list?]]&lt;&gt;"Not Found",Table2[[#This Row],[In Contacten Hanne]]&lt;&gt;""),"Yes","No")</f>
        <v>Yes</v>
      </c>
    </row>
    <row r="680" spans="1:28" ht="17.45" customHeight="1" x14ac:dyDescent="0.45">
      <c r="A680" t="s">
        <v>5346</v>
      </c>
      <c r="B680" t="s">
        <v>7689</v>
      </c>
      <c r="C680" t="str">
        <f>SUBSTITUTE(SUBSTITUTE(SUBSTITUTE(SUBSTITUTE(SUBSTITUTE(SUBSTITUTE(SUBSTITUTE(SUBSTITUTE(SUBSTITUTE(SUBSTITUTE(SUBSTITUTE(SUBSTITUTE(SUBSTITUTE(LOWER(Table2[[#This Row],[Naam]]),".",""),"-","")," bvba",""),"belgië",""),"belgium","")," nv","")," bv",""),"group",""),"groep","")," ", ""),"é","e"),"è","e"),"à","a")</f>
        <v>vanroey</v>
      </c>
      <c r="D680"/>
      <c r="E680"/>
      <c r="F680"/>
      <c r="G680"/>
      <c r="H680"/>
      <c r="I680"/>
      <c r="J680" t="s">
        <v>9547</v>
      </c>
      <c r="K680" t="str">
        <f>IFERROR(LEFT(SUBSTITUTE(SUBSTITUTE(Table2[[#This Row],[Website]],"www.",""),"https://",""), FIND(".", SUBSTITUTE(SUBSTITUTE(Table2[[#This Row],[Website]],"www.",""),"https://","")) - 1),"")</f>
        <v>Empty</v>
      </c>
      <c r="L680"/>
      <c r="M680"/>
      <c r="N680"/>
      <c r="O680"/>
      <c r="P680"/>
      <c r="Q680"/>
      <c r="R680" t="str">
        <f>LOWER(Table2[[#This Row],[Straat]]&amp;Table2[[#This Row],[Huisnummer]]&amp;Table2[[#This Row],[Postcode]])</f>
        <v/>
      </c>
      <c r="S680"/>
      <c r="T680"/>
      <c r="U680"/>
      <c r="V680"/>
      <c r="W680"/>
      <c r="X680"/>
      <c r="Y680"/>
      <c r="AA680" t="str">
        <f>_xlfn.XLOOKUP(Table2[[#This Row],[Basisnaam]],Table3[Basisnaam],Table3[Functie],"",0)</f>
        <v>HR Manager</v>
      </c>
      <c r="AB680" t="str">
        <f>IF(OR(Table2[[#This Row],[In Contact list?]]&lt;&gt;"Not Found",Table2[[#This Row],[In Contacten Hanne]]&lt;&gt;""),"Yes","No")</f>
        <v>Yes</v>
      </c>
    </row>
    <row r="681" spans="1:28" ht="17.45" customHeight="1" x14ac:dyDescent="0.45">
      <c r="A681" t="s">
        <v>5346</v>
      </c>
      <c r="B681" t="s">
        <v>7694</v>
      </c>
      <c r="C681" t="str">
        <f>SUBSTITUTE(SUBSTITUTE(SUBSTITUTE(SUBSTITUTE(SUBSTITUTE(SUBSTITUTE(SUBSTITUTE(SUBSTITUTE(SUBSTITUTE(SUBSTITUTE(SUBSTITUTE(SUBSTITUTE(SUBSTITUTE(LOWER(Table2[[#This Row],[Naam]]),".",""),"-","")," bvba",""),"belgië",""),"belgium","")," nv","")," bv",""),"group",""),"groep","")," ", ""),"é","e"),"è","e"),"à","a")</f>
        <v>medicalinformationprofessionalsystems</v>
      </c>
      <c r="D681"/>
      <c r="E681"/>
      <c r="F681"/>
      <c r="G681"/>
      <c r="H681"/>
      <c r="I681"/>
      <c r="J681" t="s">
        <v>9547</v>
      </c>
      <c r="K681" t="str">
        <f>IFERROR(LEFT(SUBSTITUTE(SUBSTITUTE(Table2[[#This Row],[Website]],"www.",""),"https://",""), FIND(".", SUBSTITUTE(SUBSTITUTE(Table2[[#This Row],[Website]],"www.",""),"https://","")) - 1),"")</f>
        <v>Empty</v>
      </c>
      <c r="L681"/>
      <c r="M681"/>
      <c r="N681"/>
      <c r="O681"/>
      <c r="P681"/>
      <c r="Q681"/>
      <c r="R681" t="str">
        <f>LOWER(Table2[[#This Row],[Straat]]&amp;Table2[[#This Row],[Huisnummer]]&amp;Table2[[#This Row],[Postcode]])</f>
        <v/>
      </c>
      <c r="S681"/>
      <c r="T681"/>
      <c r="U681"/>
      <c r="V681"/>
      <c r="W681"/>
      <c r="X681"/>
      <c r="Y681"/>
      <c r="AA681" t="str">
        <f>_xlfn.XLOOKUP(Table2[[#This Row],[Basisnaam]],Table3[Basisnaam],Table3[Functie],"",0)</f>
        <v>Director HR</v>
      </c>
      <c r="AB681" t="str">
        <f>IF(OR(Table2[[#This Row],[In Contact list?]]&lt;&gt;"Not Found",Table2[[#This Row],[In Contacten Hanne]]&lt;&gt;""),"Yes","No")</f>
        <v>Yes</v>
      </c>
    </row>
    <row r="682" spans="1:28" ht="17.45" customHeight="1" x14ac:dyDescent="0.45">
      <c r="A682" t="s">
        <v>5346</v>
      </c>
      <c r="B682" t="s">
        <v>7697</v>
      </c>
      <c r="C682" t="str">
        <f>SUBSTITUTE(SUBSTITUTE(SUBSTITUTE(SUBSTITUTE(SUBSTITUTE(SUBSTITUTE(SUBSTITUTE(SUBSTITUTE(SUBSTITUTE(SUBSTITUTE(SUBSTITUTE(SUBSTITUTE(SUBSTITUTE(LOWER(Table2[[#This Row],[Naam]]),".",""),"-","")," bvba",""),"belgië",""),"belgium","")," nv","")," bv",""),"group",""),"groep","")," ", ""),"é","e"),"è","e"),"à","a")</f>
        <v>bosalemissioncontrolsystems</v>
      </c>
      <c r="D682"/>
      <c r="E682"/>
      <c r="F682"/>
      <c r="G682"/>
      <c r="H682"/>
      <c r="I682"/>
      <c r="J682" t="s">
        <v>9547</v>
      </c>
      <c r="K682" t="str">
        <f>IFERROR(LEFT(SUBSTITUTE(SUBSTITUTE(Table2[[#This Row],[Website]],"www.",""),"https://",""), FIND(".", SUBSTITUTE(SUBSTITUTE(Table2[[#This Row],[Website]],"www.",""),"https://","")) - 1),"")</f>
        <v>Empty</v>
      </c>
      <c r="L682"/>
      <c r="M682"/>
      <c r="N682"/>
      <c r="O682"/>
      <c r="P682"/>
      <c r="Q682"/>
      <c r="R682" t="str">
        <f>LOWER(Table2[[#This Row],[Straat]]&amp;Table2[[#This Row],[Huisnummer]]&amp;Table2[[#This Row],[Postcode]])</f>
        <v/>
      </c>
      <c r="S682"/>
      <c r="T682"/>
      <c r="U682"/>
      <c r="V682"/>
      <c r="W682"/>
      <c r="X682"/>
      <c r="Y682"/>
      <c r="AA682" t="str">
        <f>_xlfn.XLOOKUP(Table2[[#This Row],[Basisnaam]],Table3[Basisnaam],Table3[Functie],"",0)</f>
        <v>HR Manager</v>
      </c>
      <c r="AB682" t="str">
        <f>IF(OR(Table2[[#This Row],[In Contact list?]]&lt;&gt;"Not Found",Table2[[#This Row],[In Contacten Hanne]]&lt;&gt;""),"Yes","No")</f>
        <v>Yes</v>
      </c>
    </row>
    <row r="683" spans="1:28" ht="17.45" customHeight="1" x14ac:dyDescent="0.45">
      <c r="A683" t="s">
        <v>5346</v>
      </c>
      <c r="B683" t="s">
        <v>7702</v>
      </c>
      <c r="C683" t="str">
        <f>SUBSTITUTE(SUBSTITUTE(SUBSTITUTE(SUBSTITUTE(SUBSTITUTE(SUBSTITUTE(SUBSTITUTE(SUBSTITUTE(SUBSTITUTE(SUBSTITUTE(SUBSTITUTE(SUBSTITUTE(SUBSTITUTE(LOWER(Table2[[#This Row],[Naam]]),".",""),"-","")," bvba",""),"belgië",""),"belgium","")," nv","")," bv",""),"group",""),"groep","")," ", ""),"é","e"),"è","e"),"à","a")</f>
        <v>bnpparibaslease</v>
      </c>
      <c r="D683"/>
      <c r="E683"/>
      <c r="F683"/>
      <c r="G683"/>
      <c r="H683"/>
      <c r="I683"/>
      <c r="J683" t="s">
        <v>9547</v>
      </c>
      <c r="K683" t="str">
        <f>IFERROR(LEFT(SUBSTITUTE(SUBSTITUTE(Table2[[#This Row],[Website]],"www.",""),"https://",""), FIND(".", SUBSTITUTE(SUBSTITUTE(Table2[[#This Row],[Website]],"www.",""),"https://","")) - 1),"")</f>
        <v>Empty</v>
      </c>
      <c r="L683"/>
      <c r="M683"/>
      <c r="N683"/>
      <c r="O683"/>
      <c r="P683"/>
      <c r="Q683"/>
      <c r="R683" t="str">
        <f>LOWER(Table2[[#This Row],[Straat]]&amp;Table2[[#This Row],[Huisnummer]]&amp;Table2[[#This Row],[Postcode]])</f>
        <v/>
      </c>
      <c r="S683"/>
      <c r="T683"/>
      <c r="U683"/>
      <c r="V683"/>
      <c r="W683"/>
      <c r="X683"/>
      <c r="Y683"/>
      <c r="AA683" t="str">
        <f>_xlfn.XLOOKUP(Table2[[#This Row],[Basisnaam]],Table3[Basisnaam],Table3[Functie],"",0)</f>
        <v>HR Manager</v>
      </c>
      <c r="AB683" t="str">
        <f>IF(OR(Table2[[#This Row],[In Contact list?]]&lt;&gt;"Not Found",Table2[[#This Row],[In Contacten Hanne]]&lt;&gt;""),"Yes","No")</f>
        <v>Yes</v>
      </c>
    </row>
    <row r="684" spans="1:28" ht="17.45" customHeight="1" x14ac:dyDescent="0.45">
      <c r="A684" t="s">
        <v>5346</v>
      </c>
      <c r="B684" t="s">
        <v>7706</v>
      </c>
      <c r="C684" t="str">
        <f>SUBSTITUTE(SUBSTITUTE(SUBSTITUTE(SUBSTITUTE(SUBSTITUTE(SUBSTITUTE(SUBSTITUTE(SUBSTITUTE(SUBSTITUTE(SUBSTITUTE(SUBSTITUTE(SUBSTITUTE(SUBSTITUTE(LOWER(Table2[[#This Row],[Naam]]),".",""),"-","")," bvba",""),"belgië",""),"belgium","")," nv","")," bv",""),"group",""),"groep","")," ", ""),"é","e"),"è","e"),"à","a")</f>
        <v>productionresource</v>
      </c>
      <c r="D684"/>
      <c r="E684"/>
      <c r="F684"/>
      <c r="G684"/>
      <c r="H684"/>
      <c r="I684"/>
      <c r="J684" t="s">
        <v>9547</v>
      </c>
      <c r="K684" t="str">
        <f>IFERROR(LEFT(SUBSTITUTE(SUBSTITUTE(Table2[[#This Row],[Website]],"www.",""),"https://",""), FIND(".", SUBSTITUTE(SUBSTITUTE(Table2[[#This Row],[Website]],"www.",""),"https://","")) - 1),"")</f>
        <v>Empty</v>
      </c>
      <c r="L684"/>
      <c r="M684"/>
      <c r="N684"/>
      <c r="O684"/>
      <c r="P684"/>
      <c r="Q684"/>
      <c r="R684" t="str">
        <f>LOWER(Table2[[#This Row],[Straat]]&amp;Table2[[#This Row],[Huisnummer]]&amp;Table2[[#This Row],[Postcode]])</f>
        <v/>
      </c>
      <c r="S684"/>
      <c r="T684"/>
      <c r="U684"/>
      <c r="V684"/>
      <c r="W684"/>
      <c r="X684"/>
      <c r="Y684"/>
      <c r="AA684" t="str">
        <f>_xlfn.XLOOKUP(Table2[[#This Row],[Basisnaam]],Table3[Basisnaam],Table3[Functie],"",0)</f>
        <v>HR Manager</v>
      </c>
      <c r="AB684" t="str">
        <f>IF(OR(Table2[[#This Row],[In Contact list?]]&lt;&gt;"Not Found",Table2[[#This Row],[In Contacten Hanne]]&lt;&gt;""),"Yes","No")</f>
        <v>Yes</v>
      </c>
    </row>
    <row r="685" spans="1:28" ht="17.45" customHeight="1" x14ac:dyDescent="0.45">
      <c r="A685" t="s">
        <v>5346</v>
      </c>
      <c r="B685" t="s">
        <v>7712</v>
      </c>
      <c r="C685" t="str">
        <f>SUBSTITUTE(SUBSTITUTE(SUBSTITUTE(SUBSTITUTE(SUBSTITUTE(SUBSTITUTE(SUBSTITUTE(SUBSTITUTE(SUBSTITUTE(SUBSTITUTE(SUBSTITUTE(SUBSTITUTE(SUBSTITUTE(LOWER(Table2[[#This Row],[Naam]]),".",""),"-","")," bvba",""),"belgië",""),"belgium","")," nv","")," bv",""),"group",""),"groep","")," ", ""),"é","e"),"è","e"),"à","a")</f>
        <v>dpworldantwerp</v>
      </c>
      <c r="D685"/>
      <c r="E685"/>
      <c r="F685"/>
      <c r="G685"/>
      <c r="H685"/>
      <c r="I685"/>
      <c r="J685" t="s">
        <v>9547</v>
      </c>
      <c r="K685" t="str">
        <f>IFERROR(LEFT(SUBSTITUTE(SUBSTITUTE(Table2[[#This Row],[Website]],"www.",""),"https://",""), FIND(".", SUBSTITUTE(SUBSTITUTE(Table2[[#This Row],[Website]],"www.",""),"https://","")) - 1),"")</f>
        <v>Empty</v>
      </c>
      <c r="L685"/>
      <c r="M685"/>
      <c r="N685"/>
      <c r="O685"/>
      <c r="P685"/>
      <c r="Q685"/>
      <c r="R685" t="str">
        <f>LOWER(Table2[[#This Row],[Straat]]&amp;Table2[[#This Row],[Huisnummer]]&amp;Table2[[#This Row],[Postcode]])</f>
        <v/>
      </c>
      <c r="S685"/>
      <c r="T685"/>
      <c r="U685"/>
      <c r="V685"/>
      <c r="W685"/>
      <c r="X685"/>
      <c r="Y685"/>
      <c r="AA685" t="str">
        <f>_xlfn.XLOOKUP(Table2[[#This Row],[Basisnaam]],Table3[Basisnaam],Table3[Functie],"",0)</f>
        <v>HR Director</v>
      </c>
      <c r="AB685" t="str">
        <f>IF(OR(Table2[[#This Row],[In Contact list?]]&lt;&gt;"Not Found",Table2[[#This Row],[In Contacten Hanne]]&lt;&gt;""),"Yes","No")</f>
        <v>Yes</v>
      </c>
    </row>
    <row r="686" spans="1:28" ht="17.45" customHeight="1" x14ac:dyDescent="0.45">
      <c r="A686" t="s">
        <v>5346</v>
      </c>
      <c r="B686" t="s">
        <v>7730</v>
      </c>
      <c r="C686" t="str">
        <f>SUBSTITUTE(SUBSTITUTE(SUBSTITUTE(SUBSTITUTE(SUBSTITUTE(SUBSTITUTE(SUBSTITUTE(SUBSTITUTE(SUBSTITUTE(SUBSTITUTE(SUBSTITUTE(SUBSTITUTE(SUBSTITUTE(LOWER(Table2[[#This Row],[Naam]]),".",""),"-","")," bvba",""),"belgië",""),"belgium","")," nv","")," bv",""),"group",""),"groep","")," ", ""),"é","e"),"è","e"),"à","a")</f>
        <v>democo</v>
      </c>
      <c r="D686"/>
      <c r="E686"/>
      <c r="F686"/>
      <c r="G686"/>
      <c r="H686"/>
      <c r="I686"/>
      <c r="J686" t="s">
        <v>9547</v>
      </c>
      <c r="K686" t="str">
        <f>IFERROR(LEFT(SUBSTITUTE(SUBSTITUTE(Table2[[#This Row],[Website]],"www.",""),"https://",""), FIND(".", SUBSTITUTE(SUBSTITUTE(Table2[[#This Row],[Website]],"www.",""),"https://","")) - 1),"")</f>
        <v>Empty</v>
      </c>
      <c r="L686"/>
      <c r="M686"/>
      <c r="N686"/>
      <c r="O686"/>
      <c r="P686"/>
      <c r="Q686"/>
      <c r="R686" t="str">
        <f>LOWER(Table2[[#This Row],[Straat]]&amp;Table2[[#This Row],[Huisnummer]]&amp;Table2[[#This Row],[Postcode]])</f>
        <v/>
      </c>
      <c r="S686"/>
      <c r="T686"/>
      <c r="U686"/>
      <c r="V686"/>
      <c r="W686"/>
      <c r="X686"/>
      <c r="Y686"/>
      <c r="AA686" t="str">
        <f>_xlfn.XLOOKUP(Table2[[#This Row],[Basisnaam]],Table3[Basisnaam],Table3[Functie],"",0)</f>
        <v>HR Directeur</v>
      </c>
      <c r="AB686" t="str">
        <f>IF(OR(Table2[[#This Row],[In Contact list?]]&lt;&gt;"Not Found",Table2[[#This Row],[In Contacten Hanne]]&lt;&gt;""),"Yes","No")</f>
        <v>Yes</v>
      </c>
    </row>
    <row r="687" spans="1:28" ht="17.45" customHeight="1" x14ac:dyDescent="0.45">
      <c r="A687" t="s">
        <v>5346</v>
      </c>
      <c r="B687" t="s">
        <v>7735</v>
      </c>
      <c r="C687" t="str">
        <f>SUBSTITUTE(SUBSTITUTE(SUBSTITUTE(SUBSTITUTE(SUBSTITUTE(SUBSTITUTE(SUBSTITUTE(SUBSTITUTE(SUBSTITUTE(SUBSTITUTE(SUBSTITUTE(SUBSTITUTE(SUBSTITUTE(LOWER(Table2[[#This Row],[Naam]]),".",""),"-","")," bvba",""),"belgië",""),"belgium","")," nv","")," bv",""),"group",""),"groep","")," ", ""),"é","e"),"è","e"),"à","a")</f>
        <v>lambrechtsservices</v>
      </c>
      <c r="D687"/>
      <c r="E687"/>
      <c r="F687"/>
      <c r="G687"/>
      <c r="H687"/>
      <c r="I687"/>
      <c r="J687" t="s">
        <v>9547</v>
      </c>
      <c r="K687" t="str">
        <f>IFERROR(LEFT(SUBSTITUTE(SUBSTITUTE(Table2[[#This Row],[Website]],"www.",""),"https://",""), FIND(".", SUBSTITUTE(SUBSTITUTE(Table2[[#This Row],[Website]],"www.",""),"https://","")) - 1),"")</f>
        <v>Empty</v>
      </c>
      <c r="L687"/>
      <c r="M687"/>
      <c r="N687"/>
      <c r="O687"/>
      <c r="P687"/>
      <c r="Q687"/>
      <c r="R687" t="str">
        <f>LOWER(Table2[[#This Row],[Straat]]&amp;Table2[[#This Row],[Huisnummer]]&amp;Table2[[#This Row],[Postcode]])</f>
        <v/>
      </c>
      <c r="S687"/>
      <c r="T687"/>
      <c r="U687"/>
      <c r="V687"/>
      <c r="W687"/>
      <c r="X687"/>
      <c r="Y687"/>
      <c r="AA687" t="str">
        <f>_xlfn.XLOOKUP(Table2[[#This Row],[Basisnaam]],Table3[Basisnaam],Table3[Functie],"",0)</f>
        <v>HR Manager</v>
      </c>
      <c r="AB687" t="str">
        <f>IF(OR(Table2[[#This Row],[In Contact list?]]&lt;&gt;"Not Found",Table2[[#This Row],[In Contacten Hanne]]&lt;&gt;""),"Yes","No")</f>
        <v>Yes</v>
      </c>
    </row>
    <row r="688" spans="1:28" ht="17.45" customHeight="1" x14ac:dyDescent="0.45">
      <c r="A688" t="s">
        <v>5346</v>
      </c>
      <c r="B688" t="s">
        <v>7741</v>
      </c>
      <c r="C688" t="str">
        <f>SUBSTITUTE(SUBSTITUTE(SUBSTITUTE(SUBSTITUTE(SUBSTITUTE(SUBSTITUTE(SUBSTITUTE(SUBSTITUTE(SUBSTITUTE(SUBSTITUTE(SUBSTITUTE(SUBSTITUTE(SUBSTITUTE(LOWER(Table2[[#This Row],[Naam]]),".",""),"-","")," bvba",""),"belgië",""),"belgium","")," nv","")," bv",""),"group",""),"groep","")," ", ""),"é","e"),"è","e"),"à","a")</f>
        <v>volvocarbrussel</v>
      </c>
      <c r="D688"/>
      <c r="E688"/>
      <c r="F688"/>
      <c r="G688"/>
      <c r="H688"/>
      <c r="I688"/>
      <c r="J688" t="s">
        <v>9547</v>
      </c>
      <c r="K688" t="str">
        <f>IFERROR(LEFT(SUBSTITUTE(SUBSTITUTE(Table2[[#This Row],[Website]],"www.",""),"https://",""), FIND(".", SUBSTITUTE(SUBSTITUTE(Table2[[#This Row],[Website]],"www.",""),"https://","")) - 1),"")</f>
        <v>Empty</v>
      </c>
      <c r="L688"/>
      <c r="M688"/>
      <c r="N688"/>
      <c r="O688"/>
      <c r="P688"/>
      <c r="Q688"/>
      <c r="R688" t="str">
        <f>LOWER(Table2[[#This Row],[Straat]]&amp;Table2[[#This Row],[Huisnummer]]&amp;Table2[[#This Row],[Postcode]])</f>
        <v/>
      </c>
      <c r="S688"/>
      <c r="T688"/>
      <c r="U688"/>
      <c r="V688"/>
      <c r="W688"/>
      <c r="X688"/>
      <c r="Y688"/>
      <c r="AA688" t="str">
        <f>_xlfn.XLOOKUP(Table2[[#This Row],[Basisnaam]],Table3[Basisnaam],Table3[Functie],"",0)</f>
        <v>HR Manager</v>
      </c>
      <c r="AB688" t="str">
        <f>IF(OR(Table2[[#This Row],[In Contact list?]]&lt;&gt;"Not Found",Table2[[#This Row],[In Contacten Hanne]]&lt;&gt;""),"Yes","No")</f>
        <v>Yes</v>
      </c>
    </row>
    <row r="689" spans="1:28" ht="17.45" customHeight="1" x14ac:dyDescent="0.45">
      <c r="A689" t="s">
        <v>5346</v>
      </c>
      <c r="B689" t="s">
        <v>7752</v>
      </c>
      <c r="C689" t="str">
        <f>SUBSTITUTE(SUBSTITUTE(SUBSTITUTE(SUBSTITUTE(SUBSTITUTE(SUBSTITUTE(SUBSTITUTE(SUBSTITUTE(SUBSTITUTE(SUBSTITUTE(SUBSTITUTE(SUBSTITUTE(SUBSTITUTE(LOWER(Table2[[#This Row],[Naam]]),".",""),"-","")," bvba",""),"belgië",""),"belgium","")," nv","")," bv",""),"group",""),"groep","")," ", ""),"é","e"),"è","e"),"à","a")</f>
        <v>philipmorris</v>
      </c>
      <c r="D689"/>
      <c r="E689"/>
      <c r="F689"/>
      <c r="G689"/>
      <c r="H689"/>
      <c r="I689"/>
      <c r="J689" t="s">
        <v>9547</v>
      </c>
      <c r="K689" t="str">
        <f>IFERROR(LEFT(SUBSTITUTE(SUBSTITUTE(Table2[[#This Row],[Website]],"www.",""),"https://",""), FIND(".", SUBSTITUTE(SUBSTITUTE(Table2[[#This Row],[Website]],"www.",""),"https://","")) - 1),"")</f>
        <v>Empty</v>
      </c>
      <c r="L689"/>
      <c r="M689"/>
      <c r="N689"/>
      <c r="O689"/>
      <c r="P689"/>
      <c r="Q689"/>
      <c r="R689" t="str">
        <f>LOWER(Table2[[#This Row],[Straat]]&amp;Table2[[#This Row],[Huisnummer]]&amp;Table2[[#This Row],[Postcode]])</f>
        <v/>
      </c>
      <c r="S689"/>
      <c r="T689"/>
      <c r="U689"/>
      <c r="V689"/>
      <c r="W689"/>
      <c r="X689"/>
      <c r="Y689"/>
      <c r="AA689" t="str">
        <f>_xlfn.XLOOKUP(Table2[[#This Row],[Basisnaam]],Table3[Basisnaam],Table3[Functie],"",0)</f>
        <v>HR Manager Benelux</v>
      </c>
      <c r="AB689" t="str">
        <f>IF(OR(Table2[[#This Row],[In Contact list?]]&lt;&gt;"Not Found",Table2[[#This Row],[In Contacten Hanne]]&lt;&gt;""),"Yes","No")</f>
        <v>Yes</v>
      </c>
    </row>
    <row r="690" spans="1:28" ht="17.45" customHeight="1" x14ac:dyDescent="0.45">
      <c r="A690" t="s">
        <v>5346</v>
      </c>
      <c r="B690" t="s">
        <v>7755</v>
      </c>
      <c r="C690" t="str">
        <f>SUBSTITUTE(SUBSTITUTE(SUBSTITUTE(SUBSTITUTE(SUBSTITUTE(SUBSTITUTE(SUBSTITUTE(SUBSTITUTE(SUBSTITUTE(SUBSTITUTE(SUBSTITUTE(SUBSTITUTE(SUBSTITUTE(LOWER(Table2[[#This Row],[Naam]]),".",""),"-","")," bvba",""),"belgië",""),"belgium","")," nv","")," bv",""),"group",""),"groep","")," ", ""),"é","e"),"è","e"),"à","a")</f>
        <v>cumminsdistributionfrance</v>
      </c>
      <c r="D690"/>
      <c r="E690"/>
      <c r="F690"/>
      <c r="G690"/>
      <c r="H690"/>
      <c r="I690"/>
      <c r="J690" t="s">
        <v>9547</v>
      </c>
      <c r="K690" t="str">
        <f>IFERROR(LEFT(SUBSTITUTE(SUBSTITUTE(Table2[[#This Row],[Website]],"www.",""),"https://",""), FIND(".", SUBSTITUTE(SUBSTITUTE(Table2[[#This Row],[Website]],"www.",""),"https://","")) - 1),"")</f>
        <v>Empty</v>
      </c>
      <c r="L690"/>
      <c r="M690"/>
      <c r="N690"/>
      <c r="O690"/>
      <c r="P690"/>
      <c r="Q690"/>
      <c r="R690" t="str">
        <f>LOWER(Table2[[#This Row],[Straat]]&amp;Table2[[#This Row],[Huisnummer]]&amp;Table2[[#This Row],[Postcode]])</f>
        <v/>
      </c>
      <c r="S690"/>
      <c r="T690"/>
      <c r="U690"/>
      <c r="V690"/>
      <c r="W690"/>
      <c r="X690"/>
      <c r="Y690"/>
      <c r="AA690" t="str">
        <f>_xlfn.XLOOKUP(Table2[[#This Row],[Basisnaam]],Table3[Basisnaam],Table3[Functie],"",0)</f>
        <v>HR Manager</v>
      </c>
      <c r="AB690" t="str">
        <f>IF(OR(Table2[[#This Row],[In Contact list?]]&lt;&gt;"Not Found",Table2[[#This Row],[In Contacten Hanne]]&lt;&gt;""),"Yes","No")</f>
        <v>Yes</v>
      </c>
    </row>
    <row r="691" spans="1:28" ht="17.45" customHeight="1" x14ac:dyDescent="0.45">
      <c r="A691" t="s">
        <v>5346</v>
      </c>
      <c r="B691" t="s">
        <v>7765</v>
      </c>
      <c r="C691" t="str">
        <f>SUBSTITUTE(SUBSTITUTE(SUBSTITUTE(SUBSTITUTE(SUBSTITUTE(SUBSTITUTE(SUBSTITUTE(SUBSTITUTE(SUBSTITUTE(SUBSTITUTE(SUBSTITUTE(SUBSTITUTE(SUBSTITUTE(LOWER(Table2[[#This Row],[Naam]]),".",""),"-","")," bvba",""),"belgië",""),"belgium","")," nv","")," bv",""),"group",""),"groep","")," ", ""),"é","e"),"è","e"),"à","a")</f>
        <v>solidussolutions</v>
      </c>
      <c r="D691"/>
      <c r="E691"/>
      <c r="F691"/>
      <c r="G691"/>
      <c r="H691"/>
      <c r="I691"/>
      <c r="J691" t="s">
        <v>9547</v>
      </c>
      <c r="K691" t="str">
        <f>IFERROR(LEFT(SUBSTITUTE(SUBSTITUTE(Table2[[#This Row],[Website]],"www.",""),"https://",""), FIND(".", SUBSTITUTE(SUBSTITUTE(Table2[[#This Row],[Website]],"www.",""),"https://","")) - 1),"")</f>
        <v>Empty</v>
      </c>
      <c r="L691"/>
      <c r="M691"/>
      <c r="N691"/>
      <c r="O691"/>
      <c r="P691"/>
      <c r="Q691"/>
      <c r="R691" t="str">
        <f>LOWER(Table2[[#This Row],[Straat]]&amp;Table2[[#This Row],[Huisnummer]]&amp;Table2[[#This Row],[Postcode]])</f>
        <v/>
      </c>
      <c r="S691"/>
      <c r="T691"/>
      <c r="U691"/>
      <c r="V691"/>
      <c r="W691"/>
      <c r="X691"/>
      <c r="Y691"/>
      <c r="AA691" t="str">
        <f>_xlfn.XLOOKUP(Table2[[#This Row],[Basisnaam]],Table3[Basisnaam],Table3[Functie],"",0)</f>
        <v>HR Manager</v>
      </c>
      <c r="AB691" t="str">
        <f>IF(OR(Table2[[#This Row],[In Contact list?]]&lt;&gt;"Not Found",Table2[[#This Row],[In Contacten Hanne]]&lt;&gt;""),"Yes","No")</f>
        <v>Yes</v>
      </c>
    </row>
    <row r="692" spans="1:28" ht="17.45" customHeight="1" x14ac:dyDescent="0.45">
      <c r="A692" t="s">
        <v>5346</v>
      </c>
      <c r="B692" t="s">
        <v>7770</v>
      </c>
      <c r="C692" t="str">
        <f>SUBSTITUTE(SUBSTITUTE(SUBSTITUTE(SUBSTITUTE(SUBSTITUTE(SUBSTITUTE(SUBSTITUTE(SUBSTITUTE(SUBSTITUTE(SUBSTITUTE(SUBSTITUTE(SUBSTITUTE(SUBSTITUTE(LOWER(Table2[[#This Row],[Naam]]),".",""),"-","")," bvba",""),"belgië",""),"belgium","")," nv","")," bv",""),"group",""),"groep","")," ", ""),"é","e"),"è","e"),"à","a")</f>
        <v>produo</v>
      </c>
      <c r="D692"/>
      <c r="E692"/>
      <c r="F692"/>
      <c r="G692"/>
      <c r="H692"/>
      <c r="I692"/>
      <c r="J692" t="s">
        <v>9547</v>
      </c>
      <c r="K692" t="str">
        <f>IFERROR(LEFT(SUBSTITUTE(SUBSTITUTE(Table2[[#This Row],[Website]],"www.",""),"https://",""), FIND(".", SUBSTITUTE(SUBSTITUTE(Table2[[#This Row],[Website]],"www.",""),"https://","")) - 1),"")</f>
        <v>Empty</v>
      </c>
      <c r="L692"/>
      <c r="M692"/>
      <c r="N692"/>
      <c r="O692"/>
      <c r="P692"/>
      <c r="Q692"/>
      <c r="R692" t="str">
        <f>LOWER(Table2[[#This Row],[Straat]]&amp;Table2[[#This Row],[Huisnummer]]&amp;Table2[[#This Row],[Postcode]])</f>
        <v/>
      </c>
      <c r="S692"/>
      <c r="T692"/>
      <c r="U692"/>
      <c r="V692"/>
      <c r="W692"/>
      <c r="X692"/>
      <c r="Y692"/>
      <c r="AA692" t="str">
        <f>_xlfn.XLOOKUP(Table2[[#This Row],[Basisnaam]],Table3[Basisnaam],Table3[Functie],"",0)</f>
        <v>HR Manager</v>
      </c>
      <c r="AB692" t="str">
        <f>IF(OR(Table2[[#This Row],[In Contact list?]]&lt;&gt;"Not Found",Table2[[#This Row],[In Contacten Hanne]]&lt;&gt;""),"Yes","No")</f>
        <v>Yes</v>
      </c>
    </row>
    <row r="693" spans="1:28" ht="17.45" customHeight="1" x14ac:dyDescent="0.45">
      <c r="A693" t="s">
        <v>5346</v>
      </c>
      <c r="B693" t="s">
        <v>7778</v>
      </c>
      <c r="C693" t="str">
        <f>SUBSTITUTE(SUBSTITUTE(SUBSTITUTE(SUBSTITUTE(SUBSTITUTE(SUBSTITUTE(SUBSTITUTE(SUBSTITUTE(SUBSTITUTE(SUBSTITUTE(SUBSTITUTE(SUBSTITUTE(SUBSTITUTE(LOWER(Table2[[#This Row],[Naam]]),".",""),"-","")," bvba",""),"belgië",""),"belgium","")," nv","")," bv",""),"group",""),"groep","")," ", ""),"é","e"),"è","e"),"à","a")</f>
        <v>hildinganders</v>
      </c>
      <c r="D693"/>
      <c r="E693"/>
      <c r="F693"/>
      <c r="G693"/>
      <c r="H693"/>
      <c r="I693"/>
      <c r="J693" t="s">
        <v>9547</v>
      </c>
      <c r="K693" t="str">
        <f>IFERROR(LEFT(SUBSTITUTE(SUBSTITUTE(Table2[[#This Row],[Website]],"www.",""),"https://",""), FIND(".", SUBSTITUTE(SUBSTITUTE(Table2[[#This Row],[Website]],"www.",""),"https://","")) - 1),"")</f>
        <v>Empty</v>
      </c>
      <c r="L693"/>
      <c r="M693"/>
      <c r="N693"/>
      <c r="O693"/>
      <c r="P693"/>
      <c r="Q693"/>
      <c r="R693" t="str">
        <f>LOWER(Table2[[#This Row],[Straat]]&amp;Table2[[#This Row],[Huisnummer]]&amp;Table2[[#This Row],[Postcode]])</f>
        <v/>
      </c>
      <c r="S693"/>
      <c r="T693"/>
      <c r="U693"/>
      <c r="V693"/>
      <c r="W693"/>
      <c r="X693"/>
      <c r="Y693"/>
      <c r="AA693" t="str">
        <f>_xlfn.XLOOKUP(Table2[[#This Row],[Basisnaam]],Table3[Basisnaam],Table3[Functie],"",0)</f>
        <v>HR Manager</v>
      </c>
      <c r="AB693" t="str">
        <f>IF(OR(Table2[[#This Row],[In Contact list?]]&lt;&gt;"Not Found",Table2[[#This Row],[In Contacten Hanne]]&lt;&gt;""),"Yes","No")</f>
        <v>Yes</v>
      </c>
    </row>
    <row r="694" spans="1:28" ht="17.45" customHeight="1" x14ac:dyDescent="0.45">
      <c r="A694" t="s">
        <v>5346</v>
      </c>
      <c r="B694" t="s">
        <v>7787</v>
      </c>
      <c r="C694" t="str">
        <f>SUBSTITUTE(SUBSTITUTE(SUBSTITUTE(SUBSTITUTE(SUBSTITUTE(SUBSTITUTE(SUBSTITUTE(SUBSTITUTE(SUBSTITUTE(SUBSTITUTE(SUBSTITUTE(SUBSTITUTE(SUBSTITUTE(LOWER(Table2[[#This Row],[Naam]]),".",""),"-","")," bvba",""),"belgië",""),"belgium","")," nv","")," bv",""),"group",""),"groep","")," ", ""),"é","e"),"è","e"),"à","a")</f>
        <v>krã«fel</v>
      </c>
      <c r="D694"/>
      <c r="E694"/>
      <c r="F694"/>
      <c r="G694"/>
      <c r="H694"/>
      <c r="I694"/>
      <c r="J694" t="s">
        <v>9547</v>
      </c>
      <c r="K694" t="str">
        <f>IFERROR(LEFT(SUBSTITUTE(SUBSTITUTE(Table2[[#This Row],[Website]],"www.",""),"https://",""), FIND(".", SUBSTITUTE(SUBSTITUTE(Table2[[#This Row],[Website]],"www.",""),"https://","")) - 1),"")</f>
        <v>Empty</v>
      </c>
      <c r="L694"/>
      <c r="M694"/>
      <c r="N694"/>
      <c r="O694"/>
      <c r="P694"/>
      <c r="Q694"/>
      <c r="R694" t="str">
        <f>LOWER(Table2[[#This Row],[Straat]]&amp;Table2[[#This Row],[Huisnummer]]&amp;Table2[[#This Row],[Postcode]])</f>
        <v/>
      </c>
      <c r="S694"/>
      <c r="T694"/>
      <c r="U694"/>
      <c r="V694"/>
      <c r="W694"/>
      <c r="X694"/>
      <c r="Y694"/>
      <c r="AA694" t="str">
        <f>_xlfn.XLOOKUP(Table2[[#This Row],[Basisnaam]],Table3[Basisnaam],Table3[Functie],"",0)</f>
        <v>HR Director</v>
      </c>
      <c r="AB694" t="str">
        <f>IF(OR(Table2[[#This Row],[In Contact list?]]&lt;&gt;"Not Found",Table2[[#This Row],[In Contacten Hanne]]&lt;&gt;""),"Yes","No")</f>
        <v>Yes</v>
      </c>
    </row>
    <row r="695" spans="1:28" ht="17.45" customHeight="1" x14ac:dyDescent="0.45">
      <c r="A695" t="s">
        <v>5346</v>
      </c>
      <c r="B695" t="s">
        <v>7791</v>
      </c>
      <c r="C695" t="str">
        <f>SUBSTITUTE(SUBSTITUTE(SUBSTITUTE(SUBSTITUTE(SUBSTITUTE(SUBSTITUTE(SUBSTITUTE(SUBSTITUTE(SUBSTITUTE(SUBSTITUTE(SUBSTITUTE(SUBSTITUTE(SUBSTITUTE(LOWER(Table2[[#This Row],[Naam]]),".",""),"-","")," bvba",""),"belgië",""),"belgium","")," nv","")," bv",""),"group",""),"groep","")," ", ""),"é","e"),"è","e"),"à","a")</f>
        <v>deliverect</v>
      </c>
      <c r="D695"/>
      <c r="E695"/>
      <c r="F695"/>
      <c r="G695"/>
      <c r="H695"/>
      <c r="I695"/>
      <c r="J695" t="s">
        <v>9547</v>
      </c>
      <c r="K695" t="str">
        <f>IFERROR(LEFT(SUBSTITUTE(SUBSTITUTE(Table2[[#This Row],[Website]],"www.",""),"https://",""), FIND(".", SUBSTITUTE(SUBSTITUTE(Table2[[#This Row],[Website]],"www.",""),"https://","")) - 1),"")</f>
        <v>Empty</v>
      </c>
      <c r="L695"/>
      <c r="M695"/>
      <c r="N695"/>
      <c r="O695"/>
      <c r="P695"/>
      <c r="Q695"/>
      <c r="R695" t="str">
        <f>LOWER(Table2[[#This Row],[Straat]]&amp;Table2[[#This Row],[Huisnummer]]&amp;Table2[[#This Row],[Postcode]])</f>
        <v/>
      </c>
      <c r="S695"/>
      <c r="T695"/>
      <c r="U695"/>
      <c r="V695"/>
      <c r="W695"/>
      <c r="X695"/>
      <c r="Y695"/>
      <c r="AA695" t="str">
        <f>_xlfn.XLOOKUP(Table2[[#This Row],[Basisnaam]],Table3[Basisnaam],Table3[Functie],"",0)</f>
        <v>HR Director</v>
      </c>
      <c r="AB695" t="str">
        <f>IF(OR(Table2[[#This Row],[In Contact list?]]&lt;&gt;"Not Found",Table2[[#This Row],[In Contacten Hanne]]&lt;&gt;""),"Yes","No")</f>
        <v>Yes</v>
      </c>
    </row>
    <row r="696" spans="1:28" ht="17.45" customHeight="1" x14ac:dyDescent="0.45">
      <c r="A696" t="s">
        <v>5346</v>
      </c>
      <c r="B696" t="s">
        <v>7799</v>
      </c>
      <c r="C696" t="str">
        <f>SUBSTITUTE(SUBSTITUTE(SUBSTITUTE(SUBSTITUTE(SUBSTITUTE(SUBSTITUTE(SUBSTITUTE(SUBSTITUTE(SUBSTITUTE(SUBSTITUTE(SUBSTITUTE(SUBSTITUTE(SUBSTITUTE(LOWER(Table2[[#This Row],[Naam]]),".",""),"-","")," bvba",""),"belgië",""),"belgium","")," nv","")," bv",""),"group",""),"groep","")," ", ""),"é","e"),"è","e"),"à","a")</f>
        <v>ethernaimmunotherapies</v>
      </c>
      <c r="D696"/>
      <c r="E696"/>
      <c r="F696"/>
      <c r="G696"/>
      <c r="H696"/>
      <c r="I696"/>
      <c r="J696" t="s">
        <v>9547</v>
      </c>
      <c r="K696" t="str">
        <f>IFERROR(LEFT(SUBSTITUTE(SUBSTITUTE(Table2[[#This Row],[Website]],"www.",""),"https://",""), FIND(".", SUBSTITUTE(SUBSTITUTE(Table2[[#This Row],[Website]],"www.",""),"https://","")) - 1),"")</f>
        <v>Empty</v>
      </c>
      <c r="L696"/>
      <c r="M696"/>
      <c r="N696"/>
      <c r="O696"/>
      <c r="P696"/>
      <c r="Q696"/>
      <c r="R696" t="str">
        <f>LOWER(Table2[[#This Row],[Straat]]&amp;Table2[[#This Row],[Huisnummer]]&amp;Table2[[#This Row],[Postcode]])</f>
        <v/>
      </c>
      <c r="S696"/>
      <c r="T696"/>
      <c r="U696"/>
      <c r="V696"/>
      <c r="W696"/>
      <c r="X696"/>
      <c r="Y696"/>
      <c r="AA696" t="str">
        <f>_xlfn.XLOOKUP(Table2[[#This Row],[Basisnaam]],Table3[Basisnaam],Table3[Functie],"",0)</f>
        <v>HR Director</v>
      </c>
      <c r="AB696" t="str">
        <f>IF(OR(Table2[[#This Row],[In Contact list?]]&lt;&gt;"Not Found",Table2[[#This Row],[In Contacten Hanne]]&lt;&gt;""),"Yes","No")</f>
        <v>Yes</v>
      </c>
    </row>
    <row r="697" spans="1:28" ht="17.45" customHeight="1" x14ac:dyDescent="0.45">
      <c r="A697" t="s">
        <v>5346</v>
      </c>
      <c r="B697" t="s">
        <v>7808</v>
      </c>
      <c r="C697" t="str">
        <f>SUBSTITUTE(SUBSTITUTE(SUBSTITUTE(SUBSTITUTE(SUBSTITUTE(SUBSTITUTE(SUBSTITUTE(SUBSTITUTE(SUBSTITUTE(SUBSTITUTE(SUBSTITUTE(SUBSTITUTE(SUBSTITUTE(LOWER(Table2[[#This Row],[Naam]]),".",""),"-","")," bvba",""),"belgië",""),"belgium","")," nv","")," bv",""),"group",""),"groep","")," ", ""),"é","e"),"è","e"),"à","a")</f>
        <v>marlux</v>
      </c>
      <c r="D697"/>
      <c r="E697"/>
      <c r="F697"/>
      <c r="G697"/>
      <c r="H697"/>
      <c r="I697"/>
      <c r="J697" t="s">
        <v>9547</v>
      </c>
      <c r="K697" t="str">
        <f>IFERROR(LEFT(SUBSTITUTE(SUBSTITUTE(Table2[[#This Row],[Website]],"www.",""),"https://",""), FIND(".", SUBSTITUTE(SUBSTITUTE(Table2[[#This Row],[Website]],"www.",""),"https://","")) - 1),"")</f>
        <v>Empty</v>
      </c>
      <c r="L697"/>
      <c r="M697"/>
      <c r="N697"/>
      <c r="O697"/>
      <c r="P697"/>
      <c r="Q697"/>
      <c r="R697" t="str">
        <f>LOWER(Table2[[#This Row],[Straat]]&amp;Table2[[#This Row],[Huisnummer]]&amp;Table2[[#This Row],[Postcode]])</f>
        <v/>
      </c>
      <c r="S697"/>
      <c r="T697"/>
      <c r="U697"/>
      <c r="V697"/>
      <c r="W697"/>
      <c r="X697"/>
      <c r="Y697"/>
      <c r="AA697" t="str">
        <f>_xlfn.XLOOKUP(Table2[[#This Row],[Basisnaam]],Table3[Basisnaam],Table3[Functie],"",0)</f>
        <v>HR Manager</v>
      </c>
      <c r="AB697" t="str">
        <f>IF(OR(Table2[[#This Row],[In Contact list?]]&lt;&gt;"Not Found",Table2[[#This Row],[In Contacten Hanne]]&lt;&gt;""),"Yes","No")</f>
        <v>Yes</v>
      </c>
    </row>
    <row r="698" spans="1:28" ht="17.45" customHeight="1" x14ac:dyDescent="0.45">
      <c r="A698" t="s">
        <v>5346</v>
      </c>
      <c r="B698" t="s">
        <v>7817</v>
      </c>
      <c r="C698" t="str">
        <f>SUBSTITUTE(SUBSTITUTE(SUBSTITUTE(SUBSTITUTE(SUBSTITUTE(SUBSTITUTE(SUBSTITUTE(SUBSTITUTE(SUBSTITUTE(SUBSTITUTE(SUBSTITUTE(SUBSTITUTE(SUBSTITUTE(LOWER(Table2[[#This Row],[Naam]]),".",""),"-","")," bvba",""),"belgië",""),"belgium","")," nv","")," bv",""),"group",""),"groep","")," ", ""),"é","e"),"è","e"),"à","a")</f>
        <v>thermofisherscientific</v>
      </c>
      <c r="D698"/>
      <c r="E698"/>
      <c r="F698"/>
      <c r="G698"/>
      <c r="H698"/>
      <c r="I698"/>
      <c r="J698" t="s">
        <v>9547</v>
      </c>
      <c r="K698" t="str">
        <f>IFERROR(LEFT(SUBSTITUTE(SUBSTITUTE(Table2[[#This Row],[Website]],"www.",""),"https://",""), FIND(".", SUBSTITUTE(SUBSTITUTE(Table2[[#This Row],[Website]],"www.",""),"https://","")) - 1),"")</f>
        <v>Empty</v>
      </c>
      <c r="L698"/>
      <c r="M698"/>
      <c r="N698"/>
      <c r="O698"/>
      <c r="P698"/>
      <c r="Q698"/>
      <c r="R698" t="str">
        <f>LOWER(Table2[[#This Row],[Straat]]&amp;Table2[[#This Row],[Huisnummer]]&amp;Table2[[#This Row],[Postcode]])</f>
        <v/>
      </c>
      <c r="S698"/>
      <c r="T698"/>
      <c r="U698"/>
      <c r="V698"/>
      <c r="W698"/>
      <c r="X698"/>
      <c r="Y698"/>
      <c r="AA698" t="str">
        <f>_xlfn.XLOOKUP(Table2[[#This Row],[Basisnaam]],Table3[Basisnaam],Table3[Functie],"",0)</f>
        <v>HR Director</v>
      </c>
      <c r="AB698" t="str">
        <f>IF(OR(Table2[[#This Row],[In Contact list?]]&lt;&gt;"Not Found",Table2[[#This Row],[In Contacten Hanne]]&lt;&gt;""),"Yes","No")</f>
        <v>Yes</v>
      </c>
    </row>
    <row r="699" spans="1:28" ht="17.45" customHeight="1" x14ac:dyDescent="0.45">
      <c r="A699" t="s">
        <v>5346</v>
      </c>
      <c r="B699" t="s">
        <v>7821</v>
      </c>
      <c r="C699" t="str">
        <f>SUBSTITUTE(SUBSTITUTE(SUBSTITUTE(SUBSTITUTE(SUBSTITUTE(SUBSTITUTE(SUBSTITUTE(SUBSTITUTE(SUBSTITUTE(SUBSTITUTE(SUBSTITUTE(SUBSTITUTE(SUBSTITUTE(LOWER(Table2[[#This Row],[Naam]]),".",""),"-","")," bvba",""),"belgië",""),"belgium","")," nv","")," bv",""),"group",""),"groep","")," ", ""),"é","e"),"è","e"),"à","a")</f>
        <v>bmtaerospaceinternational</v>
      </c>
      <c r="D699"/>
      <c r="E699"/>
      <c r="F699"/>
      <c r="G699"/>
      <c r="H699"/>
      <c r="I699"/>
      <c r="J699" t="s">
        <v>9547</v>
      </c>
      <c r="K699" t="str">
        <f>IFERROR(LEFT(SUBSTITUTE(SUBSTITUTE(Table2[[#This Row],[Website]],"www.",""),"https://",""), FIND(".", SUBSTITUTE(SUBSTITUTE(Table2[[#This Row],[Website]],"www.",""),"https://","")) - 1),"")</f>
        <v>Empty</v>
      </c>
      <c r="L699"/>
      <c r="M699"/>
      <c r="N699"/>
      <c r="O699"/>
      <c r="P699"/>
      <c r="Q699"/>
      <c r="R699" t="str">
        <f>LOWER(Table2[[#This Row],[Straat]]&amp;Table2[[#This Row],[Huisnummer]]&amp;Table2[[#This Row],[Postcode]])</f>
        <v/>
      </c>
      <c r="S699"/>
      <c r="T699"/>
      <c r="U699"/>
      <c r="V699"/>
      <c r="W699"/>
      <c r="X699"/>
      <c r="Y699"/>
      <c r="AA699" t="str">
        <f>_xlfn.XLOOKUP(Table2[[#This Row],[Basisnaam]],Table3[Basisnaam],Table3[Functie],"",0)</f>
        <v>HR Manager</v>
      </c>
      <c r="AB699" t="str">
        <f>IF(OR(Table2[[#This Row],[In Contact list?]]&lt;&gt;"Not Found",Table2[[#This Row],[In Contacten Hanne]]&lt;&gt;""),"Yes","No")</f>
        <v>Yes</v>
      </c>
    </row>
    <row r="700" spans="1:28" ht="17.45" customHeight="1" x14ac:dyDescent="0.45">
      <c r="A700" t="s">
        <v>5346</v>
      </c>
      <c r="B700" t="s">
        <v>7835</v>
      </c>
      <c r="C700" t="str">
        <f>SUBSTITUTE(SUBSTITUTE(SUBSTITUTE(SUBSTITUTE(SUBSTITUTE(SUBSTITUTE(SUBSTITUTE(SUBSTITUTE(SUBSTITUTE(SUBSTITUTE(SUBSTITUTE(SUBSTITUTE(SUBSTITUTE(LOWER(Table2[[#This Row],[Naam]]),".",""),"-","")," bvba",""),"belgië",""),"belgium","")," nv","")," bv",""),"group",""),"groep","")," ", ""),"é","e"),"è","e"),"à","a")</f>
        <v>cardoen</v>
      </c>
      <c r="D700"/>
      <c r="E700"/>
      <c r="F700"/>
      <c r="G700"/>
      <c r="H700"/>
      <c r="I700"/>
      <c r="J700" t="s">
        <v>9547</v>
      </c>
      <c r="K700" t="str">
        <f>IFERROR(LEFT(SUBSTITUTE(SUBSTITUTE(Table2[[#This Row],[Website]],"www.",""),"https://",""), FIND(".", SUBSTITUTE(SUBSTITUTE(Table2[[#This Row],[Website]],"www.",""),"https://","")) - 1),"")</f>
        <v>Empty</v>
      </c>
      <c r="L700"/>
      <c r="M700"/>
      <c r="N700"/>
      <c r="O700"/>
      <c r="P700"/>
      <c r="Q700"/>
      <c r="R700" t="str">
        <f>LOWER(Table2[[#This Row],[Straat]]&amp;Table2[[#This Row],[Huisnummer]]&amp;Table2[[#This Row],[Postcode]])</f>
        <v/>
      </c>
      <c r="S700"/>
      <c r="T700"/>
      <c r="U700"/>
      <c r="V700"/>
      <c r="W700"/>
      <c r="X700"/>
      <c r="Y700"/>
      <c r="AA700" t="str">
        <f>_xlfn.XLOOKUP(Table2[[#This Row],[Basisnaam]],Table3[Basisnaam],Table3[Functie],"",0)</f>
        <v>HR Manager</v>
      </c>
      <c r="AB700" t="str">
        <f>IF(OR(Table2[[#This Row],[In Contact list?]]&lt;&gt;"Not Found",Table2[[#This Row],[In Contacten Hanne]]&lt;&gt;""),"Yes","No")</f>
        <v>Yes</v>
      </c>
    </row>
    <row r="701" spans="1:28" ht="17.45" customHeight="1" x14ac:dyDescent="0.45">
      <c r="A701" t="s">
        <v>5346</v>
      </c>
      <c r="B701" t="s">
        <v>7844</v>
      </c>
      <c r="C701" t="str">
        <f>SUBSTITUTE(SUBSTITUTE(SUBSTITUTE(SUBSTITUTE(SUBSTITUTE(SUBSTITUTE(SUBSTITUTE(SUBSTITUTE(SUBSTITUTE(SUBSTITUTE(SUBSTITUTE(SUBSTITUTE(SUBSTITUTE(LOWER(Table2[[#This Row],[Naam]]),".",""),"-","")," bvba",""),"belgië",""),"belgium","")," nv","")," bv",""),"group",""),"groep","")," ", ""),"é","e"),"è","e"),"à","a")</f>
        <v>square</v>
      </c>
      <c r="D701"/>
      <c r="E701"/>
      <c r="F701"/>
      <c r="G701"/>
      <c r="H701"/>
      <c r="I701"/>
      <c r="J701" t="s">
        <v>9547</v>
      </c>
      <c r="K701" t="str">
        <f>IFERROR(LEFT(SUBSTITUTE(SUBSTITUTE(Table2[[#This Row],[Website]],"www.",""),"https://",""), FIND(".", SUBSTITUTE(SUBSTITUTE(Table2[[#This Row],[Website]],"www.",""),"https://","")) - 1),"")</f>
        <v>Empty</v>
      </c>
      <c r="L701"/>
      <c r="M701"/>
      <c r="N701"/>
      <c r="O701"/>
      <c r="P701"/>
      <c r="Q701"/>
      <c r="R701" t="str">
        <f>LOWER(Table2[[#This Row],[Straat]]&amp;Table2[[#This Row],[Huisnummer]]&amp;Table2[[#This Row],[Postcode]])</f>
        <v/>
      </c>
      <c r="S701"/>
      <c r="T701"/>
      <c r="U701"/>
      <c r="V701"/>
      <c r="W701"/>
      <c r="X701"/>
      <c r="Y701"/>
      <c r="AA701" t="str">
        <f>_xlfn.XLOOKUP(Table2[[#This Row],[Basisnaam]],Table3[Basisnaam],Table3[Functie],"",0)</f>
        <v>HR Coordinator</v>
      </c>
      <c r="AB701" t="str">
        <f>IF(OR(Table2[[#This Row],[In Contact list?]]&lt;&gt;"Not Found",Table2[[#This Row],[In Contacten Hanne]]&lt;&gt;""),"Yes","No")</f>
        <v>Yes</v>
      </c>
    </row>
    <row r="702" spans="1:28" ht="17.45" customHeight="1" x14ac:dyDescent="0.45">
      <c r="A702" t="s">
        <v>5346</v>
      </c>
      <c r="B702" t="s">
        <v>7850</v>
      </c>
      <c r="C702" t="str">
        <f>SUBSTITUTE(SUBSTITUTE(SUBSTITUTE(SUBSTITUTE(SUBSTITUTE(SUBSTITUTE(SUBSTITUTE(SUBSTITUTE(SUBSTITUTE(SUBSTITUTE(SUBSTITUTE(SUBSTITUTE(SUBSTITUTE(LOWER(Table2[[#This Row],[Naam]]),".",""),"-","")," bvba",""),"belgië",""),"belgium","")," nv","")," bv",""),"group",""),"groep","")," ", ""),"é","e"),"è","e"),"à","a")</f>
        <v>b&amp;r</v>
      </c>
      <c r="D702"/>
      <c r="E702"/>
      <c r="F702"/>
      <c r="G702"/>
      <c r="H702"/>
      <c r="I702"/>
      <c r="J702" t="s">
        <v>9547</v>
      </c>
      <c r="K702" t="str">
        <f>IFERROR(LEFT(SUBSTITUTE(SUBSTITUTE(Table2[[#This Row],[Website]],"www.",""),"https://",""), FIND(".", SUBSTITUTE(SUBSTITUTE(Table2[[#This Row],[Website]],"www.",""),"https://","")) - 1),"")</f>
        <v>Empty</v>
      </c>
      <c r="L702"/>
      <c r="M702"/>
      <c r="N702"/>
      <c r="O702"/>
      <c r="P702"/>
      <c r="Q702"/>
      <c r="R702" t="str">
        <f>LOWER(Table2[[#This Row],[Straat]]&amp;Table2[[#This Row],[Huisnummer]]&amp;Table2[[#This Row],[Postcode]])</f>
        <v/>
      </c>
      <c r="S702"/>
      <c r="T702"/>
      <c r="U702"/>
      <c r="V702"/>
      <c r="W702"/>
      <c r="X702"/>
      <c r="Y702"/>
      <c r="AA702" t="str">
        <f>_xlfn.XLOOKUP(Table2[[#This Row],[Basisnaam]],Table3[Basisnaam],Table3[Functie],"",0)</f>
        <v>HR Manager</v>
      </c>
      <c r="AB702" t="str">
        <f>IF(OR(Table2[[#This Row],[In Contact list?]]&lt;&gt;"Not Found",Table2[[#This Row],[In Contacten Hanne]]&lt;&gt;""),"Yes","No")</f>
        <v>Yes</v>
      </c>
    </row>
    <row r="703" spans="1:28" ht="17.45" customHeight="1" x14ac:dyDescent="0.45">
      <c r="A703" t="s">
        <v>5346</v>
      </c>
      <c r="B703" t="s">
        <v>7855</v>
      </c>
      <c r="C703" t="str">
        <f>SUBSTITUTE(SUBSTITUTE(SUBSTITUTE(SUBSTITUTE(SUBSTITUTE(SUBSTITUTE(SUBSTITUTE(SUBSTITUTE(SUBSTITUTE(SUBSTITUTE(SUBSTITUTE(SUBSTITUTE(SUBSTITUTE(LOWER(Table2[[#This Row],[Naam]]),".",""),"-","")," bvba",""),"belgië",""),"belgium","")," nv","")," bv",""),"group",""),"groep","")," ", ""),"é","e"),"è","e"),"à","a")</f>
        <v>storktechnicalservices</v>
      </c>
      <c r="D703"/>
      <c r="E703"/>
      <c r="F703"/>
      <c r="G703"/>
      <c r="H703"/>
      <c r="I703"/>
      <c r="J703" t="s">
        <v>9547</v>
      </c>
      <c r="K703" t="str">
        <f>IFERROR(LEFT(SUBSTITUTE(SUBSTITUTE(Table2[[#This Row],[Website]],"www.",""),"https://",""), FIND(".", SUBSTITUTE(SUBSTITUTE(Table2[[#This Row],[Website]],"www.",""),"https://","")) - 1),"")</f>
        <v>Empty</v>
      </c>
      <c r="L703"/>
      <c r="M703"/>
      <c r="N703"/>
      <c r="O703"/>
      <c r="P703"/>
      <c r="Q703"/>
      <c r="R703" t="str">
        <f>LOWER(Table2[[#This Row],[Straat]]&amp;Table2[[#This Row],[Huisnummer]]&amp;Table2[[#This Row],[Postcode]])</f>
        <v/>
      </c>
      <c r="S703"/>
      <c r="T703"/>
      <c r="U703"/>
      <c r="V703"/>
      <c r="W703"/>
      <c r="X703"/>
      <c r="Y703"/>
      <c r="AA703" t="str">
        <f>_xlfn.XLOOKUP(Table2[[#This Row],[Basisnaam]],Table3[Basisnaam],Table3[Functie],"",0)</f>
        <v>HR Manager</v>
      </c>
      <c r="AB703" t="str">
        <f>IF(OR(Table2[[#This Row],[In Contact list?]]&lt;&gt;"Not Found",Table2[[#This Row],[In Contacten Hanne]]&lt;&gt;""),"Yes","No")</f>
        <v>Yes</v>
      </c>
    </row>
    <row r="704" spans="1:28" ht="17.45" customHeight="1" x14ac:dyDescent="0.45">
      <c r="A704" t="s">
        <v>5346</v>
      </c>
      <c r="B704" t="s">
        <v>7860</v>
      </c>
      <c r="C704" t="str">
        <f>SUBSTITUTE(SUBSTITUTE(SUBSTITUTE(SUBSTITUTE(SUBSTITUTE(SUBSTITUTE(SUBSTITUTE(SUBSTITUTE(SUBSTITUTE(SUBSTITUTE(SUBSTITUTE(SUBSTITUTE(SUBSTITUTE(LOWER(Table2[[#This Row],[Naam]]),".",""),"-","")," bvba",""),"belgië",""),"belgium","")," nv","")," bv",""),"group",""),"groep","")," ", ""),"é","e"),"è","e"),"à","a")</f>
        <v>nvbrusselsairlines</v>
      </c>
      <c r="D704"/>
      <c r="E704"/>
      <c r="F704"/>
      <c r="G704"/>
      <c r="H704"/>
      <c r="I704"/>
      <c r="J704" t="s">
        <v>9547</v>
      </c>
      <c r="K704" t="str">
        <f>IFERROR(LEFT(SUBSTITUTE(SUBSTITUTE(Table2[[#This Row],[Website]],"www.",""),"https://",""), FIND(".", SUBSTITUTE(SUBSTITUTE(Table2[[#This Row],[Website]],"www.",""),"https://","")) - 1),"")</f>
        <v>Empty</v>
      </c>
      <c r="L704"/>
      <c r="M704"/>
      <c r="N704"/>
      <c r="O704"/>
      <c r="P704"/>
      <c r="Q704"/>
      <c r="R704" t="str">
        <f>LOWER(Table2[[#This Row],[Straat]]&amp;Table2[[#This Row],[Huisnummer]]&amp;Table2[[#This Row],[Postcode]])</f>
        <v/>
      </c>
      <c r="S704"/>
      <c r="T704"/>
      <c r="U704"/>
      <c r="V704"/>
      <c r="W704"/>
      <c r="X704"/>
      <c r="Y704"/>
      <c r="AA704" t="str">
        <f>_xlfn.XLOOKUP(Table2[[#This Row],[Basisnaam]],Table3[Basisnaam],Table3[Functie],"",0)</f>
        <v>HR Manager</v>
      </c>
      <c r="AB704" t="str">
        <f>IF(OR(Table2[[#This Row],[In Contact list?]]&lt;&gt;"Not Found",Table2[[#This Row],[In Contacten Hanne]]&lt;&gt;""),"Yes","No")</f>
        <v>Yes</v>
      </c>
    </row>
    <row r="705" spans="1:28" ht="17.45" customHeight="1" x14ac:dyDescent="0.45">
      <c r="A705" t="s">
        <v>5346</v>
      </c>
      <c r="B705" t="s">
        <v>7875</v>
      </c>
      <c r="C705" t="str">
        <f>SUBSTITUTE(SUBSTITUTE(SUBSTITUTE(SUBSTITUTE(SUBSTITUTE(SUBSTITUTE(SUBSTITUTE(SUBSTITUTE(SUBSTITUTE(SUBSTITUTE(SUBSTITUTE(SUBSTITUTE(SUBSTITUTE(LOWER(Table2[[#This Row],[Naam]]),".",""),"-","")," bvba",""),"belgië",""),"belgium","")," nv","")," bv",""),"group",""),"groep","")," ", ""),"é","e"),"è","e"),"à","a")</f>
        <v>rftechnologies</v>
      </c>
      <c r="D705"/>
      <c r="E705"/>
      <c r="F705"/>
      <c r="G705"/>
      <c r="H705"/>
      <c r="I705"/>
      <c r="J705" t="s">
        <v>9547</v>
      </c>
      <c r="K705" t="str">
        <f>IFERROR(LEFT(SUBSTITUTE(SUBSTITUTE(Table2[[#This Row],[Website]],"www.",""),"https://",""), FIND(".", SUBSTITUTE(SUBSTITUTE(Table2[[#This Row],[Website]],"www.",""),"https://","")) - 1),"")</f>
        <v>Empty</v>
      </c>
      <c r="L705"/>
      <c r="M705"/>
      <c r="N705"/>
      <c r="O705"/>
      <c r="P705"/>
      <c r="Q705"/>
      <c r="R705" t="str">
        <f>LOWER(Table2[[#This Row],[Straat]]&amp;Table2[[#This Row],[Huisnummer]]&amp;Table2[[#This Row],[Postcode]])</f>
        <v/>
      </c>
      <c r="S705"/>
      <c r="T705"/>
      <c r="U705"/>
      <c r="V705"/>
      <c r="W705"/>
      <c r="X705"/>
      <c r="Y705"/>
      <c r="AA705" t="str">
        <f>_xlfn.XLOOKUP(Table2[[#This Row],[Basisnaam]],Table3[Basisnaam],Table3[Functie],"",0)</f>
        <v>HR Manager</v>
      </c>
      <c r="AB705" t="str">
        <f>IF(OR(Table2[[#This Row],[In Contact list?]]&lt;&gt;"Not Found",Table2[[#This Row],[In Contacten Hanne]]&lt;&gt;""),"Yes","No")</f>
        <v>Yes</v>
      </c>
    </row>
    <row r="706" spans="1:28" ht="17.45" customHeight="1" x14ac:dyDescent="0.45">
      <c r="A706" t="s">
        <v>5346</v>
      </c>
      <c r="B706" t="s">
        <v>7880</v>
      </c>
      <c r="C706" t="str">
        <f>SUBSTITUTE(SUBSTITUTE(SUBSTITUTE(SUBSTITUTE(SUBSTITUTE(SUBSTITUTE(SUBSTITUTE(SUBSTITUTE(SUBSTITUTE(SUBSTITUTE(SUBSTITUTE(SUBSTITUTE(SUBSTITUTE(LOWER(Table2[[#This Row],[Naam]]),".",""),"-","")," bvba",""),"belgië",""),"belgium","")," nv","")," bv",""),"group",""),"groep","")," ", ""),"é","e"),"è","e"),"à","a")</f>
        <v>enecosolar</v>
      </c>
      <c r="D706"/>
      <c r="E706"/>
      <c r="F706"/>
      <c r="G706"/>
      <c r="H706"/>
      <c r="I706"/>
      <c r="J706" t="s">
        <v>9547</v>
      </c>
      <c r="K706" t="str">
        <f>IFERROR(LEFT(SUBSTITUTE(SUBSTITUTE(Table2[[#This Row],[Website]],"www.",""),"https://",""), FIND(".", SUBSTITUTE(SUBSTITUTE(Table2[[#This Row],[Website]],"www.",""),"https://","")) - 1),"")</f>
        <v>Empty</v>
      </c>
      <c r="L706"/>
      <c r="M706"/>
      <c r="N706"/>
      <c r="O706"/>
      <c r="P706"/>
      <c r="Q706"/>
      <c r="R706" t="str">
        <f>LOWER(Table2[[#This Row],[Straat]]&amp;Table2[[#This Row],[Huisnummer]]&amp;Table2[[#This Row],[Postcode]])</f>
        <v/>
      </c>
      <c r="S706"/>
      <c r="T706"/>
      <c r="U706"/>
      <c r="V706"/>
      <c r="W706"/>
      <c r="X706"/>
      <c r="Y706"/>
      <c r="AA706" t="str">
        <f>_xlfn.XLOOKUP(Table2[[#This Row],[Basisnaam]],Table3[Basisnaam],Table3[Functie],"",0)</f>
        <v>HR Manager</v>
      </c>
      <c r="AB706" t="str">
        <f>IF(OR(Table2[[#This Row],[In Contact list?]]&lt;&gt;"Not Found",Table2[[#This Row],[In Contacten Hanne]]&lt;&gt;""),"Yes","No")</f>
        <v>Yes</v>
      </c>
    </row>
    <row r="707" spans="1:28" ht="17.45" customHeight="1" x14ac:dyDescent="0.45">
      <c r="A707" t="s">
        <v>5346</v>
      </c>
      <c r="B707" t="s">
        <v>7885</v>
      </c>
      <c r="C707" t="str">
        <f>SUBSTITUTE(SUBSTITUTE(SUBSTITUTE(SUBSTITUTE(SUBSTITUTE(SUBSTITUTE(SUBSTITUTE(SUBSTITUTE(SUBSTITUTE(SUBSTITUTE(SUBSTITUTE(SUBSTITUTE(SUBSTITUTE(LOWER(Table2[[#This Row],[Naam]]),".",""),"-","")," bvba",""),"belgië",""),"belgium","")," nv","")," bv",""),"group",""),"groep","")," ", ""),"é","e"),"è","e"),"à","a")</f>
        <v>stengineeringidirect(europe)cy</v>
      </c>
      <c r="D707"/>
      <c r="E707"/>
      <c r="F707"/>
      <c r="G707"/>
      <c r="H707"/>
      <c r="I707"/>
      <c r="J707" t="s">
        <v>9547</v>
      </c>
      <c r="K707" t="str">
        <f>IFERROR(LEFT(SUBSTITUTE(SUBSTITUTE(Table2[[#This Row],[Website]],"www.",""),"https://",""), FIND(".", SUBSTITUTE(SUBSTITUTE(Table2[[#This Row],[Website]],"www.",""),"https://","")) - 1),"")</f>
        <v>Empty</v>
      </c>
      <c r="L707"/>
      <c r="M707"/>
      <c r="N707"/>
      <c r="O707"/>
      <c r="P707"/>
      <c r="Q707"/>
      <c r="R707" t="str">
        <f>LOWER(Table2[[#This Row],[Straat]]&amp;Table2[[#This Row],[Huisnummer]]&amp;Table2[[#This Row],[Postcode]])</f>
        <v/>
      </c>
      <c r="S707"/>
      <c r="T707"/>
      <c r="U707"/>
      <c r="V707"/>
      <c r="W707"/>
      <c r="X707"/>
      <c r="Y707"/>
      <c r="AA707" t="str">
        <f>_xlfn.XLOOKUP(Table2[[#This Row],[Basisnaam]],Table3[Basisnaam],Table3[Functie],"",0)</f>
        <v>HR Director</v>
      </c>
      <c r="AB707" t="str">
        <f>IF(OR(Table2[[#This Row],[In Contact list?]]&lt;&gt;"Not Found",Table2[[#This Row],[In Contacten Hanne]]&lt;&gt;""),"Yes","No")</f>
        <v>Yes</v>
      </c>
    </row>
    <row r="708" spans="1:28" ht="17.45" customHeight="1" x14ac:dyDescent="0.45">
      <c r="A708" t="s">
        <v>5346</v>
      </c>
      <c r="B708" t="s">
        <v>7890</v>
      </c>
      <c r="C708" t="str">
        <f>SUBSTITUTE(SUBSTITUTE(SUBSTITUTE(SUBSTITUTE(SUBSTITUTE(SUBSTITUTE(SUBSTITUTE(SUBSTITUTE(SUBSTITUTE(SUBSTITUTE(SUBSTITUTE(SUBSTITUTE(SUBSTITUTE(LOWER(Table2[[#This Row],[Naam]]),".",""),"-","")," bvba",""),"belgië",""),"belgium","")," nv","")," bv",""),"group",""),"groep","")," ", ""),"é","e"),"è","e"),"à","a")</f>
        <v>sumitomobakeliteeurope(ghent)</v>
      </c>
      <c r="D708"/>
      <c r="E708"/>
      <c r="F708"/>
      <c r="G708"/>
      <c r="H708"/>
      <c r="I708"/>
      <c r="J708" t="s">
        <v>9547</v>
      </c>
      <c r="K708" t="str">
        <f>IFERROR(LEFT(SUBSTITUTE(SUBSTITUTE(Table2[[#This Row],[Website]],"www.",""),"https://",""), FIND(".", SUBSTITUTE(SUBSTITUTE(Table2[[#This Row],[Website]],"www.",""),"https://","")) - 1),"")</f>
        <v>Empty</v>
      </c>
      <c r="L708"/>
      <c r="M708"/>
      <c r="N708"/>
      <c r="O708"/>
      <c r="P708"/>
      <c r="Q708"/>
      <c r="R708" t="str">
        <f>LOWER(Table2[[#This Row],[Straat]]&amp;Table2[[#This Row],[Huisnummer]]&amp;Table2[[#This Row],[Postcode]])</f>
        <v/>
      </c>
      <c r="S708"/>
      <c r="T708"/>
      <c r="U708"/>
      <c r="V708"/>
      <c r="W708"/>
      <c r="X708"/>
      <c r="Y708"/>
      <c r="AA708" t="str">
        <f>_xlfn.XLOOKUP(Table2[[#This Row],[Basisnaam]],Table3[Basisnaam],Table3[Functie],"",0)</f>
        <v>HR Manager</v>
      </c>
      <c r="AB708" t="str">
        <f>IF(OR(Table2[[#This Row],[In Contact list?]]&lt;&gt;"Not Found",Table2[[#This Row],[In Contacten Hanne]]&lt;&gt;""),"Yes","No")</f>
        <v>Yes</v>
      </c>
    </row>
    <row r="709" spans="1:28" ht="17.45" customHeight="1" x14ac:dyDescent="0.45">
      <c r="A709" t="s">
        <v>5346</v>
      </c>
      <c r="B709" t="s">
        <v>7894</v>
      </c>
      <c r="C709" t="str">
        <f>SUBSTITUTE(SUBSTITUTE(SUBSTITUTE(SUBSTITUTE(SUBSTITUTE(SUBSTITUTE(SUBSTITUTE(SUBSTITUTE(SUBSTITUTE(SUBSTITUTE(SUBSTITUTE(SUBSTITUTE(SUBSTITUTE(LOWER(Table2[[#This Row],[Naam]]),".",""),"-","")," bvba",""),"belgië",""),"belgium","")," nv","")," bv",""),"group",""),"groep","")," ", ""),"é","e"),"è","e"),"à","a")</f>
        <v>greenyardpreparedbe</v>
      </c>
      <c r="D709"/>
      <c r="E709"/>
      <c r="F709"/>
      <c r="G709"/>
      <c r="H709"/>
      <c r="I709"/>
      <c r="J709" t="s">
        <v>9547</v>
      </c>
      <c r="K709" t="str">
        <f>IFERROR(LEFT(SUBSTITUTE(SUBSTITUTE(Table2[[#This Row],[Website]],"www.",""),"https://",""), FIND(".", SUBSTITUTE(SUBSTITUTE(Table2[[#This Row],[Website]],"www.",""),"https://","")) - 1),"")</f>
        <v>Empty</v>
      </c>
      <c r="L709"/>
      <c r="M709"/>
      <c r="N709"/>
      <c r="O709"/>
      <c r="P709"/>
      <c r="Q709"/>
      <c r="R709" t="str">
        <f>LOWER(Table2[[#This Row],[Straat]]&amp;Table2[[#This Row],[Huisnummer]]&amp;Table2[[#This Row],[Postcode]])</f>
        <v/>
      </c>
      <c r="S709"/>
      <c r="T709"/>
      <c r="U709"/>
      <c r="V709"/>
      <c r="W709"/>
      <c r="X709"/>
      <c r="Y709"/>
      <c r="AA709" t="str">
        <f>_xlfn.XLOOKUP(Table2[[#This Row],[Basisnaam]],Table3[Basisnaam],Table3[Functie],"",0)</f>
        <v>HR Director</v>
      </c>
      <c r="AB709" t="str">
        <f>IF(OR(Table2[[#This Row],[In Contact list?]]&lt;&gt;"Not Found",Table2[[#This Row],[In Contacten Hanne]]&lt;&gt;""),"Yes","No")</f>
        <v>Yes</v>
      </c>
    </row>
    <row r="710" spans="1:28" ht="17.45" customHeight="1" x14ac:dyDescent="0.45">
      <c r="A710" t="s">
        <v>5346</v>
      </c>
      <c r="B710" t="s">
        <v>7912</v>
      </c>
      <c r="C710" t="str">
        <f>SUBSTITUTE(SUBSTITUTE(SUBSTITUTE(SUBSTITUTE(SUBSTITUTE(SUBSTITUTE(SUBSTITUTE(SUBSTITUTE(SUBSTITUTE(SUBSTITUTE(SUBSTITUTE(SUBSTITUTE(SUBSTITUTE(LOWER(Table2[[#This Row],[Naam]]),".",""),"-","")," bvba",""),"belgië",""),"belgium","")," nv","")," bv",""),"group",""),"groep","")," ", ""),"é","e"),"è","e"),"à","a")</f>
        <v>bilfingerrobmontagebedrijf</v>
      </c>
      <c r="D710"/>
      <c r="E710"/>
      <c r="F710"/>
      <c r="G710"/>
      <c r="H710"/>
      <c r="I710"/>
      <c r="J710" t="s">
        <v>9547</v>
      </c>
      <c r="K710" t="str">
        <f>IFERROR(LEFT(SUBSTITUTE(SUBSTITUTE(Table2[[#This Row],[Website]],"www.",""),"https://",""), FIND(".", SUBSTITUTE(SUBSTITUTE(Table2[[#This Row],[Website]],"www.",""),"https://","")) - 1),"")</f>
        <v>Empty</v>
      </c>
      <c r="L710"/>
      <c r="M710"/>
      <c r="N710"/>
      <c r="O710"/>
      <c r="P710"/>
      <c r="Q710"/>
      <c r="R710" t="str">
        <f>LOWER(Table2[[#This Row],[Straat]]&amp;Table2[[#This Row],[Huisnummer]]&amp;Table2[[#This Row],[Postcode]])</f>
        <v/>
      </c>
      <c r="S710"/>
      <c r="T710"/>
      <c r="U710"/>
      <c r="V710"/>
      <c r="W710"/>
      <c r="X710"/>
      <c r="Y710"/>
      <c r="AA710" t="str">
        <f>_xlfn.XLOOKUP(Table2[[#This Row],[Basisnaam]],Table3[Basisnaam],Table3[Functie],"",0)</f>
        <v>HR Manager</v>
      </c>
      <c r="AB710" t="str">
        <f>IF(OR(Table2[[#This Row],[In Contact list?]]&lt;&gt;"Not Found",Table2[[#This Row],[In Contacten Hanne]]&lt;&gt;""),"Yes","No")</f>
        <v>Yes</v>
      </c>
    </row>
    <row r="711" spans="1:28" ht="17.45" customHeight="1" x14ac:dyDescent="0.45">
      <c r="A711" t="s">
        <v>5346</v>
      </c>
      <c r="B711" t="s">
        <v>7923</v>
      </c>
      <c r="C711" t="str">
        <f>SUBSTITUTE(SUBSTITUTE(SUBSTITUTE(SUBSTITUTE(SUBSTITUTE(SUBSTITUTE(SUBSTITUTE(SUBSTITUTE(SUBSTITUTE(SUBSTITUTE(SUBSTITUTE(SUBSTITUTE(SUBSTITUTE(LOWER(Table2[[#This Row],[Naam]]),".",""),"-","")," bvba",""),"belgië",""),"belgium","")," nv","")," bv",""),"group",""),"groep","")," ", ""),"é","e"),"è","e"),"à","a")</f>
        <v>vangenechten</v>
      </c>
      <c r="D711"/>
      <c r="E711"/>
      <c r="F711"/>
      <c r="G711"/>
      <c r="H711"/>
      <c r="I711"/>
      <c r="J711" t="s">
        <v>9547</v>
      </c>
      <c r="K711" t="str">
        <f>IFERROR(LEFT(SUBSTITUTE(SUBSTITUTE(Table2[[#This Row],[Website]],"www.",""),"https://",""), FIND(".", SUBSTITUTE(SUBSTITUTE(Table2[[#This Row],[Website]],"www.",""),"https://","")) - 1),"")</f>
        <v>Empty</v>
      </c>
      <c r="L711"/>
      <c r="M711"/>
      <c r="N711"/>
      <c r="O711"/>
      <c r="P711"/>
      <c r="Q711"/>
      <c r="R711" t="str">
        <f>LOWER(Table2[[#This Row],[Straat]]&amp;Table2[[#This Row],[Huisnummer]]&amp;Table2[[#This Row],[Postcode]])</f>
        <v/>
      </c>
      <c r="S711"/>
      <c r="T711"/>
      <c r="U711"/>
      <c r="V711"/>
      <c r="W711"/>
      <c r="X711"/>
      <c r="Y711"/>
      <c r="AA711" t="str">
        <f>_xlfn.XLOOKUP(Table2[[#This Row],[Basisnaam]],Table3[Basisnaam],Table3[Functie],"",0)</f>
        <v>HR Manager</v>
      </c>
      <c r="AB711" t="str">
        <f>IF(OR(Table2[[#This Row],[In Contact list?]]&lt;&gt;"Not Found",Table2[[#This Row],[In Contacten Hanne]]&lt;&gt;""),"Yes","No")</f>
        <v>Yes</v>
      </c>
    </row>
    <row r="712" spans="1:28" ht="17.45" customHeight="1" x14ac:dyDescent="0.45">
      <c r="A712" t="s">
        <v>5346</v>
      </c>
      <c r="B712" t="s">
        <v>7929</v>
      </c>
      <c r="C712" t="str">
        <f>SUBSTITUTE(SUBSTITUTE(SUBSTITUTE(SUBSTITUTE(SUBSTITUTE(SUBSTITUTE(SUBSTITUTE(SUBSTITUTE(SUBSTITUTE(SUBSTITUTE(SUBSTITUTE(SUBSTITUTE(SUBSTITUTE(LOWER(Table2[[#This Row],[Naam]]),".",""),"-","")," bvba",""),"belgië",""),"belgium","")," nv","")," bv",""),"group",""),"groep","")," ", ""),"é","e"),"è","e"),"à","a")</f>
        <v>biotalys</v>
      </c>
      <c r="D712"/>
      <c r="E712"/>
      <c r="F712"/>
      <c r="G712"/>
      <c r="H712"/>
      <c r="I712"/>
      <c r="J712" t="s">
        <v>9547</v>
      </c>
      <c r="K712" t="str">
        <f>IFERROR(LEFT(SUBSTITUTE(SUBSTITUTE(Table2[[#This Row],[Website]],"www.",""),"https://",""), FIND(".", SUBSTITUTE(SUBSTITUTE(Table2[[#This Row],[Website]],"www.",""),"https://","")) - 1),"")</f>
        <v>Empty</v>
      </c>
      <c r="L712"/>
      <c r="M712"/>
      <c r="N712"/>
      <c r="O712"/>
      <c r="P712"/>
      <c r="Q712"/>
      <c r="R712" t="str">
        <f>LOWER(Table2[[#This Row],[Straat]]&amp;Table2[[#This Row],[Huisnummer]]&amp;Table2[[#This Row],[Postcode]])</f>
        <v/>
      </c>
      <c r="S712"/>
      <c r="T712"/>
      <c r="U712"/>
      <c r="V712"/>
      <c r="W712"/>
      <c r="X712"/>
      <c r="Y712"/>
      <c r="AA712" t="str">
        <f>_xlfn.XLOOKUP(Table2[[#This Row],[Basisnaam]],Table3[Basisnaam],Table3[Functie],"",0)</f>
        <v>HR Manager</v>
      </c>
      <c r="AB712" t="str">
        <f>IF(OR(Table2[[#This Row],[In Contact list?]]&lt;&gt;"Not Found",Table2[[#This Row],[In Contacten Hanne]]&lt;&gt;""),"Yes","No")</f>
        <v>Yes</v>
      </c>
    </row>
    <row r="713" spans="1:28" ht="17.45" customHeight="1" x14ac:dyDescent="0.45">
      <c r="A713" t="s">
        <v>5346</v>
      </c>
      <c r="B713" t="s">
        <v>7933</v>
      </c>
      <c r="C713" t="str">
        <f>SUBSTITUTE(SUBSTITUTE(SUBSTITUTE(SUBSTITUTE(SUBSTITUTE(SUBSTITUTE(SUBSTITUTE(SUBSTITUTE(SUBSTITUTE(SUBSTITUTE(SUBSTITUTE(SUBSTITUTE(SUBSTITUTE(LOWER(Table2[[#This Row],[Naam]]),".",""),"-","")," bvba",""),"belgië",""),"belgium","")," nv","")," bv",""),"group",""),"groep","")," ", ""),"é","e"),"è","e"),"à","a")</f>
        <v>victauliceurope</v>
      </c>
      <c r="D713"/>
      <c r="E713"/>
      <c r="F713"/>
      <c r="G713"/>
      <c r="H713"/>
      <c r="I713"/>
      <c r="J713" t="s">
        <v>9547</v>
      </c>
      <c r="K713" t="str">
        <f>IFERROR(LEFT(SUBSTITUTE(SUBSTITUTE(Table2[[#This Row],[Website]],"www.",""),"https://",""), FIND(".", SUBSTITUTE(SUBSTITUTE(Table2[[#This Row],[Website]],"www.",""),"https://","")) - 1),"")</f>
        <v>Empty</v>
      </c>
      <c r="L713"/>
      <c r="M713"/>
      <c r="N713"/>
      <c r="O713"/>
      <c r="P713"/>
      <c r="Q713"/>
      <c r="R713" t="str">
        <f>LOWER(Table2[[#This Row],[Straat]]&amp;Table2[[#This Row],[Huisnummer]]&amp;Table2[[#This Row],[Postcode]])</f>
        <v/>
      </c>
      <c r="S713"/>
      <c r="T713"/>
      <c r="U713"/>
      <c r="V713"/>
      <c r="W713"/>
      <c r="X713"/>
      <c r="Y713"/>
      <c r="AA713" t="str">
        <f>_xlfn.XLOOKUP(Table2[[#This Row],[Basisnaam]],Table3[Basisnaam],Table3[Functie],"",0)</f>
        <v>HR Director</v>
      </c>
      <c r="AB713" t="str">
        <f>IF(OR(Table2[[#This Row],[In Contact list?]]&lt;&gt;"Not Found",Table2[[#This Row],[In Contacten Hanne]]&lt;&gt;""),"Yes","No")</f>
        <v>Yes</v>
      </c>
    </row>
    <row r="714" spans="1:28" ht="17.45" customHeight="1" x14ac:dyDescent="0.45">
      <c r="A714" t="s">
        <v>5346</v>
      </c>
      <c r="B714" t="s">
        <v>7938</v>
      </c>
      <c r="C714" t="str">
        <f>SUBSTITUTE(SUBSTITUTE(SUBSTITUTE(SUBSTITUTE(SUBSTITUTE(SUBSTITUTE(SUBSTITUTE(SUBSTITUTE(SUBSTITUTE(SUBSTITUTE(SUBSTITUTE(SUBSTITUTE(SUBSTITUTE(LOWER(Table2[[#This Row],[Naam]]),".",""),"-","")," bvba",""),"belgië",""),"belgium","")," nv","")," bv",""),"group",""),"groep","")," ", ""),"é","e"),"è","e"),"à","a")</f>
        <v>vwr,partofavantor</v>
      </c>
      <c r="D714"/>
      <c r="E714"/>
      <c r="F714"/>
      <c r="G714"/>
      <c r="H714"/>
      <c r="I714"/>
      <c r="J714" t="s">
        <v>9547</v>
      </c>
      <c r="K714" t="str">
        <f>IFERROR(LEFT(SUBSTITUTE(SUBSTITUTE(Table2[[#This Row],[Website]],"www.",""),"https://",""), FIND(".", SUBSTITUTE(SUBSTITUTE(Table2[[#This Row],[Website]],"www.",""),"https://","")) - 1),"")</f>
        <v>Empty</v>
      </c>
      <c r="L714"/>
      <c r="M714"/>
      <c r="N714"/>
      <c r="O714"/>
      <c r="P714"/>
      <c r="Q714"/>
      <c r="R714" t="str">
        <f>LOWER(Table2[[#This Row],[Straat]]&amp;Table2[[#This Row],[Huisnummer]]&amp;Table2[[#This Row],[Postcode]])</f>
        <v/>
      </c>
      <c r="S714"/>
      <c r="T714"/>
      <c r="U714"/>
      <c r="V714"/>
      <c r="W714"/>
      <c r="X714"/>
      <c r="Y714"/>
      <c r="AA714" t="str">
        <f>_xlfn.XLOOKUP(Table2[[#This Row],[Basisnaam]],Table3[Basisnaam],Table3[Functie],"",0)</f>
        <v>Country HR Manager Belgium</v>
      </c>
      <c r="AB714" t="str">
        <f>IF(OR(Table2[[#This Row],[In Contact list?]]&lt;&gt;"Not Found",Table2[[#This Row],[In Contacten Hanne]]&lt;&gt;""),"Yes","No")</f>
        <v>Yes</v>
      </c>
    </row>
    <row r="715" spans="1:28" ht="17.45" customHeight="1" x14ac:dyDescent="0.45">
      <c r="A715" t="s">
        <v>5346</v>
      </c>
      <c r="B715" t="s">
        <v>7947</v>
      </c>
      <c r="C715" t="str">
        <f>SUBSTITUTE(SUBSTITUTE(SUBSTITUTE(SUBSTITUTE(SUBSTITUTE(SUBSTITUTE(SUBSTITUTE(SUBSTITUTE(SUBSTITUTE(SUBSTITUTE(SUBSTITUTE(SUBSTITUTE(SUBSTITUTE(LOWER(Table2[[#This Row],[Naam]]),".",""),"-","")," bvba",""),"belgië",""),"belgium","")," nv","")," bv",""),"group",""),"groep","")," ", ""),"é","e"),"è","e"),"à","a")</f>
        <v>lubrizoleuropecoordinationcenter</v>
      </c>
      <c r="D715"/>
      <c r="E715"/>
      <c r="F715"/>
      <c r="G715"/>
      <c r="H715"/>
      <c r="I715"/>
      <c r="J715" t="s">
        <v>9547</v>
      </c>
      <c r="K715" t="str">
        <f>IFERROR(LEFT(SUBSTITUTE(SUBSTITUTE(Table2[[#This Row],[Website]],"www.",""),"https://",""), FIND(".", SUBSTITUTE(SUBSTITUTE(Table2[[#This Row],[Website]],"www.",""),"https://","")) - 1),"")</f>
        <v>Empty</v>
      </c>
      <c r="L715"/>
      <c r="M715"/>
      <c r="N715"/>
      <c r="O715"/>
      <c r="P715"/>
      <c r="Q715"/>
      <c r="R715" t="str">
        <f>LOWER(Table2[[#This Row],[Straat]]&amp;Table2[[#This Row],[Huisnummer]]&amp;Table2[[#This Row],[Postcode]])</f>
        <v/>
      </c>
      <c r="S715"/>
      <c r="T715"/>
      <c r="U715"/>
      <c r="V715"/>
      <c r="W715"/>
      <c r="X715"/>
      <c r="Y715"/>
      <c r="AA715" t="str">
        <f>_xlfn.XLOOKUP(Table2[[#This Row],[Basisnaam]],Table3[Basisnaam],Table3[Functie],"",0)</f>
        <v>HR Director EMEAI</v>
      </c>
      <c r="AB715" t="str">
        <f>IF(OR(Table2[[#This Row],[In Contact list?]]&lt;&gt;"Not Found",Table2[[#This Row],[In Contacten Hanne]]&lt;&gt;""),"Yes","No")</f>
        <v>Yes</v>
      </c>
    </row>
    <row r="716" spans="1:28" ht="17.45" customHeight="1" x14ac:dyDescent="0.45">
      <c r="A716" t="s">
        <v>5346</v>
      </c>
      <c r="B716" t="s">
        <v>7953</v>
      </c>
      <c r="C716" t="str">
        <f>SUBSTITUTE(SUBSTITUTE(SUBSTITUTE(SUBSTITUTE(SUBSTITUTE(SUBSTITUTE(SUBSTITUTE(SUBSTITUTE(SUBSTITUTE(SUBSTITUTE(SUBSTITUTE(SUBSTITUTE(SUBSTITUTE(LOWER(Table2[[#This Row],[Naam]]),".",""),"-","")," bvba",""),"belgië",""),"belgium","")," nv","")," bv",""),"group",""),"groep","")," ", ""),"é","e"),"è","e"),"à","a")</f>
        <v>chrobinson</v>
      </c>
      <c r="D716"/>
      <c r="E716"/>
      <c r="F716"/>
      <c r="G716"/>
      <c r="H716"/>
      <c r="I716"/>
      <c r="J716" t="s">
        <v>9547</v>
      </c>
      <c r="K716" t="str">
        <f>IFERROR(LEFT(SUBSTITUTE(SUBSTITUTE(Table2[[#This Row],[Website]],"www.",""),"https://",""), FIND(".", SUBSTITUTE(SUBSTITUTE(Table2[[#This Row],[Website]],"www.",""),"https://","")) - 1),"")</f>
        <v>Empty</v>
      </c>
      <c r="L716"/>
      <c r="M716"/>
      <c r="N716"/>
      <c r="O716"/>
      <c r="P716"/>
      <c r="Q716"/>
      <c r="R716" t="str">
        <f>LOWER(Table2[[#This Row],[Straat]]&amp;Table2[[#This Row],[Huisnummer]]&amp;Table2[[#This Row],[Postcode]])</f>
        <v/>
      </c>
      <c r="S716"/>
      <c r="T716"/>
      <c r="U716"/>
      <c r="V716"/>
      <c r="W716"/>
      <c r="X716"/>
      <c r="Y716"/>
      <c r="AA716" t="str">
        <f>_xlfn.XLOOKUP(Table2[[#This Row],[Basisnaam]],Table3[Basisnaam],Table3[Functie],"",0)</f>
        <v>HR director europe</v>
      </c>
      <c r="AB716" t="str">
        <f>IF(OR(Table2[[#This Row],[In Contact list?]]&lt;&gt;"Not Found",Table2[[#This Row],[In Contacten Hanne]]&lt;&gt;""),"Yes","No")</f>
        <v>Yes</v>
      </c>
    </row>
    <row r="717" spans="1:28" ht="17.45" customHeight="1" x14ac:dyDescent="0.45">
      <c r="A717" t="s">
        <v>5346</v>
      </c>
      <c r="B717" t="s">
        <v>7955</v>
      </c>
      <c r="C717" t="str">
        <f>SUBSTITUTE(SUBSTITUTE(SUBSTITUTE(SUBSTITUTE(SUBSTITUTE(SUBSTITUTE(SUBSTITUTE(SUBSTITUTE(SUBSTITUTE(SUBSTITUTE(SUBSTITUTE(SUBSTITUTE(SUBSTITUTE(LOWER(Table2[[#This Row],[Naam]]),".",""),"-","")," bvba",""),"belgië",""),"belgium","")," nv","")," bv",""),"group",""),"groep","")," ", ""),"é","e"),"è","e"),"à","a")</f>
        <v>artes</v>
      </c>
      <c r="D717"/>
      <c r="E717"/>
      <c r="F717"/>
      <c r="G717"/>
      <c r="H717"/>
      <c r="I717"/>
      <c r="J717" t="s">
        <v>9547</v>
      </c>
      <c r="K717" t="str">
        <f>IFERROR(LEFT(SUBSTITUTE(SUBSTITUTE(Table2[[#This Row],[Website]],"www.",""),"https://",""), FIND(".", SUBSTITUTE(SUBSTITUTE(Table2[[#This Row],[Website]],"www.",""),"https://","")) - 1),"")</f>
        <v>Empty</v>
      </c>
      <c r="L717"/>
      <c r="M717"/>
      <c r="N717"/>
      <c r="O717"/>
      <c r="P717"/>
      <c r="Q717"/>
      <c r="R717" t="str">
        <f>LOWER(Table2[[#This Row],[Straat]]&amp;Table2[[#This Row],[Huisnummer]]&amp;Table2[[#This Row],[Postcode]])</f>
        <v/>
      </c>
      <c r="S717"/>
      <c r="T717"/>
      <c r="U717"/>
      <c r="V717"/>
      <c r="W717"/>
      <c r="X717"/>
      <c r="Y717"/>
      <c r="AA717" t="str">
        <f>_xlfn.XLOOKUP(Table2[[#This Row],[Basisnaam]],Table3[Basisnaam],Table3[Functie],"",0)</f>
        <v>HR Manager</v>
      </c>
      <c r="AB717" t="str">
        <f>IF(OR(Table2[[#This Row],[In Contact list?]]&lt;&gt;"Not Found",Table2[[#This Row],[In Contacten Hanne]]&lt;&gt;""),"Yes","No")</f>
        <v>Yes</v>
      </c>
    </row>
    <row r="718" spans="1:28" ht="17.45" customHeight="1" x14ac:dyDescent="0.45">
      <c r="A718" t="s">
        <v>5346</v>
      </c>
      <c r="B718" t="s">
        <v>7960</v>
      </c>
      <c r="C718" t="str">
        <f>SUBSTITUTE(SUBSTITUTE(SUBSTITUTE(SUBSTITUTE(SUBSTITUTE(SUBSTITUTE(SUBSTITUTE(SUBSTITUTE(SUBSTITUTE(SUBSTITUTE(SUBSTITUTE(SUBSTITUTE(SUBSTITUTE(LOWER(Table2[[#This Row],[Naam]]),".",""),"-","")," bvba",""),"belgië",""),"belgium","")," nv","")," bv",""),"group",""),"groep","")," ", ""),"é","e"),"è","e"),"à","a")</f>
        <v>acerta</v>
      </c>
      <c r="D718"/>
      <c r="E718"/>
      <c r="F718"/>
      <c r="G718"/>
      <c r="H718"/>
      <c r="I718"/>
      <c r="J718" t="s">
        <v>9547</v>
      </c>
      <c r="K718" t="str">
        <f>IFERROR(LEFT(SUBSTITUTE(SUBSTITUTE(Table2[[#This Row],[Website]],"www.",""),"https://",""), FIND(".", SUBSTITUTE(SUBSTITUTE(Table2[[#This Row],[Website]],"www.",""),"https://","")) - 1),"")</f>
        <v>Empty</v>
      </c>
      <c r="L718"/>
      <c r="M718"/>
      <c r="N718"/>
      <c r="O718"/>
      <c r="P718"/>
      <c r="Q718"/>
      <c r="R718" t="str">
        <f>LOWER(Table2[[#This Row],[Straat]]&amp;Table2[[#This Row],[Huisnummer]]&amp;Table2[[#This Row],[Postcode]])</f>
        <v/>
      </c>
      <c r="S718"/>
      <c r="T718"/>
      <c r="U718"/>
      <c r="V718"/>
      <c r="W718"/>
      <c r="X718"/>
      <c r="Y718"/>
      <c r="AA718" t="str">
        <f>_xlfn.XLOOKUP(Table2[[#This Row],[Basisnaam]],Table3[Basisnaam],Table3[Functie],"",0)</f>
        <v>Chief HR officer</v>
      </c>
      <c r="AB718" t="str">
        <f>IF(OR(Table2[[#This Row],[In Contact list?]]&lt;&gt;"Not Found",Table2[[#This Row],[In Contacten Hanne]]&lt;&gt;""),"Yes","No")</f>
        <v>Yes</v>
      </c>
    </row>
    <row r="719" spans="1:28" ht="17.45" customHeight="1" x14ac:dyDescent="0.45">
      <c r="A719" t="s">
        <v>5346</v>
      </c>
      <c r="B719" t="s">
        <v>7978</v>
      </c>
      <c r="C719" t="str">
        <f>SUBSTITUTE(SUBSTITUTE(SUBSTITUTE(SUBSTITUTE(SUBSTITUTE(SUBSTITUTE(SUBSTITUTE(SUBSTITUTE(SUBSTITUTE(SUBSTITUTE(SUBSTITUTE(SUBSTITUTE(SUBSTITUTE(LOWER(Table2[[#This Row],[Naam]]),".",""),"-","")," bvba",""),"belgië",""),"belgium","")," nv","")," bv",""),"group",""),"groep","")," ", ""),"é","e"),"è","e"),"à","a")</f>
        <v>staxs</v>
      </c>
      <c r="D719"/>
      <c r="E719"/>
      <c r="F719"/>
      <c r="G719"/>
      <c r="H719"/>
      <c r="I719"/>
      <c r="J719" t="s">
        <v>9547</v>
      </c>
      <c r="K719" t="str">
        <f>IFERROR(LEFT(SUBSTITUTE(SUBSTITUTE(Table2[[#This Row],[Website]],"www.",""),"https://",""), FIND(".", SUBSTITUTE(SUBSTITUTE(Table2[[#This Row],[Website]],"www.",""),"https://","")) - 1),"")</f>
        <v>Empty</v>
      </c>
      <c r="L719"/>
      <c r="M719"/>
      <c r="N719"/>
      <c r="O719"/>
      <c r="P719"/>
      <c r="Q719"/>
      <c r="R719" t="str">
        <f>LOWER(Table2[[#This Row],[Straat]]&amp;Table2[[#This Row],[Huisnummer]]&amp;Table2[[#This Row],[Postcode]])</f>
        <v/>
      </c>
      <c r="S719"/>
      <c r="T719"/>
      <c r="U719"/>
      <c r="V719"/>
      <c r="W719"/>
      <c r="X719"/>
      <c r="Y719"/>
      <c r="AA719" t="str">
        <f>_xlfn.XLOOKUP(Table2[[#This Row],[Basisnaam]],Table3[Basisnaam],Table3[Functie],"",0)</f>
        <v>HR Manager</v>
      </c>
      <c r="AB719" t="str">
        <f>IF(OR(Table2[[#This Row],[In Contact list?]]&lt;&gt;"Not Found",Table2[[#This Row],[In Contacten Hanne]]&lt;&gt;""),"Yes","No")</f>
        <v>Yes</v>
      </c>
    </row>
    <row r="720" spans="1:28" ht="17.45" customHeight="1" x14ac:dyDescent="0.45">
      <c r="A720" t="s">
        <v>5346</v>
      </c>
      <c r="B720" t="s">
        <v>7983</v>
      </c>
      <c r="C720" t="str">
        <f>SUBSTITUTE(SUBSTITUTE(SUBSTITUTE(SUBSTITUTE(SUBSTITUTE(SUBSTITUTE(SUBSTITUTE(SUBSTITUTE(SUBSTITUTE(SUBSTITUTE(SUBSTITUTE(SUBSTITUTE(SUBSTITUTE(LOWER(Table2[[#This Row],[Naam]]),".",""),"-","")," bvba",""),"belgië",""),"belgium","")," nv","")," bv",""),"group",""),"groep","")," ", ""),"é","e"),"è","e"),"à","a")</f>
        <v>boludatowage</v>
      </c>
      <c r="D720"/>
      <c r="E720"/>
      <c r="F720"/>
      <c r="G720"/>
      <c r="H720"/>
      <c r="I720"/>
      <c r="J720" t="s">
        <v>9547</v>
      </c>
      <c r="K720" t="str">
        <f>IFERROR(LEFT(SUBSTITUTE(SUBSTITUTE(Table2[[#This Row],[Website]],"www.",""),"https://",""), FIND(".", SUBSTITUTE(SUBSTITUTE(Table2[[#This Row],[Website]],"www.",""),"https://","")) - 1),"")</f>
        <v>Empty</v>
      </c>
      <c r="L720"/>
      <c r="M720"/>
      <c r="N720"/>
      <c r="O720"/>
      <c r="P720"/>
      <c r="Q720"/>
      <c r="R720" t="str">
        <f>LOWER(Table2[[#This Row],[Straat]]&amp;Table2[[#This Row],[Huisnummer]]&amp;Table2[[#This Row],[Postcode]])</f>
        <v/>
      </c>
      <c r="S720"/>
      <c r="T720"/>
      <c r="U720"/>
      <c r="V720"/>
      <c r="W720"/>
      <c r="X720"/>
      <c r="Y720"/>
      <c r="AA720" t="str">
        <f>_xlfn.XLOOKUP(Table2[[#This Row],[Basisnaam]],Table3[Basisnaam],Table3[Functie],"",0)</f>
        <v>HR Manager</v>
      </c>
      <c r="AB720" t="str">
        <f>IF(OR(Table2[[#This Row],[In Contact list?]]&lt;&gt;"Not Found",Table2[[#This Row],[In Contacten Hanne]]&lt;&gt;""),"Yes","No")</f>
        <v>Yes</v>
      </c>
    </row>
    <row r="721" spans="1:28" ht="17.45" customHeight="1" x14ac:dyDescent="0.45">
      <c r="A721" t="s">
        <v>5346</v>
      </c>
      <c r="B721" t="s">
        <v>7988</v>
      </c>
      <c r="C721" t="str">
        <f>SUBSTITUTE(SUBSTITUTE(SUBSTITUTE(SUBSTITUTE(SUBSTITUTE(SUBSTITUTE(SUBSTITUTE(SUBSTITUTE(SUBSTITUTE(SUBSTITUTE(SUBSTITUTE(SUBSTITUTE(SUBSTITUTE(LOWER(Table2[[#This Row],[Naam]]),".",""),"-","")," bvba",""),"belgië",""),"belgium","")," nv","")," bv",""),"group",""),"groep","")," ", ""),"é","e"),"è","e"),"à","a")</f>
        <v>nuscience</v>
      </c>
      <c r="D721"/>
      <c r="E721"/>
      <c r="F721"/>
      <c r="G721"/>
      <c r="H721"/>
      <c r="I721"/>
      <c r="J721" t="s">
        <v>9547</v>
      </c>
      <c r="K721" t="str">
        <f>IFERROR(LEFT(SUBSTITUTE(SUBSTITUTE(Table2[[#This Row],[Website]],"www.",""),"https://",""), FIND(".", SUBSTITUTE(SUBSTITUTE(Table2[[#This Row],[Website]],"www.",""),"https://","")) - 1),"")</f>
        <v>Empty</v>
      </c>
      <c r="L721"/>
      <c r="M721"/>
      <c r="N721"/>
      <c r="O721"/>
      <c r="P721"/>
      <c r="Q721"/>
      <c r="R721" t="str">
        <f>LOWER(Table2[[#This Row],[Straat]]&amp;Table2[[#This Row],[Huisnummer]]&amp;Table2[[#This Row],[Postcode]])</f>
        <v/>
      </c>
      <c r="S721"/>
      <c r="T721"/>
      <c r="U721"/>
      <c r="V721"/>
      <c r="W721"/>
      <c r="X721"/>
      <c r="Y721"/>
      <c r="AA721" t="str">
        <f>_xlfn.XLOOKUP(Table2[[#This Row],[Basisnaam]],Table3[Basisnaam],Table3[Functie],"",0)</f>
        <v>HR Manager EMEA</v>
      </c>
      <c r="AB721" t="str">
        <f>IF(OR(Table2[[#This Row],[In Contact list?]]&lt;&gt;"Not Found",Table2[[#This Row],[In Contacten Hanne]]&lt;&gt;""),"Yes","No")</f>
        <v>Yes</v>
      </c>
    </row>
    <row r="722" spans="1:28" ht="17.45" customHeight="1" x14ac:dyDescent="0.45">
      <c r="A722" t="s">
        <v>5346</v>
      </c>
      <c r="B722" t="s">
        <v>6959</v>
      </c>
      <c r="C722" t="str">
        <f>SUBSTITUTE(SUBSTITUTE(SUBSTITUTE(SUBSTITUTE(SUBSTITUTE(SUBSTITUTE(SUBSTITUTE(SUBSTITUTE(SUBSTITUTE(SUBSTITUTE(SUBSTITUTE(SUBSTITUTE(SUBSTITUTE(LOWER(Table2[[#This Row],[Naam]]),".",""),"-","")," bvba",""),"belgië",""),"belgium","")," nv","")," bv",""),"group",""),"groep","")," ", ""),"é","e"),"è","e"),"à","a")</f>
        <v>dhlsupplychain()</v>
      </c>
      <c r="D722"/>
      <c r="E722"/>
      <c r="F722"/>
      <c r="G722"/>
      <c r="H722"/>
      <c r="I722"/>
      <c r="J722" t="s">
        <v>9547</v>
      </c>
      <c r="K722" t="str">
        <f>IFERROR(LEFT(SUBSTITUTE(SUBSTITUTE(Table2[[#This Row],[Website]],"www.",""),"https://",""), FIND(".", SUBSTITUTE(SUBSTITUTE(Table2[[#This Row],[Website]],"www.",""),"https://","")) - 1),"")</f>
        <v>Empty</v>
      </c>
      <c r="L722"/>
      <c r="M722"/>
      <c r="N722"/>
      <c r="O722"/>
      <c r="P722"/>
      <c r="Q722"/>
      <c r="R722" t="str">
        <f>LOWER(Table2[[#This Row],[Straat]]&amp;Table2[[#This Row],[Huisnummer]]&amp;Table2[[#This Row],[Postcode]])</f>
        <v/>
      </c>
      <c r="S722"/>
      <c r="T722"/>
      <c r="U722"/>
      <c r="V722"/>
      <c r="W722"/>
      <c r="X722"/>
      <c r="Y722"/>
      <c r="AA722" t="str">
        <f>_xlfn.XLOOKUP(Table2[[#This Row],[Basisnaam]],Table3[Basisnaam],Table3[Functie],"",0)</f>
        <v>HR Manager</v>
      </c>
      <c r="AB722" t="str">
        <f>IF(OR(Table2[[#This Row],[In Contact list?]]&lt;&gt;"Not Found",Table2[[#This Row],[In Contacten Hanne]]&lt;&gt;""),"Yes","No")</f>
        <v>Yes</v>
      </c>
    </row>
    <row r="723" spans="1:28" ht="17.45" customHeight="1" x14ac:dyDescent="0.45">
      <c r="A723" t="s">
        <v>5346</v>
      </c>
      <c r="B723" t="s">
        <v>7996</v>
      </c>
      <c r="C723" t="str">
        <f>SUBSTITUTE(SUBSTITUTE(SUBSTITUTE(SUBSTITUTE(SUBSTITUTE(SUBSTITUTE(SUBSTITUTE(SUBSTITUTE(SUBSTITUTE(SUBSTITUTE(SUBSTITUTE(SUBSTITUTE(SUBSTITUTE(LOWER(Table2[[#This Row],[Naam]]),".",""),"-","")," bvba",""),"belgië",""),"belgium","")," nv","")," bv",""),"group",""),"groep","")," ", ""),"é","e"),"è","e"),"à","a")</f>
        <v>vanmoer</v>
      </c>
      <c r="D723"/>
      <c r="E723"/>
      <c r="F723"/>
      <c r="G723"/>
      <c r="H723"/>
      <c r="I723"/>
      <c r="J723" t="s">
        <v>9547</v>
      </c>
      <c r="K723" t="str">
        <f>IFERROR(LEFT(SUBSTITUTE(SUBSTITUTE(Table2[[#This Row],[Website]],"www.",""),"https://",""), FIND(".", SUBSTITUTE(SUBSTITUTE(Table2[[#This Row],[Website]],"www.",""),"https://","")) - 1),"")</f>
        <v>Empty</v>
      </c>
      <c r="L723"/>
      <c r="M723"/>
      <c r="N723"/>
      <c r="O723"/>
      <c r="P723"/>
      <c r="Q723"/>
      <c r="R723" t="str">
        <f>LOWER(Table2[[#This Row],[Straat]]&amp;Table2[[#This Row],[Huisnummer]]&amp;Table2[[#This Row],[Postcode]])</f>
        <v/>
      </c>
      <c r="S723"/>
      <c r="T723"/>
      <c r="U723"/>
      <c r="V723"/>
      <c r="W723"/>
      <c r="X723"/>
      <c r="Y723"/>
      <c r="AA723" t="str">
        <f>_xlfn.XLOOKUP(Table2[[#This Row],[Basisnaam]],Table3[Basisnaam],Table3[Functie],"",0)</f>
        <v>CHRO</v>
      </c>
      <c r="AB723" t="str">
        <f>IF(OR(Table2[[#This Row],[In Contact list?]]&lt;&gt;"Not Found",Table2[[#This Row],[In Contacten Hanne]]&lt;&gt;""),"Yes","No")</f>
        <v>Yes</v>
      </c>
    </row>
    <row r="724" spans="1:28" ht="17.45" customHeight="1" x14ac:dyDescent="0.45">
      <c r="A724" t="s">
        <v>5346</v>
      </c>
      <c r="B724" t="s">
        <v>8010</v>
      </c>
      <c r="C724" t="str">
        <f>SUBSTITUTE(SUBSTITUTE(SUBSTITUTE(SUBSTITUTE(SUBSTITUTE(SUBSTITUTE(SUBSTITUTE(SUBSTITUTE(SUBSTITUTE(SUBSTITUTE(SUBSTITUTE(SUBSTITUTE(SUBSTITUTE(LOWER(Table2[[#This Row],[Naam]]),".",""),"-","")," bvba",""),"belgië",""),"belgium","")," nv","")," bv",""),"group",""),"groep","")," ", ""),"é","e"),"è","e"),"à","a")</f>
        <v>miko</v>
      </c>
      <c r="D724"/>
      <c r="E724"/>
      <c r="F724"/>
      <c r="G724"/>
      <c r="H724"/>
      <c r="I724"/>
      <c r="J724" t="s">
        <v>9547</v>
      </c>
      <c r="K724" t="str">
        <f>IFERROR(LEFT(SUBSTITUTE(SUBSTITUTE(Table2[[#This Row],[Website]],"www.",""),"https://",""), FIND(".", SUBSTITUTE(SUBSTITUTE(Table2[[#This Row],[Website]],"www.",""),"https://","")) - 1),"")</f>
        <v>Empty</v>
      </c>
      <c r="L724"/>
      <c r="M724"/>
      <c r="N724"/>
      <c r="O724"/>
      <c r="P724"/>
      <c r="Q724"/>
      <c r="R724" t="str">
        <f>LOWER(Table2[[#This Row],[Straat]]&amp;Table2[[#This Row],[Huisnummer]]&amp;Table2[[#This Row],[Postcode]])</f>
        <v/>
      </c>
      <c r="S724"/>
      <c r="T724"/>
      <c r="U724"/>
      <c r="V724"/>
      <c r="W724"/>
      <c r="X724"/>
      <c r="Y724"/>
      <c r="AA724" t="str">
        <f>_xlfn.XLOOKUP(Table2[[#This Row],[Basisnaam]],Table3[Basisnaam],Table3[Functie],"",0)</f>
        <v>HR Director</v>
      </c>
      <c r="AB724" t="str">
        <f>IF(OR(Table2[[#This Row],[In Contact list?]]&lt;&gt;"Not Found",Table2[[#This Row],[In Contacten Hanne]]&lt;&gt;""),"Yes","No")</f>
        <v>Yes</v>
      </c>
    </row>
    <row r="725" spans="1:28" ht="17.45" customHeight="1" x14ac:dyDescent="0.45">
      <c r="A725" t="s">
        <v>5346</v>
      </c>
      <c r="B725" t="s">
        <v>8017</v>
      </c>
      <c r="C725" t="str">
        <f>SUBSTITUTE(SUBSTITUTE(SUBSTITUTE(SUBSTITUTE(SUBSTITUTE(SUBSTITUTE(SUBSTITUTE(SUBSTITUTE(SUBSTITUTE(SUBSTITUTE(SUBSTITUTE(SUBSTITUTE(SUBSTITUTE(LOWER(Table2[[#This Row],[Naam]]),".",""),"-","")," bvba",""),"belgië",""),"belgium","")," nv","")," bv",""),"group",""),"groep","")," ", ""),"é","e"),"è","e"),"à","a")</f>
        <v>sibelga</v>
      </c>
      <c r="D725"/>
      <c r="E725"/>
      <c r="F725"/>
      <c r="G725"/>
      <c r="H725"/>
      <c r="I725"/>
      <c r="J725" t="s">
        <v>9547</v>
      </c>
      <c r="K725" t="str">
        <f>IFERROR(LEFT(SUBSTITUTE(SUBSTITUTE(Table2[[#This Row],[Website]],"www.",""),"https://",""), FIND(".", SUBSTITUTE(SUBSTITUTE(Table2[[#This Row],[Website]],"www.",""),"https://","")) - 1),"")</f>
        <v>Empty</v>
      </c>
      <c r="L725"/>
      <c r="M725"/>
      <c r="N725"/>
      <c r="O725"/>
      <c r="P725"/>
      <c r="Q725"/>
      <c r="R725" t="str">
        <f>LOWER(Table2[[#This Row],[Straat]]&amp;Table2[[#This Row],[Huisnummer]]&amp;Table2[[#This Row],[Postcode]])</f>
        <v/>
      </c>
      <c r="S725"/>
      <c r="T725"/>
      <c r="U725"/>
      <c r="V725"/>
      <c r="W725"/>
      <c r="X725"/>
      <c r="Y725"/>
      <c r="AA725" t="str">
        <f>_xlfn.XLOOKUP(Table2[[#This Row],[Basisnaam]],Table3[Basisnaam],Table3[Functie],"",0)</f>
        <v>CHRO</v>
      </c>
      <c r="AB725" t="str">
        <f>IF(OR(Table2[[#This Row],[In Contact list?]]&lt;&gt;"Not Found",Table2[[#This Row],[In Contacten Hanne]]&lt;&gt;""),"Yes","No")</f>
        <v>Yes</v>
      </c>
    </row>
    <row r="726" spans="1:28" ht="17.45" customHeight="1" x14ac:dyDescent="0.45">
      <c r="A726" t="s">
        <v>5346</v>
      </c>
      <c r="B726" t="s">
        <v>8022</v>
      </c>
      <c r="C726" t="str">
        <f>SUBSTITUTE(SUBSTITUTE(SUBSTITUTE(SUBSTITUTE(SUBSTITUTE(SUBSTITUTE(SUBSTITUTE(SUBSTITUTE(SUBSTITUTE(SUBSTITUTE(SUBSTITUTE(SUBSTITUTE(SUBSTITUTE(LOWER(Table2[[#This Row],[Naam]]),".",""),"-","")," bvba",""),"belgië",""),"belgium","")," nv","")," bv",""),"group",""),"groep","")," ", ""),"é","e"),"è","e"),"à","a")</f>
        <v>autorepairbe</v>
      </c>
      <c r="D726"/>
      <c r="E726"/>
      <c r="F726"/>
      <c r="G726"/>
      <c r="H726"/>
      <c r="I726"/>
      <c r="J726" t="s">
        <v>9547</v>
      </c>
      <c r="K726" t="str">
        <f>IFERROR(LEFT(SUBSTITUTE(SUBSTITUTE(Table2[[#This Row],[Website]],"www.",""),"https://",""), FIND(".", SUBSTITUTE(SUBSTITUTE(Table2[[#This Row],[Website]],"www.",""),"https://","")) - 1),"")</f>
        <v>Empty</v>
      </c>
      <c r="L726"/>
      <c r="M726"/>
      <c r="N726"/>
      <c r="O726"/>
      <c r="P726"/>
      <c r="Q726"/>
      <c r="R726" t="str">
        <f>LOWER(Table2[[#This Row],[Straat]]&amp;Table2[[#This Row],[Huisnummer]]&amp;Table2[[#This Row],[Postcode]])</f>
        <v/>
      </c>
      <c r="S726"/>
      <c r="T726"/>
      <c r="U726"/>
      <c r="V726"/>
      <c r="W726"/>
      <c r="X726"/>
      <c r="Y726"/>
      <c r="AA726" t="str">
        <f>_xlfn.XLOOKUP(Table2[[#This Row],[Basisnaam]],Table3[Basisnaam],Table3[Functie],"",0)</f>
        <v>HR Manager</v>
      </c>
      <c r="AB726" t="str">
        <f>IF(OR(Table2[[#This Row],[In Contact list?]]&lt;&gt;"Not Found",Table2[[#This Row],[In Contacten Hanne]]&lt;&gt;""),"Yes","No")</f>
        <v>Yes</v>
      </c>
    </row>
    <row r="727" spans="1:28" ht="17.45" customHeight="1" x14ac:dyDescent="0.45">
      <c r="A727" t="s">
        <v>5346</v>
      </c>
      <c r="B727" t="s">
        <v>8029</v>
      </c>
      <c r="C727" t="str">
        <f>SUBSTITUTE(SUBSTITUTE(SUBSTITUTE(SUBSTITUTE(SUBSTITUTE(SUBSTITUTE(SUBSTITUTE(SUBSTITUTE(SUBSTITUTE(SUBSTITUTE(SUBSTITUTE(SUBSTITUTE(SUBSTITUTE(LOWER(Table2[[#This Row],[Naam]]),".",""),"-","")," bvba",""),"belgië",""),"belgium","")," nv","")," bv",""),"group",""),"groep","")," ", ""),"é","e"),"è","e"),"à","a")</f>
        <v>vulpia</v>
      </c>
      <c r="D727"/>
      <c r="E727"/>
      <c r="F727"/>
      <c r="G727"/>
      <c r="H727"/>
      <c r="I727"/>
      <c r="J727" t="s">
        <v>9547</v>
      </c>
      <c r="K727" t="str">
        <f>IFERROR(LEFT(SUBSTITUTE(SUBSTITUTE(Table2[[#This Row],[Website]],"www.",""),"https://",""), FIND(".", SUBSTITUTE(SUBSTITUTE(Table2[[#This Row],[Website]],"www.",""),"https://","")) - 1),"")</f>
        <v>Empty</v>
      </c>
      <c r="L727"/>
      <c r="M727"/>
      <c r="N727"/>
      <c r="O727"/>
      <c r="P727"/>
      <c r="Q727"/>
      <c r="R727" t="str">
        <f>LOWER(Table2[[#This Row],[Straat]]&amp;Table2[[#This Row],[Huisnummer]]&amp;Table2[[#This Row],[Postcode]])</f>
        <v/>
      </c>
      <c r="S727"/>
      <c r="T727"/>
      <c r="U727"/>
      <c r="V727"/>
      <c r="W727"/>
      <c r="X727"/>
      <c r="Y727"/>
      <c r="AA727" t="str">
        <f>_xlfn.XLOOKUP(Table2[[#This Row],[Basisnaam]],Table3[Basisnaam],Table3[Functie],"",0)</f>
        <v>Director HR, Strategy and Change</v>
      </c>
      <c r="AB727" t="str">
        <f>IF(OR(Table2[[#This Row],[In Contact list?]]&lt;&gt;"Not Found",Table2[[#This Row],[In Contacten Hanne]]&lt;&gt;""),"Yes","No")</f>
        <v>Yes</v>
      </c>
    </row>
    <row r="728" spans="1:28" ht="17.45" customHeight="1" x14ac:dyDescent="0.45">
      <c r="A728" t="s">
        <v>5346</v>
      </c>
      <c r="B728" t="s">
        <v>8041</v>
      </c>
      <c r="C728" t="str">
        <f>SUBSTITUTE(SUBSTITUTE(SUBSTITUTE(SUBSTITUTE(SUBSTITUTE(SUBSTITUTE(SUBSTITUTE(SUBSTITUTE(SUBSTITUTE(SUBSTITUTE(SUBSTITUTE(SUBSTITUTE(SUBSTITUTE(LOWER(Table2[[#This Row],[Naam]]),".",""),"-","")," bvba",""),"belgië",""),"belgium","")," nv","")," bv",""),"group",""),"groep","")," ", ""),"é","e"),"è","e"),"à","a")</f>
        <v>meat&amp;more</v>
      </c>
      <c r="D728"/>
      <c r="E728"/>
      <c r="F728"/>
      <c r="G728"/>
      <c r="H728"/>
      <c r="I728"/>
      <c r="J728" t="s">
        <v>9547</v>
      </c>
      <c r="K728" t="str">
        <f>IFERROR(LEFT(SUBSTITUTE(SUBSTITUTE(Table2[[#This Row],[Website]],"www.",""),"https://",""), FIND(".", SUBSTITUTE(SUBSTITUTE(Table2[[#This Row],[Website]],"www.",""),"https://","")) - 1),"")</f>
        <v>Empty</v>
      </c>
      <c r="L728"/>
      <c r="M728"/>
      <c r="N728"/>
      <c r="O728"/>
      <c r="P728"/>
      <c r="Q728"/>
      <c r="R728" t="str">
        <f>LOWER(Table2[[#This Row],[Straat]]&amp;Table2[[#This Row],[Huisnummer]]&amp;Table2[[#This Row],[Postcode]])</f>
        <v/>
      </c>
      <c r="S728"/>
      <c r="T728"/>
      <c r="U728"/>
      <c r="V728"/>
      <c r="W728"/>
      <c r="X728"/>
      <c r="Y728"/>
      <c r="AA728" t="str">
        <f>_xlfn.XLOOKUP(Table2[[#This Row],[Basisnaam]],Table3[Basisnaam],Table3[Functie],"",0)</f>
        <v>HR Manager</v>
      </c>
      <c r="AB728" t="str">
        <f>IF(OR(Table2[[#This Row],[In Contact list?]]&lt;&gt;"Not Found",Table2[[#This Row],[In Contacten Hanne]]&lt;&gt;""),"Yes","No")</f>
        <v>Yes</v>
      </c>
    </row>
    <row r="729" spans="1:28" ht="17.45" customHeight="1" x14ac:dyDescent="0.45">
      <c r="A729" t="s">
        <v>5346</v>
      </c>
      <c r="B729" t="s">
        <v>8045</v>
      </c>
      <c r="C729" t="str">
        <f>SUBSTITUTE(SUBSTITUTE(SUBSTITUTE(SUBSTITUTE(SUBSTITUTE(SUBSTITUTE(SUBSTITUTE(SUBSTITUTE(SUBSTITUTE(SUBSTITUTE(SUBSTITUTE(SUBSTITUTE(SUBSTITUTE(LOWER(Table2[[#This Row],[Naam]]),".",""),"-","")," bvba",""),"belgië",""),"belgium","")," nv","")," bv",""),"group",""),"groep","")," ", ""),"é","e"),"è","e"),"à","a")</f>
        <v>campine</v>
      </c>
      <c r="D729"/>
      <c r="E729"/>
      <c r="F729"/>
      <c r="G729"/>
      <c r="H729"/>
      <c r="I729"/>
      <c r="J729" t="s">
        <v>9547</v>
      </c>
      <c r="K729" t="str">
        <f>IFERROR(LEFT(SUBSTITUTE(SUBSTITUTE(Table2[[#This Row],[Website]],"www.",""),"https://",""), FIND(".", SUBSTITUTE(SUBSTITUTE(Table2[[#This Row],[Website]],"www.",""),"https://","")) - 1),"")</f>
        <v>Empty</v>
      </c>
      <c r="L729"/>
      <c r="M729"/>
      <c r="N729"/>
      <c r="O729"/>
      <c r="P729"/>
      <c r="Q729"/>
      <c r="R729" t="str">
        <f>LOWER(Table2[[#This Row],[Straat]]&amp;Table2[[#This Row],[Huisnummer]]&amp;Table2[[#This Row],[Postcode]])</f>
        <v/>
      </c>
      <c r="S729"/>
      <c r="T729"/>
      <c r="U729"/>
      <c r="V729"/>
      <c r="W729"/>
      <c r="X729"/>
      <c r="Y729"/>
      <c r="AA729" t="str">
        <f>_xlfn.XLOOKUP(Table2[[#This Row],[Basisnaam]],Table3[Basisnaam],Table3[Functie],"",0)</f>
        <v>HR Manager</v>
      </c>
      <c r="AB729" t="str">
        <f>IF(OR(Table2[[#This Row],[In Contact list?]]&lt;&gt;"Not Found",Table2[[#This Row],[In Contacten Hanne]]&lt;&gt;""),"Yes","No")</f>
        <v>Yes</v>
      </c>
    </row>
    <row r="730" spans="1:28" ht="17.45" customHeight="1" x14ac:dyDescent="0.45">
      <c r="A730" t="s">
        <v>5346</v>
      </c>
      <c r="B730" t="s">
        <v>8053</v>
      </c>
      <c r="C730" t="str">
        <f>SUBSTITUTE(SUBSTITUTE(SUBSTITUTE(SUBSTITUTE(SUBSTITUTE(SUBSTITUTE(SUBSTITUTE(SUBSTITUTE(SUBSTITUTE(SUBSTITUTE(SUBSTITUTE(SUBSTITUTE(SUBSTITUTE(LOWER(Table2[[#This Row],[Naam]]),".",""),"-","")," bvba",""),"belgië",""),"belgium","")," nv","")," bv",""),"group",""),"groep","")," ", ""),"é","e"),"è","e"),"à","a")</f>
        <v>scheringploughlabo,organon</v>
      </c>
      <c r="D730"/>
      <c r="E730"/>
      <c r="F730"/>
      <c r="G730"/>
      <c r="H730"/>
      <c r="I730"/>
      <c r="J730" t="s">
        <v>9547</v>
      </c>
      <c r="K730" t="str">
        <f>IFERROR(LEFT(SUBSTITUTE(SUBSTITUTE(Table2[[#This Row],[Website]],"www.",""),"https://",""), FIND(".", SUBSTITUTE(SUBSTITUTE(Table2[[#This Row],[Website]],"www.",""),"https://","")) - 1),"")</f>
        <v>Empty</v>
      </c>
      <c r="L730"/>
      <c r="M730"/>
      <c r="N730"/>
      <c r="O730"/>
      <c r="P730"/>
      <c r="Q730"/>
      <c r="R730" t="str">
        <f>LOWER(Table2[[#This Row],[Straat]]&amp;Table2[[#This Row],[Huisnummer]]&amp;Table2[[#This Row],[Postcode]])</f>
        <v/>
      </c>
      <c r="S730"/>
      <c r="T730"/>
      <c r="U730"/>
      <c r="V730"/>
      <c r="W730"/>
      <c r="X730"/>
      <c r="Y730"/>
      <c r="AA730" t="str">
        <f>_xlfn.XLOOKUP(Table2[[#This Row],[Basisnaam]],Table3[Basisnaam],Table3[Functie],"",0)</f>
        <v>HR Director</v>
      </c>
      <c r="AB730" t="str">
        <f>IF(OR(Table2[[#This Row],[In Contact list?]]&lt;&gt;"Not Found",Table2[[#This Row],[In Contacten Hanne]]&lt;&gt;""),"Yes","No")</f>
        <v>Yes</v>
      </c>
    </row>
    <row r="731" spans="1:28" ht="17.45" customHeight="1" x14ac:dyDescent="0.45">
      <c r="A731" t="s">
        <v>5346</v>
      </c>
      <c r="B731" t="s">
        <v>8061</v>
      </c>
      <c r="C731" t="str">
        <f>SUBSTITUTE(SUBSTITUTE(SUBSTITUTE(SUBSTITUTE(SUBSTITUTE(SUBSTITUTE(SUBSTITUTE(SUBSTITUTE(SUBSTITUTE(SUBSTITUTE(SUBSTITUTE(SUBSTITUTE(SUBSTITUTE(LOWER(Table2[[#This Row],[Naam]]),".",""),"-","")," bvba",""),"belgië",""),"belgium","")," nv","")," bv",""),"group",""),"groep","")," ", ""),"é","e"),"è","e"),"à","a")</f>
        <v>xeikonmanufacturing</v>
      </c>
      <c r="D731"/>
      <c r="E731"/>
      <c r="F731"/>
      <c r="G731"/>
      <c r="H731"/>
      <c r="I731"/>
      <c r="J731" t="s">
        <v>9547</v>
      </c>
      <c r="K731" t="str">
        <f>IFERROR(LEFT(SUBSTITUTE(SUBSTITUTE(Table2[[#This Row],[Website]],"www.",""),"https://",""), FIND(".", SUBSTITUTE(SUBSTITUTE(Table2[[#This Row],[Website]],"www.",""),"https://","")) - 1),"")</f>
        <v>Empty</v>
      </c>
      <c r="L731"/>
      <c r="M731"/>
      <c r="N731"/>
      <c r="O731"/>
      <c r="P731"/>
      <c r="Q731"/>
      <c r="R731" t="str">
        <f>LOWER(Table2[[#This Row],[Straat]]&amp;Table2[[#This Row],[Huisnummer]]&amp;Table2[[#This Row],[Postcode]])</f>
        <v/>
      </c>
      <c r="S731"/>
      <c r="T731"/>
      <c r="U731"/>
      <c r="V731"/>
      <c r="W731"/>
      <c r="X731"/>
      <c r="Y731"/>
      <c r="AA731" t="str">
        <f>_xlfn.XLOOKUP(Table2[[#This Row],[Basisnaam]],Table3[Basisnaam],Table3[Functie],"",0)</f>
        <v>HR Manager Belgium</v>
      </c>
      <c r="AB731" t="str">
        <f>IF(OR(Table2[[#This Row],[In Contact list?]]&lt;&gt;"Not Found",Table2[[#This Row],[In Contacten Hanne]]&lt;&gt;""),"Yes","No")</f>
        <v>Yes</v>
      </c>
    </row>
    <row r="732" spans="1:28" ht="17.45" customHeight="1" x14ac:dyDescent="0.45">
      <c r="A732" t="s">
        <v>5346</v>
      </c>
      <c r="B732" t="s">
        <v>8066</v>
      </c>
      <c r="C732" t="str">
        <f>SUBSTITUTE(SUBSTITUTE(SUBSTITUTE(SUBSTITUTE(SUBSTITUTE(SUBSTITUTE(SUBSTITUTE(SUBSTITUTE(SUBSTITUTE(SUBSTITUTE(SUBSTITUTE(SUBSTITUTE(SUBSTITUTE(LOWER(Table2[[#This Row],[Naam]]),".",""),"-","")," bvba",""),"belgië",""),"belgium","")," nv","")," bv",""),"group",""),"groep","")," ", ""),"é","e"),"è","e"),"à","a")</f>
        <v>eg</v>
      </c>
      <c r="D732"/>
      <c r="E732"/>
      <c r="F732"/>
      <c r="G732"/>
      <c r="H732"/>
      <c r="I732"/>
      <c r="J732" t="s">
        <v>9547</v>
      </c>
      <c r="K732" t="str">
        <f>IFERROR(LEFT(SUBSTITUTE(SUBSTITUTE(Table2[[#This Row],[Website]],"www.",""),"https://",""), FIND(".", SUBSTITUTE(SUBSTITUTE(Table2[[#This Row],[Website]],"www.",""),"https://","")) - 1),"")</f>
        <v>Empty</v>
      </c>
      <c r="L732"/>
      <c r="M732"/>
      <c r="N732"/>
      <c r="O732"/>
      <c r="P732"/>
      <c r="Q732"/>
      <c r="R732" t="str">
        <f>LOWER(Table2[[#This Row],[Straat]]&amp;Table2[[#This Row],[Huisnummer]]&amp;Table2[[#This Row],[Postcode]])</f>
        <v/>
      </c>
      <c r="S732"/>
      <c r="T732"/>
      <c r="U732"/>
      <c r="V732"/>
      <c r="W732"/>
      <c r="X732"/>
      <c r="Y732"/>
      <c r="AA732" t="str">
        <f>_xlfn.XLOOKUP(Table2[[#This Row],[Basisnaam]],Table3[Basisnaam],Table3[Functie],"",0)</f>
        <v>HR Manager</v>
      </c>
      <c r="AB732" t="str">
        <f>IF(OR(Table2[[#This Row],[In Contact list?]]&lt;&gt;"Not Found",Table2[[#This Row],[In Contacten Hanne]]&lt;&gt;""),"Yes","No")</f>
        <v>Yes</v>
      </c>
    </row>
    <row r="733" spans="1:28" ht="17.45" customHeight="1" x14ac:dyDescent="0.45">
      <c r="A733" t="s">
        <v>5346</v>
      </c>
      <c r="B733" t="s">
        <v>8070</v>
      </c>
      <c r="C733" t="str">
        <f>SUBSTITUTE(SUBSTITUTE(SUBSTITUTE(SUBSTITUTE(SUBSTITUTE(SUBSTITUTE(SUBSTITUTE(SUBSTITUTE(SUBSTITUTE(SUBSTITUTE(SUBSTITUTE(SUBSTITUTE(SUBSTITUTE(LOWER(Table2[[#This Row],[Naam]]),".",""),"-","")," bvba",""),"belgië",""),"belgium","")," nv","")," bv",""),"group",""),"groep","")," ", ""),"é","e"),"è","e"),"à","a")</f>
        <v>wurthbelux</v>
      </c>
      <c r="D733"/>
      <c r="E733"/>
      <c r="F733"/>
      <c r="G733"/>
      <c r="H733"/>
      <c r="I733"/>
      <c r="J733" t="s">
        <v>9547</v>
      </c>
      <c r="K733" t="str">
        <f>IFERROR(LEFT(SUBSTITUTE(SUBSTITUTE(Table2[[#This Row],[Website]],"www.",""),"https://",""), FIND(".", SUBSTITUTE(SUBSTITUTE(Table2[[#This Row],[Website]],"www.",""),"https://","")) - 1),"")</f>
        <v>Empty</v>
      </c>
      <c r="L733"/>
      <c r="M733"/>
      <c r="N733"/>
      <c r="O733"/>
      <c r="P733"/>
      <c r="Q733"/>
      <c r="R733" t="str">
        <f>LOWER(Table2[[#This Row],[Straat]]&amp;Table2[[#This Row],[Huisnummer]]&amp;Table2[[#This Row],[Postcode]])</f>
        <v/>
      </c>
      <c r="S733"/>
      <c r="T733"/>
      <c r="U733"/>
      <c r="V733"/>
      <c r="W733"/>
      <c r="X733"/>
      <c r="Y733"/>
      <c r="AA733" t="str">
        <f>_xlfn.XLOOKUP(Table2[[#This Row],[Basisnaam]],Table3[Basisnaam],Table3[Functie],"",0)</f>
        <v>HR manager ai</v>
      </c>
      <c r="AB733" t="str">
        <f>IF(OR(Table2[[#This Row],[In Contact list?]]&lt;&gt;"Not Found",Table2[[#This Row],[In Contacten Hanne]]&lt;&gt;""),"Yes","No")</f>
        <v>Yes</v>
      </c>
    </row>
    <row r="734" spans="1:28" ht="17.45" customHeight="1" x14ac:dyDescent="0.45">
      <c r="A734" t="s">
        <v>5346</v>
      </c>
      <c r="B734" t="s">
        <v>8082</v>
      </c>
      <c r="C734" t="str">
        <f>SUBSTITUTE(SUBSTITUTE(SUBSTITUTE(SUBSTITUTE(SUBSTITUTE(SUBSTITUTE(SUBSTITUTE(SUBSTITUTE(SUBSTITUTE(SUBSTITUTE(SUBSTITUTE(SUBSTITUTE(SUBSTITUTE(LOWER(Table2[[#This Row],[Naam]]),".",""),"-","")," bvba",""),"belgië",""),"belgium","")," nv","")," bv",""),"group",""),"groep","")," ", ""),"é","e"),"è","e"),"à","a")</f>
        <v>zetes</v>
      </c>
      <c r="D734"/>
      <c r="E734"/>
      <c r="F734"/>
      <c r="G734"/>
      <c r="H734"/>
      <c r="I734"/>
      <c r="J734" t="s">
        <v>9547</v>
      </c>
      <c r="K734" t="str">
        <f>IFERROR(LEFT(SUBSTITUTE(SUBSTITUTE(Table2[[#This Row],[Website]],"www.",""),"https://",""), FIND(".", SUBSTITUTE(SUBSTITUTE(Table2[[#This Row],[Website]],"www.",""),"https://","")) - 1),"")</f>
        <v>Empty</v>
      </c>
      <c r="L734"/>
      <c r="M734"/>
      <c r="N734"/>
      <c r="O734"/>
      <c r="P734"/>
      <c r="Q734"/>
      <c r="R734" t="str">
        <f>LOWER(Table2[[#This Row],[Straat]]&amp;Table2[[#This Row],[Huisnummer]]&amp;Table2[[#This Row],[Postcode]])</f>
        <v/>
      </c>
      <c r="S734"/>
      <c r="T734"/>
      <c r="U734"/>
      <c r="V734"/>
      <c r="W734"/>
      <c r="X734"/>
      <c r="Y734"/>
      <c r="AA734" t="str">
        <f>_xlfn.XLOOKUP(Table2[[#This Row],[Basisnaam]],Table3[Basisnaam],Table3[Functie],"",0)</f>
        <v>HR Manager</v>
      </c>
      <c r="AB734" t="str">
        <f>IF(OR(Table2[[#This Row],[In Contact list?]]&lt;&gt;"Not Found",Table2[[#This Row],[In Contacten Hanne]]&lt;&gt;""),"Yes","No")</f>
        <v>Yes</v>
      </c>
    </row>
    <row r="735" spans="1:28" ht="17.45" customHeight="1" x14ac:dyDescent="0.45">
      <c r="A735" t="s">
        <v>5346</v>
      </c>
      <c r="B735" t="s">
        <v>8089</v>
      </c>
      <c r="C735" t="str">
        <f>SUBSTITUTE(SUBSTITUTE(SUBSTITUTE(SUBSTITUTE(SUBSTITUTE(SUBSTITUTE(SUBSTITUTE(SUBSTITUTE(SUBSTITUTE(SUBSTITUTE(SUBSTITUTE(SUBSTITUTE(SUBSTITUTE(LOWER(Table2[[#This Row],[Naam]]),".",""),"-","")," bvba",""),"belgië",""),"belgium","")," nv","")," bv",""),"group",""),"groep","")," ", ""),"é","e"),"è","e"),"à","a")</f>
        <v>alro</v>
      </c>
      <c r="D735"/>
      <c r="E735"/>
      <c r="F735"/>
      <c r="G735"/>
      <c r="H735"/>
      <c r="I735"/>
      <c r="J735" t="s">
        <v>9547</v>
      </c>
      <c r="K735" t="str">
        <f>IFERROR(LEFT(SUBSTITUTE(SUBSTITUTE(Table2[[#This Row],[Website]],"www.",""),"https://",""), FIND(".", SUBSTITUTE(SUBSTITUTE(Table2[[#This Row],[Website]],"www.",""),"https://","")) - 1),"")</f>
        <v>Empty</v>
      </c>
      <c r="L735"/>
      <c r="M735"/>
      <c r="N735"/>
      <c r="O735"/>
      <c r="P735"/>
      <c r="Q735"/>
      <c r="R735" t="str">
        <f>LOWER(Table2[[#This Row],[Straat]]&amp;Table2[[#This Row],[Huisnummer]]&amp;Table2[[#This Row],[Postcode]])</f>
        <v/>
      </c>
      <c r="S735"/>
      <c r="T735"/>
      <c r="U735"/>
      <c r="V735"/>
      <c r="W735"/>
      <c r="X735"/>
      <c r="Y735"/>
      <c r="AA735" t="str">
        <f>_xlfn.XLOOKUP(Table2[[#This Row],[Basisnaam]],Table3[Basisnaam],Table3[Functie],"",0)</f>
        <v>HR Director</v>
      </c>
      <c r="AB735" t="str">
        <f>IF(OR(Table2[[#This Row],[In Contact list?]]&lt;&gt;"Not Found",Table2[[#This Row],[In Contacten Hanne]]&lt;&gt;""),"Yes","No")</f>
        <v>Yes</v>
      </c>
    </row>
    <row r="736" spans="1:28" ht="17.45" customHeight="1" x14ac:dyDescent="0.45">
      <c r="A736" t="s">
        <v>5346</v>
      </c>
      <c r="B736" t="s">
        <v>8129</v>
      </c>
      <c r="C736" t="str">
        <f>SUBSTITUTE(SUBSTITUTE(SUBSTITUTE(SUBSTITUTE(SUBSTITUTE(SUBSTITUTE(SUBSTITUTE(SUBSTITUTE(SUBSTITUTE(SUBSTITUTE(SUBSTITUTE(SUBSTITUTE(SUBSTITUTE(LOWER(Table2[[#This Row],[Naam]]),".",""),"-","")," bvba",""),"belgië",""),"belgium","")," nv","")," bv",""),"group",""),"groep","")," ", ""),"é","e"),"è","e"),"à","a")</f>
        <v>gceurope</v>
      </c>
      <c r="D736"/>
      <c r="E736"/>
      <c r="F736"/>
      <c r="G736"/>
      <c r="H736"/>
      <c r="I736"/>
      <c r="J736" t="s">
        <v>9547</v>
      </c>
      <c r="K736" t="str">
        <f>IFERROR(LEFT(SUBSTITUTE(SUBSTITUTE(Table2[[#This Row],[Website]],"www.",""),"https://",""), FIND(".", SUBSTITUTE(SUBSTITUTE(Table2[[#This Row],[Website]],"www.",""),"https://","")) - 1),"")</f>
        <v>Empty</v>
      </c>
      <c r="L736"/>
      <c r="M736"/>
      <c r="N736"/>
      <c r="O736"/>
      <c r="P736"/>
      <c r="Q736"/>
      <c r="R736" t="str">
        <f>LOWER(Table2[[#This Row],[Straat]]&amp;Table2[[#This Row],[Huisnummer]]&amp;Table2[[#This Row],[Postcode]])</f>
        <v/>
      </c>
      <c r="S736"/>
      <c r="T736"/>
      <c r="U736"/>
      <c r="V736"/>
      <c r="W736"/>
      <c r="X736"/>
      <c r="Y736"/>
      <c r="AA736" t="str">
        <f>_xlfn.XLOOKUP(Table2[[#This Row],[Basisnaam]],Table3[Basisnaam],Table3[Functie],"",0)</f>
        <v>HR Manager bij GC Europe</v>
      </c>
      <c r="AB736" t="str">
        <f>IF(OR(Table2[[#This Row],[In Contact list?]]&lt;&gt;"Not Found",Table2[[#This Row],[In Contacten Hanne]]&lt;&gt;""),"Yes","No")</f>
        <v>Yes</v>
      </c>
    </row>
    <row r="737" spans="1:28" ht="17.45" customHeight="1" x14ac:dyDescent="0.45">
      <c r="A737" t="s">
        <v>5346</v>
      </c>
      <c r="B737" t="s">
        <v>8141</v>
      </c>
      <c r="C737" t="str">
        <f>SUBSTITUTE(SUBSTITUTE(SUBSTITUTE(SUBSTITUTE(SUBSTITUTE(SUBSTITUTE(SUBSTITUTE(SUBSTITUTE(SUBSTITUTE(SUBSTITUTE(SUBSTITUTE(SUBSTITUTE(SUBSTITUTE(LOWER(Table2[[#This Row],[Naam]]),".",""),"-","")," bvba",""),"belgië",""),"belgium","")," nv","")," bv",""),"group",""),"groep","")," ", ""),"é","e"),"è","e"),"à","a")</f>
        <v>flore</v>
      </c>
      <c r="D737"/>
      <c r="E737"/>
      <c r="F737"/>
      <c r="G737"/>
      <c r="H737"/>
      <c r="I737"/>
      <c r="J737" t="s">
        <v>9547</v>
      </c>
      <c r="K737" t="str">
        <f>IFERROR(LEFT(SUBSTITUTE(SUBSTITUTE(Table2[[#This Row],[Website]],"www.",""),"https://",""), FIND(".", SUBSTITUTE(SUBSTITUTE(Table2[[#This Row],[Website]],"www.",""),"https://","")) - 1),"")</f>
        <v>Empty</v>
      </c>
      <c r="L737"/>
      <c r="M737"/>
      <c r="N737"/>
      <c r="O737"/>
      <c r="P737"/>
      <c r="Q737"/>
      <c r="R737" t="str">
        <f>LOWER(Table2[[#This Row],[Straat]]&amp;Table2[[#This Row],[Huisnummer]]&amp;Table2[[#This Row],[Postcode]])</f>
        <v/>
      </c>
      <c r="S737"/>
      <c r="T737"/>
      <c r="U737"/>
      <c r="V737"/>
      <c r="W737"/>
      <c r="X737"/>
      <c r="Y737"/>
      <c r="AA737" t="str">
        <f>_xlfn.XLOOKUP(Table2[[#This Row],[Basisnaam]],Table3[Basisnaam],Table3[Functie],"",0)</f>
        <v>HR Manager</v>
      </c>
      <c r="AB737" t="str">
        <f>IF(OR(Table2[[#This Row],[In Contact list?]]&lt;&gt;"Not Found",Table2[[#This Row],[In Contacten Hanne]]&lt;&gt;""),"Yes","No")</f>
        <v>Yes</v>
      </c>
    </row>
    <row r="738" spans="1:28" ht="17.45" customHeight="1" x14ac:dyDescent="0.45">
      <c r="A738" t="s">
        <v>5346</v>
      </c>
      <c r="B738" t="s">
        <v>8146</v>
      </c>
      <c r="C738" t="str">
        <f>SUBSTITUTE(SUBSTITUTE(SUBSTITUTE(SUBSTITUTE(SUBSTITUTE(SUBSTITUTE(SUBSTITUTE(SUBSTITUTE(SUBSTITUTE(SUBSTITUTE(SUBSTITUTE(SUBSTITUTE(SUBSTITUTE(LOWER(Table2[[#This Row],[Naam]]),".",""),"-","")," bvba",""),"belgië",""),"belgium","")," nv","")," bv",""),"group",""),"groep","")," ", ""),"é","e"),"è","e"),"à","a")</f>
        <v>milcobelcvba</v>
      </c>
      <c r="D738"/>
      <c r="E738"/>
      <c r="F738"/>
      <c r="G738"/>
      <c r="H738"/>
      <c r="I738"/>
      <c r="J738" t="s">
        <v>9547</v>
      </c>
      <c r="K738" t="str">
        <f>IFERROR(LEFT(SUBSTITUTE(SUBSTITUTE(Table2[[#This Row],[Website]],"www.",""),"https://",""), FIND(".", SUBSTITUTE(SUBSTITUTE(Table2[[#This Row],[Website]],"www.",""),"https://","")) - 1),"")</f>
        <v>Empty</v>
      </c>
      <c r="L738"/>
      <c r="M738"/>
      <c r="N738"/>
      <c r="O738"/>
      <c r="P738"/>
      <c r="Q738"/>
      <c r="R738" t="str">
        <f>LOWER(Table2[[#This Row],[Straat]]&amp;Table2[[#This Row],[Huisnummer]]&amp;Table2[[#This Row],[Postcode]])</f>
        <v/>
      </c>
      <c r="S738"/>
      <c r="T738"/>
      <c r="U738"/>
      <c r="V738"/>
      <c r="W738"/>
      <c r="X738"/>
      <c r="Y738"/>
      <c r="AA738" t="str">
        <f>_xlfn.XLOOKUP(Table2[[#This Row],[Basisnaam]],Table3[Basisnaam],Table3[Functie],"",0)</f>
        <v>HR Talent Manager</v>
      </c>
      <c r="AB738" t="str">
        <f>IF(OR(Table2[[#This Row],[In Contact list?]]&lt;&gt;"Not Found",Table2[[#This Row],[In Contacten Hanne]]&lt;&gt;""),"Yes","No")</f>
        <v>Yes</v>
      </c>
    </row>
    <row r="739" spans="1:28" ht="17.45" customHeight="1" x14ac:dyDescent="0.45">
      <c r="A739" t="s">
        <v>5346</v>
      </c>
      <c r="B739" t="s">
        <v>8153</v>
      </c>
      <c r="C739" t="str">
        <f>SUBSTITUTE(SUBSTITUTE(SUBSTITUTE(SUBSTITUTE(SUBSTITUTE(SUBSTITUTE(SUBSTITUTE(SUBSTITUTE(SUBSTITUTE(SUBSTITUTE(SUBSTITUTE(SUBSTITUTE(SUBSTITUTE(LOWER(Table2[[#This Row],[Naam]]),".",""),"-","")," bvba",""),"belgië",""),"belgium","")," nv","")," bv",""),"group",""),"groep","")," ", ""),"é","e"),"è","e"),"à","a")</f>
        <v>stanleyblack&amp;deckerlogistics</v>
      </c>
      <c r="D739"/>
      <c r="E739"/>
      <c r="F739"/>
      <c r="G739"/>
      <c r="H739"/>
      <c r="I739"/>
      <c r="J739" t="s">
        <v>9547</v>
      </c>
      <c r="K739" t="str">
        <f>IFERROR(LEFT(SUBSTITUTE(SUBSTITUTE(Table2[[#This Row],[Website]],"www.",""),"https://",""), FIND(".", SUBSTITUTE(SUBSTITUTE(Table2[[#This Row],[Website]],"www.",""),"https://","")) - 1),"")</f>
        <v>Empty</v>
      </c>
      <c r="L739"/>
      <c r="M739"/>
      <c r="N739"/>
      <c r="O739"/>
      <c r="P739"/>
      <c r="Q739"/>
      <c r="R739" t="str">
        <f>LOWER(Table2[[#This Row],[Straat]]&amp;Table2[[#This Row],[Huisnummer]]&amp;Table2[[#This Row],[Postcode]])</f>
        <v/>
      </c>
      <c r="S739"/>
      <c r="T739"/>
      <c r="U739"/>
      <c r="V739"/>
      <c r="W739"/>
      <c r="X739"/>
      <c r="Y739"/>
      <c r="AA739" t="str">
        <f>_xlfn.XLOOKUP(Table2[[#This Row],[Basisnaam]],Table3[Basisnaam],Table3[Functie],"",0)</f>
        <v>HR Manager</v>
      </c>
      <c r="AB739" t="str">
        <f>IF(OR(Table2[[#This Row],[In Contact list?]]&lt;&gt;"Not Found",Table2[[#This Row],[In Contacten Hanne]]&lt;&gt;""),"Yes","No")</f>
        <v>Yes</v>
      </c>
    </row>
    <row r="740" spans="1:28" ht="17.45" customHeight="1" x14ac:dyDescent="0.45">
      <c r="A740" t="s">
        <v>5346</v>
      </c>
      <c r="B740" t="s">
        <v>8156</v>
      </c>
      <c r="C740" t="str">
        <f>SUBSTITUTE(SUBSTITUTE(SUBSTITUTE(SUBSTITUTE(SUBSTITUTE(SUBSTITUTE(SUBSTITUTE(SUBSTITUTE(SUBSTITUTE(SUBSTITUTE(SUBSTITUTE(SUBSTITUTE(SUBSTITUTE(LOWER(Table2[[#This Row],[Naam]]),".",""),"-","")," bvba",""),"belgië",""),"belgium","")," nv","")," bv",""),"group",""),"groep","")," ", ""),"é","e"),"è","e"),"à","a")</f>
        <v>lactalisbelgique</v>
      </c>
      <c r="D740"/>
      <c r="E740"/>
      <c r="F740"/>
      <c r="G740"/>
      <c r="H740"/>
      <c r="I740"/>
      <c r="J740" t="s">
        <v>9547</v>
      </c>
      <c r="K740" t="str">
        <f>IFERROR(LEFT(SUBSTITUTE(SUBSTITUTE(Table2[[#This Row],[Website]],"www.",""),"https://",""), FIND(".", SUBSTITUTE(SUBSTITUTE(Table2[[#This Row],[Website]],"www.",""),"https://","")) - 1),"")</f>
        <v>Empty</v>
      </c>
      <c r="L740"/>
      <c r="M740"/>
      <c r="N740"/>
      <c r="O740"/>
      <c r="P740"/>
      <c r="Q740"/>
      <c r="R740" t="str">
        <f>LOWER(Table2[[#This Row],[Straat]]&amp;Table2[[#This Row],[Huisnummer]]&amp;Table2[[#This Row],[Postcode]])</f>
        <v/>
      </c>
      <c r="S740"/>
      <c r="T740"/>
      <c r="U740"/>
      <c r="V740"/>
      <c r="W740"/>
      <c r="X740"/>
      <c r="Y740"/>
      <c r="AA740" t="str">
        <f>_xlfn.XLOOKUP(Table2[[#This Row],[Basisnaam]],Table3[Basisnaam],Table3[Functie],"",0)</f>
        <v>HR Director</v>
      </c>
      <c r="AB740" t="str">
        <f>IF(OR(Table2[[#This Row],[In Contact list?]]&lt;&gt;"Not Found",Table2[[#This Row],[In Contacten Hanne]]&lt;&gt;""),"Yes","No")</f>
        <v>Yes</v>
      </c>
    </row>
    <row r="741" spans="1:28" ht="17.45" customHeight="1" x14ac:dyDescent="0.45">
      <c r="A741" t="s">
        <v>5346</v>
      </c>
      <c r="B741" t="s">
        <v>8161</v>
      </c>
      <c r="C741" t="str">
        <f>SUBSTITUTE(SUBSTITUTE(SUBSTITUTE(SUBSTITUTE(SUBSTITUTE(SUBSTITUTE(SUBSTITUTE(SUBSTITUTE(SUBSTITUTE(SUBSTITUTE(SUBSTITUTE(SUBSTITUTE(SUBSTITUTE(LOWER(Table2[[#This Row],[Naam]]),".",""),"-","")," bvba",""),"belgië",""),"belgium","")," nv","")," bv",""),"group",""),"groep","")," ", ""),"é","e"),"è","e"),"à","a")</f>
        <v>worldline</v>
      </c>
      <c r="D741"/>
      <c r="E741"/>
      <c r="F741"/>
      <c r="G741"/>
      <c r="H741"/>
      <c r="I741"/>
      <c r="J741" t="s">
        <v>9547</v>
      </c>
      <c r="K741" t="str">
        <f>IFERROR(LEFT(SUBSTITUTE(SUBSTITUTE(Table2[[#This Row],[Website]],"www.",""),"https://",""), FIND(".", SUBSTITUTE(SUBSTITUTE(Table2[[#This Row],[Website]],"www.",""),"https://","")) - 1),"")</f>
        <v>Empty</v>
      </c>
      <c r="L741"/>
      <c r="M741"/>
      <c r="N741"/>
      <c r="O741"/>
      <c r="P741"/>
      <c r="Q741"/>
      <c r="R741" t="str">
        <f>LOWER(Table2[[#This Row],[Straat]]&amp;Table2[[#This Row],[Huisnummer]]&amp;Table2[[#This Row],[Postcode]])</f>
        <v/>
      </c>
      <c r="S741"/>
      <c r="T741"/>
      <c r="U741"/>
      <c r="V741"/>
      <c r="W741"/>
      <c r="X741"/>
      <c r="Y741"/>
      <c r="AA741" t="str">
        <f>_xlfn.XLOOKUP(Table2[[#This Row],[Basisnaam]],Table3[Basisnaam],Table3[Functie],"",0)</f>
        <v>Head of HR Support Services</v>
      </c>
      <c r="AB741" t="str">
        <f>IF(OR(Table2[[#This Row],[In Contact list?]]&lt;&gt;"Not Found",Table2[[#This Row],[In Contacten Hanne]]&lt;&gt;""),"Yes","No")</f>
        <v>Yes</v>
      </c>
    </row>
    <row r="742" spans="1:28" ht="17.45" customHeight="1" x14ac:dyDescent="0.45">
      <c r="A742" t="s">
        <v>5346</v>
      </c>
      <c r="B742" t="s">
        <v>8170</v>
      </c>
      <c r="C742" t="str">
        <f>SUBSTITUTE(SUBSTITUTE(SUBSTITUTE(SUBSTITUTE(SUBSTITUTE(SUBSTITUTE(SUBSTITUTE(SUBSTITUTE(SUBSTITUTE(SUBSTITUTE(SUBSTITUTE(SUBSTITUTE(SUBSTITUTE(LOWER(Table2[[#This Row],[Naam]]),".",""),"-","")," bvba",""),"belgië",""),"belgium","")," nv","")," bv",""),"group",""),"groep","")," ", ""),"é","e"),"è","e"),"à","a")</f>
        <v>gheysbeheer</v>
      </c>
      <c r="D742"/>
      <c r="E742"/>
      <c r="F742"/>
      <c r="G742"/>
      <c r="H742"/>
      <c r="I742"/>
      <c r="J742" t="s">
        <v>9547</v>
      </c>
      <c r="K742" t="str">
        <f>IFERROR(LEFT(SUBSTITUTE(SUBSTITUTE(Table2[[#This Row],[Website]],"www.",""),"https://",""), FIND(".", SUBSTITUTE(SUBSTITUTE(Table2[[#This Row],[Website]],"www.",""),"https://","")) - 1),"")</f>
        <v>Empty</v>
      </c>
      <c r="L742"/>
      <c r="M742"/>
      <c r="N742"/>
      <c r="O742"/>
      <c r="P742"/>
      <c r="Q742"/>
      <c r="R742" t="str">
        <f>LOWER(Table2[[#This Row],[Straat]]&amp;Table2[[#This Row],[Huisnummer]]&amp;Table2[[#This Row],[Postcode]])</f>
        <v/>
      </c>
      <c r="S742"/>
      <c r="T742"/>
      <c r="U742"/>
      <c r="V742"/>
      <c r="W742"/>
      <c r="X742"/>
      <c r="Y742"/>
      <c r="AA742" t="str">
        <f>_xlfn.XLOOKUP(Table2[[#This Row],[Basisnaam]],Table3[Basisnaam],Table3[Functie],"",0)</f>
        <v>HR Director</v>
      </c>
      <c r="AB742" t="str">
        <f>IF(OR(Table2[[#This Row],[In Contact list?]]&lt;&gt;"Not Found",Table2[[#This Row],[In Contacten Hanne]]&lt;&gt;""),"Yes","No")</f>
        <v>Yes</v>
      </c>
    </row>
    <row r="743" spans="1:28" ht="17.45" customHeight="1" x14ac:dyDescent="0.45">
      <c r="A743" t="s">
        <v>5346</v>
      </c>
      <c r="B743" t="s">
        <v>8175</v>
      </c>
      <c r="C743" t="str">
        <f>SUBSTITUTE(SUBSTITUTE(SUBSTITUTE(SUBSTITUTE(SUBSTITUTE(SUBSTITUTE(SUBSTITUTE(SUBSTITUTE(SUBSTITUTE(SUBSTITUTE(SUBSTITUTE(SUBSTITUTE(SUBSTITUTE(LOWER(Table2[[#This Row],[Naam]]),".",""),"-","")," bvba",""),"belgië",""),"belgium","")," nv","")," bv",""),"group",""),"groep","")," ", ""),"é","e"),"è","e"),"à","a")</f>
        <v>associatedweaverseurope</v>
      </c>
      <c r="D743"/>
      <c r="E743"/>
      <c r="F743"/>
      <c r="G743"/>
      <c r="H743"/>
      <c r="I743"/>
      <c r="J743" t="s">
        <v>9547</v>
      </c>
      <c r="K743" t="str">
        <f>IFERROR(LEFT(SUBSTITUTE(SUBSTITUTE(Table2[[#This Row],[Website]],"www.",""),"https://",""), FIND(".", SUBSTITUTE(SUBSTITUTE(Table2[[#This Row],[Website]],"www.",""),"https://","")) - 1),"")</f>
        <v>Empty</v>
      </c>
      <c r="L743"/>
      <c r="M743"/>
      <c r="N743"/>
      <c r="O743"/>
      <c r="P743"/>
      <c r="Q743"/>
      <c r="R743" t="str">
        <f>LOWER(Table2[[#This Row],[Straat]]&amp;Table2[[#This Row],[Huisnummer]]&amp;Table2[[#This Row],[Postcode]])</f>
        <v/>
      </c>
      <c r="S743"/>
      <c r="T743"/>
      <c r="U743"/>
      <c r="V743"/>
      <c r="W743"/>
      <c r="X743"/>
      <c r="Y743"/>
      <c r="AA743" t="str">
        <f>_xlfn.XLOOKUP(Table2[[#This Row],[Basisnaam]],Table3[Basisnaam],Table3[Functie],"",0)</f>
        <v>HR Director</v>
      </c>
      <c r="AB743" t="str">
        <f>IF(OR(Table2[[#This Row],[In Contact list?]]&lt;&gt;"Not Found",Table2[[#This Row],[In Contacten Hanne]]&lt;&gt;""),"Yes","No")</f>
        <v>Yes</v>
      </c>
    </row>
    <row r="744" spans="1:28" ht="17.45" customHeight="1" x14ac:dyDescent="0.45">
      <c r="A744" t="s">
        <v>5346</v>
      </c>
      <c r="B744" t="s">
        <v>8189</v>
      </c>
      <c r="C744" t="str">
        <f>SUBSTITUTE(SUBSTITUTE(SUBSTITUTE(SUBSTITUTE(SUBSTITUTE(SUBSTITUTE(SUBSTITUTE(SUBSTITUTE(SUBSTITUTE(SUBSTITUTE(SUBSTITUTE(SUBSTITUTE(SUBSTITUTE(LOWER(Table2[[#This Row],[Naam]]),".",""),"-","")," bvba",""),"belgië",""),"belgium","")," nv","")," bv",""),"group",""),"groep","")," ", ""),"é","e"),"è","e"),"à","a")</f>
        <v>katoennatie</v>
      </c>
      <c r="D744"/>
      <c r="E744"/>
      <c r="F744"/>
      <c r="G744"/>
      <c r="H744"/>
      <c r="I744"/>
      <c r="J744" t="s">
        <v>9547</v>
      </c>
      <c r="K744" t="str">
        <f>IFERROR(LEFT(SUBSTITUTE(SUBSTITUTE(Table2[[#This Row],[Website]],"www.",""),"https://",""), FIND(".", SUBSTITUTE(SUBSTITUTE(Table2[[#This Row],[Website]],"www.",""),"https://","")) - 1),"")</f>
        <v>Empty</v>
      </c>
      <c r="L744"/>
      <c r="M744"/>
      <c r="N744"/>
      <c r="O744"/>
      <c r="P744"/>
      <c r="Q744"/>
      <c r="R744" t="str">
        <f>LOWER(Table2[[#This Row],[Straat]]&amp;Table2[[#This Row],[Huisnummer]]&amp;Table2[[#This Row],[Postcode]])</f>
        <v/>
      </c>
      <c r="S744"/>
      <c r="T744"/>
      <c r="U744"/>
      <c r="V744"/>
      <c r="W744"/>
      <c r="X744"/>
      <c r="Y744"/>
      <c r="AA744" t="str">
        <f>_xlfn.XLOOKUP(Table2[[#This Row],[Basisnaam]],Table3[Basisnaam],Table3[Functie],"",0)</f>
        <v>HR Manager</v>
      </c>
      <c r="AB744" t="str">
        <f>IF(OR(Table2[[#This Row],[In Contact list?]]&lt;&gt;"Not Found",Table2[[#This Row],[In Contacten Hanne]]&lt;&gt;""),"Yes","No")</f>
        <v>Yes</v>
      </c>
    </row>
    <row r="745" spans="1:28" ht="17.45" customHeight="1" x14ac:dyDescent="0.45">
      <c r="A745" t="s">
        <v>5346</v>
      </c>
      <c r="B745" t="s">
        <v>8202</v>
      </c>
      <c r="C745" t="str">
        <f>SUBSTITUTE(SUBSTITUTE(SUBSTITUTE(SUBSTITUTE(SUBSTITUTE(SUBSTITUTE(SUBSTITUTE(SUBSTITUTE(SUBSTITUTE(SUBSTITUTE(SUBSTITUTE(SUBSTITUTE(SUBSTITUTE(LOWER(Table2[[#This Row],[Naam]]),".",""),"-","")," bvba",""),"belgië",""),"belgium","")," nv","")," bv",""),"group",""),"groep","")," ", ""),"é","e"),"è","e"),"à","a")</f>
        <v>tosca</v>
      </c>
      <c r="D745"/>
      <c r="E745"/>
      <c r="F745"/>
      <c r="G745"/>
      <c r="H745"/>
      <c r="I745"/>
      <c r="J745" t="s">
        <v>9547</v>
      </c>
      <c r="K745" t="str">
        <f>IFERROR(LEFT(SUBSTITUTE(SUBSTITUTE(Table2[[#This Row],[Website]],"www.",""),"https://",""), FIND(".", SUBSTITUTE(SUBSTITUTE(Table2[[#This Row],[Website]],"www.",""),"https://","")) - 1),"")</f>
        <v>Empty</v>
      </c>
      <c r="L745"/>
      <c r="M745"/>
      <c r="N745"/>
      <c r="O745"/>
      <c r="P745"/>
      <c r="Q745"/>
      <c r="R745" t="str">
        <f>LOWER(Table2[[#This Row],[Straat]]&amp;Table2[[#This Row],[Huisnummer]]&amp;Table2[[#This Row],[Postcode]])</f>
        <v/>
      </c>
      <c r="S745"/>
      <c r="T745"/>
      <c r="U745"/>
      <c r="V745"/>
      <c r="W745"/>
      <c r="X745"/>
      <c r="Y745"/>
      <c r="AA745" t="str">
        <f>_xlfn.XLOOKUP(Table2[[#This Row],[Basisnaam]],Table3[Basisnaam],Table3[Functie],"",0)</f>
        <v>HR director EMEA</v>
      </c>
      <c r="AB745" t="str">
        <f>IF(OR(Table2[[#This Row],[In Contact list?]]&lt;&gt;"Not Found",Table2[[#This Row],[In Contacten Hanne]]&lt;&gt;""),"Yes","No")</f>
        <v>Yes</v>
      </c>
    </row>
    <row r="746" spans="1:28" ht="17.45" customHeight="1" x14ac:dyDescent="0.45">
      <c r="A746" t="s">
        <v>5346</v>
      </c>
      <c r="B746" t="s">
        <v>8215</v>
      </c>
      <c r="C746" t="str">
        <f>SUBSTITUTE(SUBSTITUTE(SUBSTITUTE(SUBSTITUTE(SUBSTITUTE(SUBSTITUTE(SUBSTITUTE(SUBSTITUTE(SUBSTITUTE(SUBSTITUTE(SUBSTITUTE(SUBSTITUTE(SUBSTITUTE(LOWER(Table2[[#This Row],[Naam]]),".",""),"-","")," bvba",""),"belgië",""),"belgium","")," nv","")," bv",""),"group",""),"groep","")," ", ""),"é","e"),"è","e"),"à","a")</f>
        <v>lvmh</v>
      </c>
      <c r="D746"/>
      <c r="E746"/>
      <c r="F746"/>
      <c r="G746"/>
      <c r="H746"/>
      <c r="I746"/>
      <c r="J746" t="s">
        <v>9547</v>
      </c>
      <c r="K746" t="str">
        <f>IFERROR(LEFT(SUBSTITUTE(SUBSTITUTE(Table2[[#This Row],[Website]],"www.",""),"https://",""), FIND(".", SUBSTITUTE(SUBSTITUTE(Table2[[#This Row],[Website]],"www.",""),"https://","")) - 1),"")</f>
        <v>Empty</v>
      </c>
      <c r="L746"/>
      <c r="M746"/>
      <c r="N746"/>
      <c r="O746"/>
      <c r="P746"/>
      <c r="Q746"/>
      <c r="R746" t="str">
        <f>LOWER(Table2[[#This Row],[Straat]]&amp;Table2[[#This Row],[Huisnummer]]&amp;Table2[[#This Row],[Postcode]])</f>
        <v/>
      </c>
      <c r="S746"/>
      <c r="T746"/>
      <c r="U746"/>
      <c r="V746"/>
      <c r="W746"/>
      <c r="X746"/>
      <c r="Y746"/>
      <c r="AA746" t="str">
        <f>_xlfn.XLOOKUP(Table2[[#This Row],[Basisnaam]],Table3[Basisnaam],Table3[Functie],"",0)</f>
        <v>HR Director Ad Interim</v>
      </c>
      <c r="AB746" t="str">
        <f>IF(OR(Table2[[#This Row],[In Contact list?]]&lt;&gt;"Not Found",Table2[[#This Row],[In Contacten Hanne]]&lt;&gt;""),"Yes","No")</f>
        <v>Yes</v>
      </c>
    </row>
    <row r="747" spans="1:28" ht="17.45" customHeight="1" x14ac:dyDescent="0.45">
      <c r="A747" t="s">
        <v>5346</v>
      </c>
      <c r="B747" t="s">
        <v>8221</v>
      </c>
      <c r="C747" t="str">
        <f>SUBSTITUTE(SUBSTITUTE(SUBSTITUTE(SUBSTITUTE(SUBSTITUTE(SUBSTITUTE(SUBSTITUTE(SUBSTITUTE(SUBSTITUTE(SUBSTITUTE(SUBSTITUTE(SUBSTITUTE(SUBSTITUTE(LOWER(Table2[[#This Row],[Naam]]),".",""),"-","")," bvba",""),"belgië",""),"belgium","")," nv","")," bv",""),"group",""),"groep","")," ", ""),"é","e"),"è","e"),"à","a")</f>
        <v>rogers</v>
      </c>
      <c r="D747"/>
      <c r="E747"/>
      <c r="F747"/>
      <c r="G747"/>
      <c r="H747"/>
      <c r="I747"/>
      <c r="J747" t="s">
        <v>9547</v>
      </c>
      <c r="K747" t="str">
        <f>IFERROR(LEFT(SUBSTITUTE(SUBSTITUTE(Table2[[#This Row],[Website]],"www.",""),"https://",""), FIND(".", SUBSTITUTE(SUBSTITUTE(Table2[[#This Row],[Website]],"www.",""),"https://","")) - 1),"")</f>
        <v>Empty</v>
      </c>
      <c r="L747"/>
      <c r="M747"/>
      <c r="N747"/>
      <c r="O747"/>
      <c r="P747"/>
      <c r="Q747"/>
      <c r="R747" t="str">
        <f>LOWER(Table2[[#This Row],[Straat]]&amp;Table2[[#This Row],[Huisnummer]]&amp;Table2[[#This Row],[Postcode]])</f>
        <v/>
      </c>
      <c r="S747"/>
      <c r="T747"/>
      <c r="U747"/>
      <c r="V747"/>
      <c r="W747"/>
      <c r="X747"/>
      <c r="Y747"/>
      <c r="AA747" t="str">
        <f>_xlfn.XLOOKUP(Table2[[#This Row],[Basisnaam]],Table3[Basisnaam],Table3[Functie],"",0)</f>
        <v>HR Manager</v>
      </c>
      <c r="AB747" t="str">
        <f>IF(OR(Table2[[#This Row],[In Contact list?]]&lt;&gt;"Not Found",Table2[[#This Row],[In Contacten Hanne]]&lt;&gt;""),"Yes","No")</f>
        <v>Yes</v>
      </c>
    </row>
    <row r="748" spans="1:28" ht="17.45" customHeight="1" x14ac:dyDescent="0.45">
      <c r="A748" t="s">
        <v>5346</v>
      </c>
      <c r="B748" t="s">
        <v>8241</v>
      </c>
      <c r="C748" t="str">
        <f>SUBSTITUTE(SUBSTITUTE(SUBSTITUTE(SUBSTITUTE(SUBSTITUTE(SUBSTITUTE(SUBSTITUTE(SUBSTITUTE(SUBSTITUTE(SUBSTITUTE(SUBSTITUTE(SUBSTITUTE(SUBSTITUTE(LOWER(Table2[[#This Row],[Naam]]),".",""),"-","")," bvba",""),"belgië",""),"belgium","")," nv","")," bv",""),"group",""),"groep","")," ", ""),"é","e"),"è","e"),"à","a")</f>
        <v>beltastehamont</v>
      </c>
      <c r="D748"/>
      <c r="E748"/>
      <c r="F748"/>
      <c r="G748"/>
      <c r="H748"/>
      <c r="I748"/>
      <c r="J748" t="s">
        <v>9547</v>
      </c>
      <c r="K748" t="str">
        <f>IFERROR(LEFT(SUBSTITUTE(SUBSTITUTE(Table2[[#This Row],[Website]],"www.",""),"https://",""), FIND(".", SUBSTITUTE(SUBSTITUTE(Table2[[#This Row],[Website]],"www.",""),"https://","")) - 1),"")</f>
        <v>Empty</v>
      </c>
      <c r="L748"/>
      <c r="M748"/>
      <c r="N748"/>
      <c r="O748"/>
      <c r="P748"/>
      <c r="Q748"/>
      <c r="R748" t="str">
        <f>LOWER(Table2[[#This Row],[Straat]]&amp;Table2[[#This Row],[Huisnummer]]&amp;Table2[[#This Row],[Postcode]])</f>
        <v/>
      </c>
      <c r="S748"/>
      <c r="T748"/>
      <c r="U748"/>
      <c r="V748"/>
      <c r="W748"/>
      <c r="X748"/>
      <c r="Y748"/>
      <c r="AA748" t="str">
        <f>_xlfn.XLOOKUP(Table2[[#This Row],[Basisnaam]],Table3[Basisnaam],Table3[Functie],"",0)</f>
        <v>HR Manager</v>
      </c>
      <c r="AB748" t="str">
        <f>IF(OR(Table2[[#This Row],[In Contact list?]]&lt;&gt;"Not Found",Table2[[#This Row],[In Contacten Hanne]]&lt;&gt;""),"Yes","No")</f>
        <v>Yes</v>
      </c>
    </row>
    <row r="749" spans="1:28" ht="17.45" customHeight="1" x14ac:dyDescent="0.45">
      <c r="A749" t="s">
        <v>5346</v>
      </c>
      <c r="B749" t="s">
        <v>8247</v>
      </c>
      <c r="C749" t="str">
        <f>SUBSTITUTE(SUBSTITUTE(SUBSTITUTE(SUBSTITUTE(SUBSTITUTE(SUBSTITUTE(SUBSTITUTE(SUBSTITUTE(SUBSTITUTE(SUBSTITUTE(SUBSTITUTE(SUBSTITUTE(SUBSTITUTE(LOWER(Table2[[#This Row],[Naam]]),".",""),"-","")," bvba",""),"belgië",""),"belgium","")," nv","")," bv",""),"group",""),"groep","")," ", ""),"é","e"),"è","e"),"à","a")</f>
        <v>fimaser</v>
      </c>
      <c r="D749"/>
      <c r="E749"/>
      <c r="F749"/>
      <c r="G749"/>
      <c r="H749"/>
      <c r="I749"/>
      <c r="J749" t="s">
        <v>9547</v>
      </c>
      <c r="K749" t="str">
        <f>IFERROR(LEFT(SUBSTITUTE(SUBSTITUTE(Table2[[#This Row],[Website]],"www.",""),"https://",""), FIND(".", SUBSTITUTE(SUBSTITUTE(Table2[[#This Row],[Website]],"www.",""),"https://","")) - 1),"")</f>
        <v>Empty</v>
      </c>
      <c r="L749"/>
      <c r="M749"/>
      <c r="N749"/>
      <c r="O749"/>
      <c r="P749"/>
      <c r="Q749"/>
      <c r="R749" t="str">
        <f>LOWER(Table2[[#This Row],[Straat]]&amp;Table2[[#This Row],[Huisnummer]]&amp;Table2[[#This Row],[Postcode]])</f>
        <v/>
      </c>
      <c r="S749"/>
      <c r="T749"/>
      <c r="U749"/>
      <c r="V749"/>
      <c r="W749"/>
      <c r="X749"/>
      <c r="Y749"/>
      <c r="AA749" t="str">
        <f>_xlfn.XLOOKUP(Table2[[#This Row],[Basisnaam]],Table3[Basisnaam],Table3[Functie],"",0)</f>
        <v>HR Manager</v>
      </c>
      <c r="AB749" t="str">
        <f>IF(OR(Table2[[#This Row],[In Contact list?]]&lt;&gt;"Not Found",Table2[[#This Row],[In Contacten Hanne]]&lt;&gt;""),"Yes","No")</f>
        <v>Yes</v>
      </c>
    </row>
    <row r="750" spans="1:28" ht="17.45" customHeight="1" x14ac:dyDescent="0.45">
      <c r="A750" t="s">
        <v>5346</v>
      </c>
      <c r="B750" t="s">
        <v>8256</v>
      </c>
      <c r="C750" t="str">
        <f>SUBSTITUTE(SUBSTITUTE(SUBSTITUTE(SUBSTITUTE(SUBSTITUTE(SUBSTITUTE(SUBSTITUTE(SUBSTITUTE(SUBSTITUTE(SUBSTITUTE(SUBSTITUTE(SUBSTITUTE(SUBSTITUTE(LOWER(Table2[[#This Row],[Naam]]),".",""),"-","")," bvba",""),"belgië",""),"belgium","")," nv","")," bv",""),"group",""),"groep","")," ", ""),"é","e"),"è","e"),"à","a")</f>
        <v>tractebelengineering</v>
      </c>
      <c r="D750"/>
      <c r="E750"/>
      <c r="F750"/>
      <c r="G750"/>
      <c r="H750"/>
      <c r="I750"/>
      <c r="J750" t="s">
        <v>9547</v>
      </c>
      <c r="K750" t="str">
        <f>IFERROR(LEFT(SUBSTITUTE(SUBSTITUTE(Table2[[#This Row],[Website]],"www.",""),"https://",""), FIND(".", SUBSTITUTE(SUBSTITUTE(Table2[[#This Row],[Website]],"www.",""),"https://","")) - 1),"")</f>
        <v>Empty</v>
      </c>
      <c r="L750"/>
      <c r="M750"/>
      <c r="N750"/>
      <c r="O750"/>
      <c r="P750"/>
      <c r="Q750"/>
      <c r="R750" t="str">
        <f>LOWER(Table2[[#This Row],[Straat]]&amp;Table2[[#This Row],[Huisnummer]]&amp;Table2[[#This Row],[Postcode]])</f>
        <v/>
      </c>
      <c r="S750"/>
      <c r="T750"/>
      <c r="U750"/>
      <c r="V750"/>
      <c r="W750"/>
      <c r="X750"/>
      <c r="Y750"/>
      <c r="AA750" t="str">
        <f>_xlfn.XLOOKUP(Table2[[#This Row],[Basisnaam]],Table3[Basisnaam],Table3[Functie],"",0)</f>
        <v>Head of HR Business Area Global Nuclear</v>
      </c>
      <c r="AB750" t="str">
        <f>IF(OR(Table2[[#This Row],[In Contact list?]]&lt;&gt;"Not Found",Table2[[#This Row],[In Contacten Hanne]]&lt;&gt;""),"Yes","No")</f>
        <v>Yes</v>
      </c>
    </row>
    <row r="751" spans="1:28" ht="17.45" customHeight="1" x14ac:dyDescent="0.45">
      <c r="A751" t="s">
        <v>5346</v>
      </c>
      <c r="B751" t="s">
        <v>8261</v>
      </c>
      <c r="C751" t="str">
        <f>SUBSTITUTE(SUBSTITUTE(SUBSTITUTE(SUBSTITUTE(SUBSTITUTE(SUBSTITUTE(SUBSTITUTE(SUBSTITUTE(SUBSTITUTE(SUBSTITUTE(SUBSTITUTE(SUBSTITUTE(SUBSTITUTE(LOWER(Table2[[#This Row],[Naam]]),".",""),"-","")," bvba",""),"belgië",""),"belgium","")," nv","")," bv",""),"group",""),"groep","")," ", ""),"é","e"),"è","e"),"à","a")</f>
        <v>etexheadquarters</v>
      </c>
      <c r="D751"/>
      <c r="E751"/>
      <c r="F751"/>
      <c r="G751"/>
      <c r="H751"/>
      <c r="I751"/>
      <c r="J751" t="s">
        <v>9547</v>
      </c>
      <c r="K751" t="str">
        <f>IFERROR(LEFT(SUBSTITUTE(SUBSTITUTE(Table2[[#This Row],[Website]],"www.",""),"https://",""), FIND(".", SUBSTITUTE(SUBSTITUTE(Table2[[#This Row],[Website]],"www.",""),"https://","")) - 1),"")</f>
        <v>Empty</v>
      </c>
      <c r="L751"/>
      <c r="M751"/>
      <c r="N751"/>
      <c r="O751"/>
      <c r="P751"/>
      <c r="Q751"/>
      <c r="R751" t="str">
        <f>LOWER(Table2[[#This Row],[Straat]]&amp;Table2[[#This Row],[Huisnummer]]&amp;Table2[[#This Row],[Postcode]])</f>
        <v/>
      </c>
      <c r="S751"/>
      <c r="T751"/>
      <c r="U751"/>
      <c r="V751"/>
      <c r="W751"/>
      <c r="X751"/>
      <c r="Y751"/>
      <c r="AA751" t="str">
        <f>_xlfn.XLOOKUP(Table2[[#This Row],[Basisnaam]],Table3[Basisnaam],Table3[Functie],"",0)</f>
        <v>CHRO</v>
      </c>
      <c r="AB751" t="str">
        <f>IF(OR(Table2[[#This Row],[In Contact list?]]&lt;&gt;"Not Found",Table2[[#This Row],[In Contacten Hanne]]&lt;&gt;""),"Yes","No")</f>
        <v>Yes</v>
      </c>
    </row>
    <row r="752" spans="1:28" ht="17.45" customHeight="1" x14ac:dyDescent="0.45">
      <c r="A752" t="s">
        <v>5346</v>
      </c>
      <c r="B752" t="s">
        <v>8277</v>
      </c>
      <c r="C752" t="str">
        <f>SUBSTITUTE(SUBSTITUTE(SUBSTITUTE(SUBSTITUTE(SUBSTITUTE(SUBSTITUTE(SUBSTITUTE(SUBSTITUTE(SUBSTITUTE(SUBSTITUTE(SUBSTITUTE(SUBSTITUTE(SUBSTITUTE(LOWER(Table2[[#This Row],[Naam]]),".",""),"-","")," bvba",""),"belgië",""),"belgium","")," nv","")," bv",""),"group",""),"groep","")," ", ""),"é","e"),"è","e"),"à","a")</f>
        <v>willynaessens</v>
      </c>
      <c r="D752"/>
      <c r="E752"/>
      <c r="F752"/>
      <c r="G752"/>
      <c r="H752"/>
      <c r="I752"/>
      <c r="J752" t="s">
        <v>9547</v>
      </c>
      <c r="K752" t="str">
        <f>IFERROR(LEFT(SUBSTITUTE(SUBSTITUTE(Table2[[#This Row],[Website]],"www.",""),"https://",""), FIND(".", SUBSTITUTE(SUBSTITUTE(Table2[[#This Row],[Website]],"www.",""),"https://","")) - 1),"")</f>
        <v>Empty</v>
      </c>
      <c r="L752"/>
      <c r="M752"/>
      <c r="N752"/>
      <c r="O752"/>
      <c r="P752"/>
      <c r="Q752"/>
      <c r="R752" t="str">
        <f>LOWER(Table2[[#This Row],[Straat]]&amp;Table2[[#This Row],[Huisnummer]]&amp;Table2[[#This Row],[Postcode]])</f>
        <v/>
      </c>
      <c r="S752"/>
      <c r="T752"/>
      <c r="U752"/>
      <c r="V752"/>
      <c r="W752"/>
      <c r="X752"/>
      <c r="Y752"/>
      <c r="AA752" t="str">
        <f>_xlfn.XLOOKUP(Table2[[#This Row],[Basisnaam]],Table3[Basisnaam],Table3[Functie],"",0)</f>
        <v>HR Manager</v>
      </c>
      <c r="AB752" t="str">
        <f>IF(OR(Table2[[#This Row],[In Contact list?]]&lt;&gt;"Not Found",Table2[[#This Row],[In Contacten Hanne]]&lt;&gt;""),"Yes","No")</f>
        <v>Yes</v>
      </c>
    </row>
    <row r="753" spans="1:28" ht="17.45" customHeight="1" x14ac:dyDescent="0.45">
      <c r="A753" t="s">
        <v>5346</v>
      </c>
      <c r="B753" t="s">
        <v>8282</v>
      </c>
      <c r="C753" t="str">
        <f>SUBSTITUTE(SUBSTITUTE(SUBSTITUTE(SUBSTITUTE(SUBSTITUTE(SUBSTITUTE(SUBSTITUTE(SUBSTITUTE(SUBSTITUTE(SUBSTITUTE(SUBSTITUTE(SUBSTITUTE(SUBSTITUTE(LOWER(Table2[[#This Row],[Naam]]),".",""),"-","")," bvba",""),"belgië",""),"belgium","")," nv","")," bv",""),"group",""),"groep","")," ", ""),"é","e"),"è","e"),"à","a")</f>
        <v>esko</v>
      </c>
      <c r="D753"/>
      <c r="E753"/>
      <c r="F753"/>
      <c r="G753"/>
      <c r="H753"/>
      <c r="I753"/>
      <c r="J753" t="s">
        <v>9547</v>
      </c>
      <c r="K753" t="str">
        <f>IFERROR(LEFT(SUBSTITUTE(SUBSTITUTE(Table2[[#This Row],[Website]],"www.",""),"https://",""), FIND(".", SUBSTITUTE(SUBSTITUTE(Table2[[#This Row],[Website]],"www.",""),"https://","")) - 1),"")</f>
        <v>Empty</v>
      </c>
      <c r="L753"/>
      <c r="M753"/>
      <c r="N753"/>
      <c r="O753"/>
      <c r="P753"/>
      <c r="Q753"/>
      <c r="R753" t="str">
        <f>LOWER(Table2[[#This Row],[Straat]]&amp;Table2[[#This Row],[Huisnummer]]&amp;Table2[[#This Row],[Postcode]])</f>
        <v/>
      </c>
      <c r="S753"/>
      <c r="T753"/>
      <c r="U753"/>
      <c r="V753"/>
      <c r="W753"/>
      <c r="X753"/>
      <c r="Y753"/>
      <c r="AA753" t="str">
        <f>_xlfn.XLOOKUP(Table2[[#This Row],[Basisnaam]],Table3[Basisnaam],Table3[Functie],"",0)</f>
        <v>HR Director</v>
      </c>
      <c r="AB753" t="str">
        <f>IF(OR(Table2[[#This Row],[In Contact list?]]&lt;&gt;"Not Found",Table2[[#This Row],[In Contacten Hanne]]&lt;&gt;""),"Yes","No")</f>
        <v>Yes</v>
      </c>
    </row>
    <row r="754" spans="1:28" ht="17.45" customHeight="1" x14ac:dyDescent="0.45">
      <c r="A754" t="s">
        <v>5346</v>
      </c>
      <c r="B754" t="s">
        <v>8286</v>
      </c>
      <c r="C754" t="str">
        <f>SUBSTITUTE(SUBSTITUTE(SUBSTITUTE(SUBSTITUTE(SUBSTITUTE(SUBSTITUTE(SUBSTITUTE(SUBSTITUTE(SUBSTITUTE(SUBSTITUTE(SUBSTITUTE(SUBSTITUTE(SUBSTITUTE(LOWER(Table2[[#This Row],[Naam]]),".",""),"-","")," bvba",""),"belgië",""),"belgium","")," nv","")," bv",""),"group",""),"groep","")," ", ""),"é","e"),"è","e"),"à","a")</f>
        <v>kenvue</v>
      </c>
      <c r="D754"/>
      <c r="E754"/>
      <c r="F754"/>
      <c r="G754"/>
      <c r="H754"/>
      <c r="I754"/>
      <c r="J754" t="s">
        <v>9547</v>
      </c>
      <c r="K754" t="str">
        <f>IFERROR(LEFT(SUBSTITUTE(SUBSTITUTE(Table2[[#This Row],[Website]],"www.",""),"https://",""), FIND(".", SUBSTITUTE(SUBSTITUTE(Table2[[#This Row],[Website]],"www.",""),"https://","")) - 1),"")</f>
        <v>Empty</v>
      </c>
      <c r="L754"/>
      <c r="M754"/>
      <c r="N754"/>
      <c r="O754"/>
      <c r="P754"/>
      <c r="Q754"/>
      <c r="R754" t="str">
        <f>LOWER(Table2[[#This Row],[Straat]]&amp;Table2[[#This Row],[Huisnummer]]&amp;Table2[[#This Row],[Postcode]])</f>
        <v/>
      </c>
      <c r="S754"/>
      <c r="T754"/>
      <c r="U754"/>
      <c r="V754"/>
      <c r="W754"/>
      <c r="X754"/>
      <c r="Y754"/>
      <c r="AA754" t="str">
        <f>_xlfn.XLOOKUP(Table2[[#This Row],[Basisnaam]],Table3[Basisnaam],Table3[Functie],"",0)</f>
        <v>HR Director, Central Europe</v>
      </c>
      <c r="AB754" t="str">
        <f>IF(OR(Table2[[#This Row],[In Contact list?]]&lt;&gt;"Not Found",Table2[[#This Row],[In Contacten Hanne]]&lt;&gt;""),"Yes","No")</f>
        <v>Yes</v>
      </c>
    </row>
    <row r="755" spans="1:28" ht="17.45" customHeight="1" x14ac:dyDescent="0.45">
      <c r="A755" t="s">
        <v>5346</v>
      </c>
      <c r="B755" t="s">
        <v>8290</v>
      </c>
      <c r="C755" t="str">
        <f>SUBSTITUTE(SUBSTITUTE(SUBSTITUTE(SUBSTITUTE(SUBSTITUTE(SUBSTITUTE(SUBSTITUTE(SUBSTITUTE(SUBSTITUTE(SUBSTITUTE(SUBSTITUTE(SUBSTITUTE(SUBSTITUTE(LOWER(Table2[[#This Row],[Naam]]),".",""),"-","")," bvba",""),"belgië",""),"belgium","")," nv","")," bv",""),"group",""),"groep","")," ", ""),"é","e"),"è","e"),"à","a")</f>
        <v>invetechnologies</v>
      </c>
      <c r="D755"/>
      <c r="E755"/>
      <c r="F755"/>
      <c r="G755"/>
      <c r="H755"/>
      <c r="I755"/>
      <c r="J755" t="s">
        <v>9547</v>
      </c>
      <c r="K755" t="str">
        <f>IFERROR(LEFT(SUBSTITUTE(SUBSTITUTE(Table2[[#This Row],[Website]],"www.",""),"https://",""), FIND(".", SUBSTITUTE(SUBSTITUTE(Table2[[#This Row],[Website]],"www.",""),"https://","")) - 1),"")</f>
        <v>Empty</v>
      </c>
      <c r="L755"/>
      <c r="M755"/>
      <c r="N755"/>
      <c r="O755"/>
      <c r="P755"/>
      <c r="Q755"/>
      <c r="R755" t="str">
        <f>LOWER(Table2[[#This Row],[Straat]]&amp;Table2[[#This Row],[Huisnummer]]&amp;Table2[[#This Row],[Postcode]])</f>
        <v/>
      </c>
      <c r="S755"/>
      <c r="T755"/>
      <c r="U755"/>
      <c r="V755"/>
      <c r="W755"/>
      <c r="X755"/>
      <c r="Y755"/>
      <c r="AA755" t="str">
        <f>_xlfn.XLOOKUP(Table2[[#This Row],[Basisnaam]],Table3[Basisnaam],Table3[Functie],"",0)</f>
        <v>HR Manager</v>
      </c>
      <c r="AB755" t="str">
        <f>IF(OR(Table2[[#This Row],[In Contact list?]]&lt;&gt;"Not Found",Table2[[#This Row],[In Contacten Hanne]]&lt;&gt;""),"Yes","No")</f>
        <v>Yes</v>
      </c>
    </row>
    <row r="756" spans="1:28" ht="17.45" customHeight="1" x14ac:dyDescent="0.45">
      <c r="A756" t="s">
        <v>5346</v>
      </c>
      <c r="B756" t="s">
        <v>8296</v>
      </c>
      <c r="C756" t="str">
        <f>SUBSTITUTE(SUBSTITUTE(SUBSTITUTE(SUBSTITUTE(SUBSTITUTE(SUBSTITUTE(SUBSTITUTE(SUBSTITUTE(SUBSTITUTE(SUBSTITUTE(SUBSTITUTE(SUBSTITUTE(SUBSTITUTE(LOWER(Table2[[#This Row],[Naam]]),".",""),"-","")," bvba",""),"belgië",""),"belgium","")," nv","")," bv",""),"group",""),"groep","")," ", ""),"é","e"),"è","e"),"à","a")</f>
        <v>d'ieterenautomotive</v>
      </c>
      <c r="D756"/>
      <c r="E756"/>
      <c r="F756"/>
      <c r="G756"/>
      <c r="H756"/>
      <c r="I756"/>
      <c r="J756" t="s">
        <v>9547</v>
      </c>
      <c r="K756" t="str">
        <f>IFERROR(LEFT(SUBSTITUTE(SUBSTITUTE(Table2[[#This Row],[Website]],"www.",""),"https://",""), FIND(".", SUBSTITUTE(SUBSTITUTE(Table2[[#This Row],[Website]],"www.",""),"https://","")) - 1),"")</f>
        <v>Empty</v>
      </c>
      <c r="L756"/>
      <c r="M756"/>
      <c r="N756"/>
      <c r="O756"/>
      <c r="P756"/>
      <c r="Q756"/>
      <c r="R756" t="str">
        <f>LOWER(Table2[[#This Row],[Straat]]&amp;Table2[[#This Row],[Huisnummer]]&amp;Table2[[#This Row],[Postcode]])</f>
        <v/>
      </c>
      <c r="S756"/>
      <c r="T756"/>
      <c r="U756"/>
      <c r="V756"/>
      <c r="W756"/>
      <c r="X756"/>
      <c r="Y756"/>
      <c r="AA756" t="str">
        <f>_xlfn.XLOOKUP(Table2[[#This Row],[Basisnaam]],Table3[Basisnaam],Table3[Functie],"",0)</f>
        <v>HR Recruitment Manager</v>
      </c>
      <c r="AB756" t="str">
        <f>IF(OR(Table2[[#This Row],[In Contact list?]]&lt;&gt;"Not Found",Table2[[#This Row],[In Contacten Hanne]]&lt;&gt;""),"Yes","No")</f>
        <v>Yes</v>
      </c>
    </row>
    <row r="757" spans="1:28" ht="17.45" customHeight="1" x14ac:dyDescent="0.45">
      <c r="A757" t="s">
        <v>5346</v>
      </c>
      <c r="B757" t="s">
        <v>8303</v>
      </c>
      <c r="C757" t="str">
        <f>SUBSTITUTE(SUBSTITUTE(SUBSTITUTE(SUBSTITUTE(SUBSTITUTE(SUBSTITUTE(SUBSTITUTE(SUBSTITUTE(SUBSTITUTE(SUBSTITUTE(SUBSTITUTE(SUBSTITUTE(SUBSTITUTE(LOWER(Table2[[#This Row],[Naam]]),".",""),"-","")," bvba",""),"belgië",""),"belgium","")," nv","")," bv",""),"group",""),"groep","")," ", ""),"é","e"),"è","e"),"à","a")</f>
        <v>easyfairs</v>
      </c>
      <c r="D757"/>
      <c r="E757"/>
      <c r="F757"/>
      <c r="G757"/>
      <c r="H757"/>
      <c r="I757"/>
      <c r="J757" t="s">
        <v>9547</v>
      </c>
      <c r="K757" t="str">
        <f>IFERROR(LEFT(SUBSTITUTE(SUBSTITUTE(Table2[[#This Row],[Website]],"www.",""),"https://",""), FIND(".", SUBSTITUTE(SUBSTITUTE(Table2[[#This Row],[Website]],"www.",""),"https://","")) - 1),"")</f>
        <v>Empty</v>
      </c>
      <c r="L757"/>
      <c r="M757"/>
      <c r="N757"/>
      <c r="O757"/>
      <c r="P757"/>
      <c r="Q757"/>
      <c r="R757" t="str">
        <f>LOWER(Table2[[#This Row],[Straat]]&amp;Table2[[#This Row],[Huisnummer]]&amp;Table2[[#This Row],[Postcode]])</f>
        <v/>
      </c>
      <c r="S757"/>
      <c r="T757"/>
      <c r="U757"/>
      <c r="V757"/>
      <c r="W757"/>
      <c r="X757"/>
      <c r="Y757"/>
      <c r="AA757" t="str">
        <f>_xlfn.XLOOKUP(Table2[[#This Row],[Basisnaam]],Table3[Basisnaam],Table3[Functie],"",0)</f>
        <v>HR Manager</v>
      </c>
      <c r="AB757" t="str">
        <f>IF(OR(Table2[[#This Row],[In Contact list?]]&lt;&gt;"Not Found",Table2[[#This Row],[In Contacten Hanne]]&lt;&gt;""),"Yes","No")</f>
        <v>Yes</v>
      </c>
    </row>
    <row r="758" spans="1:28" ht="17.45" customHeight="1" x14ac:dyDescent="0.45">
      <c r="A758" t="s">
        <v>5346</v>
      </c>
      <c r="B758" t="s">
        <v>8330</v>
      </c>
      <c r="C758" t="str">
        <f>SUBSTITUTE(SUBSTITUTE(SUBSTITUTE(SUBSTITUTE(SUBSTITUTE(SUBSTITUTE(SUBSTITUTE(SUBSTITUTE(SUBSTITUTE(SUBSTITUTE(SUBSTITUTE(SUBSTITUTE(SUBSTITUTE(LOWER(Table2[[#This Row],[Naam]]),".",""),"-","")," bvba",""),"belgië",""),"belgium","")," nv","")," bv",""),"group",""),"groep","")," ", ""),"é","e"),"è","e"),"à","a")</f>
        <v>pauwels</v>
      </c>
      <c r="D758"/>
      <c r="E758"/>
      <c r="F758"/>
      <c r="G758"/>
      <c r="H758"/>
      <c r="I758"/>
      <c r="J758" t="s">
        <v>9547</v>
      </c>
      <c r="K758" t="str">
        <f>IFERROR(LEFT(SUBSTITUTE(SUBSTITUTE(Table2[[#This Row],[Website]],"www.",""),"https://",""), FIND(".", SUBSTITUTE(SUBSTITUTE(Table2[[#This Row],[Website]],"www.",""),"https://","")) - 1),"")</f>
        <v>Empty</v>
      </c>
      <c r="L758"/>
      <c r="M758"/>
      <c r="N758"/>
      <c r="O758"/>
      <c r="P758"/>
      <c r="Q758"/>
      <c r="R758" t="str">
        <f>LOWER(Table2[[#This Row],[Straat]]&amp;Table2[[#This Row],[Huisnummer]]&amp;Table2[[#This Row],[Postcode]])</f>
        <v/>
      </c>
      <c r="S758"/>
      <c r="T758"/>
      <c r="U758"/>
      <c r="V758"/>
      <c r="W758"/>
      <c r="X758"/>
      <c r="Y758"/>
      <c r="AA758" t="str">
        <f>_xlfn.XLOOKUP(Table2[[#This Row],[Basisnaam]],Table3[Basisnaam],Table3[Functie],"",0)</f>
        <v>HR Manager</v>
      </c>
      <c r="AB758" t="str">
        <f>IF(OR(Table2[[#This Row],[In Contact list?]]&lt;&gt;"Not Found",Table2[[#This Row],[In Contacten Hanne]]&lt;&gt;""),"Yes","No")</f>
        <v>Yes</v>
      </c>
    </row>
    <row r="759" spans="1:28" ht="17.45" customHeight="1" x14ac:dyDescent="0.45">
      <c r="A759" t="s">
        <v>5346</v>
      </c>
      <c r="B759" t="s">
        <v>8340</v>
      </c>
      <c r="C759" t="str">
        <f>SUBSTITUTE(SUBSTITUTE(SUBSTITUTE(SUBSTITUTE(SUBSTITUTE(SUBSTITUTE(SUBSTITUTE(SUBSTITUTE(SUBSTITUTE(SUBSTITUTE(SUBSTITUTE(SUBSTITUTE(SUBSTITUTE(LOWER(Table2[[#This Row],[Naam]]),".",""),"-","")," bvba",""),"belgië",""),"belgium","")," nv","")," bv",""),"group",""),"groep","")," ", ""),"é","e"),"è","e"),"à","a")</f>
        <v>parkwind</v>
      </c>
      <c r="D759"/>
      <c r="E759"/>
      <c r="F759"/>
      <c r="G759"/>
      <c r="H759"/>
      <c r="I759"/>
      <c r="J759" t="s">
        <v>9547</v>
      </c>
      <c r="K759" t="str">
        <f>IFERROR(LEFT(SUBSTITUTE(SUBSTITUTE(Table2[[#This Row],[Website]],"www.",""),"https://",""), FIND(".", SUBSTITUTE(SUBSTITUTE(Table2[[#This Row],[Website]],"www.",""),"https://","")) - 1),"")</f>
        <v>Empty</v>
      </c>
      <c r="L759"/>
      <c r="M759"/>
      <c r="N759"/>
      <c r="O759"/>
      <c r="P759"/>
      <c r="Q759"/>
      <c r="R759" t="str">
        <f>LOWER(Table2[[#This Row],[Straat]]&amp;Table2[[#This Row],[Huisnummer]]&amp;Table2[[#This Row],[Postcode]])</f>
        <v/>
      </c>
      <c r="S759"/>
      <c r="T759"/>
      <c r="U759"/>
      <c r="V759"/>
      <c r="W759"/>
      <c r="X759"/>
      <c r="Y759"/>
      <c r="AA759" t="str">
        <f>_xlfn.XLOOKUP(Table2[[#This Row],[Basisnaam]],Table3[Basisnaam],Table3[Functie],"",0)</f>
        <v>HR Coordinator</v>
      </c>
      <c r="AB759" t="str">
        <f>IF(OR(Table2[[#This Row],[In Contact list?]]&lt;&gt;"Not Found",Table2[[#This Row],[In Contacten Hanne]]&lt;&gt;""),"Yes","No")</f>
        <v>Yes</v>
      </c>
    </row>
    <row r="760" spans="1:28" ht="17.45" customHeight="1" x14ac:dyDescent="0.45">
      <c r="A760" t="s">
        <v>5346</v>
      </c>
      <c r="B760" t="s">
        <v>8346</v>
      </c>
      <c r="C760" t="str">
        <f>SUBSTITUTE(SUBSTITUTE(SUBSTITUTE(SUBSTITUTE(SUBSTITUTE(SUBSTITUTE(SUBSTITUTE(SUBSTITUTE(SUBSTITUTE(SUBSTITUTE(SUBSTITUTE(SUBSTITUTE(SUBSTITUTE(LOWER(Table2[[#This Row],[Naam]]),".",""),"-","")," bvba",""),"belgië",""),"belgium","")," nv","")," bv",""),"group",""),"groep","")," ", ""),"é","e"),"è","e"),"à","a")</f>
        <v>fostplus</v>
      </c>
      <c r="D760"/>
      <c r="E760"/>
      <c r="F760"/>
      <c r="G760"/>
      <c r="H760"/>
      <c r="I760"/>
      <c r="J760" t="s">
        <v>9547</v>
      </c>
      <c r="K760" t="str">
        <f>IFERROR(LEFT(SUBSTITUTE(SUBSTITUTE(Table2[[#This Row],[Website]],"www.",""),"https://",""), FIND(".", SUBSTITUTE(SUBSTITUTE(Table2[[#This Row],[Website]],"www.",""),"https://","")) - 1),"")</f>
        <v>Empty</v>
      </c>
      <c r="L760"/>
      <c r="M760"/>
      <c r="N760"/>
      <c r="O760"/>
      <c r="P760"/>
      <c r="Q760"/>
      <c r="R760" t="str">
        <f>LOWER(Table2[[#This Row],[Straat]]&amp;Table2[[#This Row],[Huisnummer]]&amp;Table2[[#This Row],[Postcode]])</f>
        <v/>
      </c>
      <c r="S760"/>
      <c r="T760"/>
      <c r="U760"/>
      <c r="V760"/>
      <c r="W760"/>
      <c r="X760"/>
      <c r="Y760"/>
      <c r="AA760" t="str">
        <f>_xlfn.XLOOKUP(Table2[[#This Row],[Basisnaam]],Table3[Basisnaam],Table3[Functie],"",0)</f>
        <v>HR Manager</v>
      </c>
      <c r="AB760" t="str">
        <f>IF(OR(Table2[[#This Row],[In Contact list?]]&lt;&gt;"Not Found",Table2[[#This Row],[In Contacten Hanne]]&lt;&gt;""),"Yes","No")</f>
        <v>Yes</v>
      </c>
    </row>
    <row r="761" spans="1:28" ht="17.45" customHeight="1" x14ac:dyDescent="0.45">
      <c r="A761" t="s">
        <v>5346</v>
      </c>
      <c r="B761" t="s">
        <v>8359</v>
      </c>
      <c r="C761" t="str">
        <f>SUBSTITUTE(SUBSTITUTE(SUBSTITUTE(SUBSTITUTE(SUBSTITUTE(SUBSTITUTE(SUBSTITUTE(SUBSTITUTE(SUBSTITUTE(SUBSTITUTE(SUBSTITUTE(SUBSTITUTE(SUBSTITUTE(LOWER(Table2[[#This Row],[Naam]]),".",""),"-","")," bvba",""),"belgië",""),"belgium","")," nv","")," bv",""),"group",""),"groep","")," ", ""),"é","e"),"è","e"),"à","a")</f>
        <v>intrum</v>
      </c>
      <c r="D761"/>
      <c r="E761"/>
      <c r="F761"/>
      <c r="G761"/>
      <c r="H761"/>
      <c r="I761"/>
      <c r="J761" t="s">
        <v>9547</v>
      </c>
      <c r="K761" t="str">
        <f>IFERROR(LEFT(SUBSTITUTE(SUBSTITUTE(Table2[[#This Row],[Website]],"www.",""),"https://",""), FIND(".", SUBSTITUTE(SUBSTITUTE(Table2[[#This Row],[Website]],"www.",""),"https://","")) - 1),"")</f>
        <v>Empty</v>
      </c>
      <c r="L761"/>
      <c r="M761"/>
      <c r="N761"/>
      <c r="O761"/>
      <c r="P761"/>
      <c r="Q761"/>
      <c r="R761" t="str">
        <f>LOWER(Table2[[#This Row],[Straat]]&amp;Table2[[#This Row],[Huisnummer]]&amp;Table2[[#This Row],[Postcode]])</f>
        <v/>
      </c>
      <c r="S761"/>
      <c r="T761"/>
      <c r="U761"/>
      <c r="V761"/>
      <c r="W761"/>
      <c r="X761"/>
      <c r="Y761"/>
      <c r="AA761" t="str">
        <f>_xlfn.XLOOKUP(Table2[[#This Row],[Basisnaam]],Table3[Basisnaam],Table3[Functie],"",0)</f>
        <v>HR director BeNeLux</v>
      </c>
      <c r="AB761" t="str">
        <f>IF(OR(Table2[[#This Row],[In Contact list?]]&lt;&gt;"Not Found",Table2[[#This Row],[In Contacten Hanne]]&lt;&gt;""),"Yes","No")</f>
        <v>Yes</v>
      </c>
    </row>
    <row r="762" spans="1:28" ht="17.45" customHeight="1" x14ac:dyDescent="0.45">
      <c r="A762" t="s">
        <v>5346</v>
      </c>
      <c r="B762" t="s">
        <v>8377</v>
      </c>
      <c r="C762" t="str">
        <f>SUBSTITUTE(SUBSTITUTE(SUBSTITUTE(SUBSTITUTE(SUBSTITUTE(SUBSTITUTE(SUBSTITUTE(SUBSTITUTE(SUBSTITUTE(SUBSTITUTE(SUBSTITUTE(SUBSTITUTE(SUBSTITUTE(LOWER(Table2[[#This Row],[Naam]]),".",""),"-","")," bvba",""),"belgië",""),"belgium","")," nv","")," bv",""),"group",""),"groep","")," ", ""),"é","e"),"è","e"),"à","a")</f>
        <v>crhstructuralconcrete</v>
      </c>
      <c r="D762"/>
      <c r="E762"/>
      <c r="F762"/>
      <c r="G762"/>
      <c r="H762"/>
      <c r="I762"/>
      <c r="J762" t="s">
        <v>9547</v>
      </c>
      <c r="K762" t="str">
        <f>IFERROR(LEFT(SUBSTITUTE(SUBSTITUTE(Table2[[#This Row],[Website]],"www.",""),"https://",""), FIND(".", SUBSTITUTE(SUBSTITUTE(Table2[[#This Row],[Website]],"www.",""),"https://","")) - 1),"")</f>
        <v>Empty</v>
      </c>
      <c r="L762"/>
      <c r="M762"/>
      <c r="N762"/>
      <c r="O762"/>
      <c r="P762"/>
      <c r="Q762"/>
      <c r="R762" t="str">
        <f>LOWER(Table2[[#This Row],[Straat]]&amp;Table2[[#This Row],[Huisnummer]]&amp;Table2[[#This Row],[Postcode]])</f>
        <v/>
      </c>
      <c r="S762"/>
      <c r="T762"/>
      <c r="U762"/>
      <c r="V762"/>
      <c r="W762"/>
      <c r="X762"/>
      <c r="Y762"/>
      <c r="AA762" t="str">
        <f>_xlfn.XLOOKUP(Table2[[#This Row],[Basisnaam]],Table3[Basisnaam],Table3[Functie],"",0)</f>
        <v>HR Manager</v>
      </c>
      <c r="AB762" t="str">
        <f>IF(OR(Table2[[#This Row],[In Contact list?]]&lt;&gt;"Not Found",Table2[[#This Row],[In Contacten Hanne]]&lt;&gt;""),"Yes","No")</f>
        <v>Yes</v>
      </c>
    </row>
    <row r="763" spans="1:28" ht="17.45" customHeight="1" x14ac:dyDescent="0.45">
      <c r="A763" t="s">
        <v>5346</v>
      </c>
      <c r="B763" t="s">
        <v>8382</v>
      </c>
      <c r="C763" t="str">
        <f>SUBSTITUTE(SUBSTITUTE(SUBSTITUTE(SUBSTITUTE(SUBSTITUTE(SUBSTITUTE(SUBSTITUTE(SUBSTITUTE(SUBSTITUTE(SUBSTITUTE(SUBSTITUTE(SUBSTITUTE(SUBSTITUTE(LOWER(Table2[[#This Row],[Naam]]),".",""),"-","")," bvba",""),"belgië",""),"belgium","")," nv","")," bv",""),"group",""),"groep","")," ", ""),"é","e"),"è","e"),"à","a")</f>
        <v>kemineurope</v>
      </c>
      <c r="D763"/>
      <c r="E763"/>
      <c r="F763"/>
      <c r="G763"/>
      <c r="H763"/>
      <c r="I763"/>
      <c r="J763" t="s">
        <v>9547</v>
      </c>
      <c r="K763" t="str">
        <f>IFERROR(LEFT(SUBSTITUTE(SUBSTITUTE(Table2[[#This Row],[Website]],"www.",""),"https://",""), FIND(".", SUBSTITUTE(SUBSTITUTE(Table2[[#This Row],[Website]],"www.",""),"https://","")) - 1),"")</f>
        <v>Empty</v>
      </c>
      <c r="L763"/>
      <c r="M763"/>
      <c r="N763"/>
      <c r="O763"/>
      <c r="P763"/>
      <c r="Q763"/>
      <c r="R763" t="str">
        <f>LOWER(Table2[[#This Row],[Straat]]&amp;Table2[[#This Row],[Huisnummer]]&amp;Table2[[#This Row],[Postcode]])</f>
        <v/>
      </c>
      <c r="S763"/>
      <c r="T763"/>
      <c r="U763"/>
      <c r="V763"/>
      <c r="W763"/>
      <c r="X763"/>
      <c r="Y763"/>
      <c r="AA763" t="str">
        <f>_xlfn.XLOOKUP(Table2[[#This Row],[Basisnaam]],Table3[Basisnaam],Table3[Functie],"",0)</f>
        <v>Vice president HR EMENA</v>
      </c>
      <c r="AB763" t="str">
        <f>IF(OR(Table2[[#This Row],[In Contact list?]]&lt;&gt;"Not Found",Table2[[#This Row],[In Contacten Hanne]]&lt;&gt;""),"Yes","No")</f>
        <v>Yes</v>
      </c>
    </row>
    <row r="764" spans="1:28" ht="17.45" customHeight="1" x14ac:dyDescent="0.45">
      <c r="A764" t="s">
        <v>5346</v>
      </c>
      <c r="B764" t="s">
        <v>8388</v>
      </c>
      <c r="C764" t="str">
        <f>SUBSTITUTE(SUBSTITUTE(SUBSTITUTE(SUBSTITUTE(SUBSTITUTE(SUBSTITUTE(SUBSTITUTE(SUBSTITUTE(SUBSTITUTE(SUBSTITUTE(SUBSTITUTE(SUBSTITUTE(SUBSTITUTE(LOWER(Table2[[#This Row],[Naam]]),".",""),"-","")," bvba",""),"belgië",""),"belgium","")," nv","")," bv",""),"group",""),"groep","")," ", ""),"é","e"),"è","e"),"à","a")</f>
        <v>deliva</v>
      </c>
      <c r="D764"/>
      <c r="E764"/>
      <c r="F764"/>
      <c r="G764"/>
      <c r="H764"/>
      <c r="I764"/>
      <c r="J764" t="s">
        <v>9547</v>
      </c>
      <c r="K764" t="str">
        <f>IFERROR(LEFT(SUBSTITUTE(SUBSTITUTE(Table2[[#This Row],[Website]],"www.",""),"https://",""), FIND(".", SUBSTITUTE(SUBSTITUTE(Table2[[#This Row],[Website]],"www.",""),"https://","")) - 1),"")</f>
        <v>Empty</v>
      </c>
      <c r="L764"/>
      <c r="M764"/>
      <c r="N764"/>
      <c r="O764"/>
      <c r="P764"/>
      <c r="Q764"/>
      <c r="R764" t="str">
        <f>LOWER(Table2[[#This Row],[Straat]]&amp;Table2[[#This Row],[Huisnummer]]&amp;Table2[[#This Row],[Postcode]])</f>
        <v/>
      </c>
      <c r="S764"/>
      <c r="T764"/>
      <c r="U764"/>
      <c r="V764"/>
      <c r="W764"/>
      <c r="X764"/>
      <c r="Y764"/>
      <c r="AA764" t="str">
        <f>_xlfn.XLOOKUP(Table2[[#This Row],[Basisnaam]],Table3[Basisnaam],Table3[Functie],"",0)</f>
        <v>HR Manager</v>
      </c>
      <c r="AB764" t="str">
        <f>IF(OR(Table2[[#This Row],[In Contact list?]]&lt;&gt;"Not Found",Table2[[#This Row],[In Contacten Hanne]]&lt;&gt;""),"Yes","No")</f>
        <v>Yes</v>
      </c>
    </row>
    <row r="765" spans="1:28" ht="17.45" customHeight="1" x14ac:dyDescent="0.45">
      <c r="A765" t="s">
        <v>5346</v>
      </c>
      <c r="B765" t="s">
        <v>8393</v>
      </c>
      <c r="C765" t="str">
        <f>SUBSTITUTE(SUBSTITUTE(SUBSTITUTE(SUBSTITUTE(SUBSTITUTE(SUBSTITUTE(SUBSTITUTE(SUBSTITUTE(SUBSTITUTE(SUBSTITUTE(SUBSTITUTE(SUBSTITUTE(SUBSTITUTE(LOWER(Table2[[#This Row],[Naam]]),".",""),"-","")," bvba",""),"belgië",""),"belgium","")," nv","")," bv",""),"group",""),"groep","")," ", ""),"é","e"),"è","e"),"à","a")</f>
        <v>stellar</v>
      </c>
      <c r="D765"/>
      <c r="E765"/>
      <c r="F765"/>
      <c r="G765"/>
      <c r="H765"/>
      <c r="I765"/>
      <c r="J765" t="s">
        <v>9547</v>
      </c>
      <c r="K765" t="str">
        <f>IFERROR(LEFT(SUBSTITUTE(SUBSTITUTE(Table2[[#This Row],[Website]],"www.",""),"https://",""), FIND(".", SUBSTITUTE(SUBSTITUTE(Table2[[#This Row],[Website]],"www.",""),"https://","")) - 1),"")</f>
        <v>Empty</v>
      </c>
      <c r="L765"/>
      <c r="M765"/>
      <c r="N765"/>
      <c r="O765"/>
      <c r="P765"/>
      <c r="Q765"/>
      <c r="R765" t="str">
        <f>LOWER(Table2[[#This Row],[Straat]]&amp;Table2[[#This Row],[Huisnummer]]&amp;Table2[[#This Row],[Postcode]])</f>
        <v/>
      </c>
      <c r="S765"/>
      <c r="T765"/>
      <c r="U765"/>
      <c r="V765"/>
      <c r="W765"/>
      <c r="X765"/>
      <c r="Y765"/>
      <c r="AA765" t="str">
        <f>_xlfn.XLOOKUP(Table2[[#This Row],[Basisnaam]],Table3[Basisnaam],Table3[Functie],"",0)</f>
        <v>HR Director</v>
      </c>
      <c r="AB765" t="str">
        <f>IF(OR(Table2[[#This Row],[In Contact list?]]&lt;&gt;"Not Found",Table2[[#This Row],[In Contacten Hanne]]&lt;&gt;""),"Yes","No")</f>
        <v>Yes</v>
      </c>
    </row>
    <row r="766" spans="1:28" ht="17.45" customHeight="1" x14ac:dyDescent="0.45">
      <c r="A766" t="s">
        <v>5346</v>
      </c>
      <c r="B766" t="s">
        <v>8398</v>
      </c>
      <c r="C766" t="str">
        <f>SUBSTITUTE(SUBSTITUTE(SUBSTITUTE(SUBSTITUTE(SUBSTITUTE(SUBSTITUTE(SUBSTITUTE(SUBSTITUTE(SUBSTITUTE(SUBSTITUTE(SUBSTITUTE(SUBSTITUTE(SUBSTITUTE(LOWER(Table2[[#This Row],[Naam]]),".",""),"-","")," bvba",""),"belgië",""),"belgium","")," nv","")," bv",""),"group",""),"groep","")," ", ""),"é","e"),"è","e"),"à","a")</f>
        <v>geodiswilson</v>
      </c>
      <c r="D766"/>
      <c r="E766"/>
      <c r="F766"/>
      <c r="G766"/>
      <c r="H766"/>
      <c r="I766"/>
      <c r="J766" t="s">
        <v>9547</v>
      </c>
      <c r="K766" t="str">
        <f>IFERROR(LEFT(SUBSTITUTE(SUBSTITUTE(Table2[[#This Row],[Website]],"www.",""),"https://",""), FIND(".", SUBSTITUTE(SUBSTITUTE(Table2[[#This Row],[Website]],"www.",""),"https://","")) - 1),"")</f>
        <v>Empty</v>
      </c>
      <c r="L766"/>
      <c r="M766"/>
      <c r="N766"/>
      <c r="O766"/>
      <c r="P766"/>
      <c r="Q766"/>
      <c r="R766" t="str">
        <f>LOWER(Table2[[#This Row],[Straat]]&amp;Table2[[#This Row],[Huisnummer]]&amp;Table2[[#This Row],[Postcode]])</f>
        <v/>
      </c>
      <c r="S766"/>
      <c r="T766"/>
      <c r="U766"/>
      <c r="V766"/>
      <c r="W766"/>
      <c r="X766"/>
      <c r="Y766"/>
      <c r="AA766" t="str">
        <f>_xlfn.XLOOKUP(Table2[[#This Row],[Basisnaam]],Table3[Basisnaam],Table3[Functie],"",0)</f>
        <v>HR Manager</v>
      </c>
      <c r="AB766" t="str">
        <f>IF(OR(Table2[[#This Row],[In Contact list?]]&lt;&gt;"Not Found",Table2[[#This Row],[In Contacten Hanne]]&lt;&gt;""),"Yes","No")</f>
        <v>Yes</v>
      </c>
    </row>
    <row r="767" spans="1:28" ht="17.45" customHeight="1" x14ac:dyDescent="0.45">
      <c r="A767" t="s">
        <v>5346</v>
      </c>
      <c r="B767" t="s">
        <v>8404</v>
      </c>
      <c r="C767" t="str">
        <f>SUBSTITUTE(SUBSTITUTE(SUBSTITUTE(SUBSTITUTE(SUBSTITUTE(SUBSTITUTE(SUBSTITUTE(SUBSTITUTE(SUBSTITUTE(SUBSTITUTE(SUBSTITUTE(SUBSTITUTE(SUBSTITUTE(LOWER(Table2[[#This Row],[Naam]]),".",""),"-","")," bvba",""),"belgië",""),"belgium","")," nv","")," bv",""),"group",""),"groep","")," ", ""),"é","e"),"è","e"),"à","a")</f>
        <v>securitas</v>
      </c>
      <c r="D767"/>
      <c r="E767"/>
      <c r="F767"/>
      <c r="G767"/>
      <c r="H767"/>
      <c r="I767"/>
      <c r="J767" t="s">
        <v>9547</v>
      </c>
      <c r="K767" t="str">
        <f>IFERROR(LEFT(SUBSTITUTE(SUBSTITUTE(Table2[[#This Row],[Website]],"www.",""),"https://",""), FIND(".", SUBSTITUTE(SUBSTITUTE(Table2[[#This Row],[Website]],"www.",""),"https://","")) - 1),"")</f>
        <v>Empty</v>
      </c>
      <c r="L767"/>
      <c r="M767"/>
      <c r="N767"/>
      <c r="O767"/>
      <c r="P767"/>
      <c r="Q767"/>
      <c r="R767" t="str">
        <f>LOWER(Table2[[#This Row],[Straat]]&amp;Table2[[#This Row],[Huisnummer]]&amp;Table2[[#This Row],[Postcode]])</f>
        <v/>
      </c>
      <c r="S767"/>
      <c r="T767"/>
      <c r="U767"/>
      <c r="V767"/>
      <c r="W767"/>
      <c r="X767"/>
      <c r="Y767"/>
      <c r="AA767" t="str">
        <f>_xlfn.XLOOKUP(Table2[[#This Row],[Basisnaam]],Table3[Basisnaam],Table3[Functie],"",0)</f>
        <v>HR Director</v>
      </c>
      <c r="AB767" t="str">
        <f>IF(OR(Table2[[#This Row],[In Contact list?]]&lt;&gt;"Not Found",Table2[[#This Row],[In Contacten Hanne]]&lt;&gt;""),"Yes","No")</f>
        <v>Yes</v>
      </c>
    </row>
    <row r="768" spans="1:28" ht="17.45" customHeight="1" x14ac:dyDescent="0.45">
      <c r="A768" t="s">
        <v>5346</v>
      </c>
      <c r="B768" t="s">
        <v>8415</v>
      </c>
      <c r="C768" t="str">
        <f>SUBSTITUTE(SUBSTITUTE(SUBSTITUTE(SUBSTITUTE(SUBSTITUTE(SUBSTITUTE(SUBSTITUTE(SUBSTITUTE(SUBSTITUTE(SUBSTITUTE(SUBSTITUTE(SUBSTITUTE(SUBSTITUTE(LOWER(Table2[[#This Row],[Naam]]),".",""),"-","")," bvba",""),"belgië",""),"belgium","")," nv","")," bv",""),"group",""),"groep","")," ", ""),"é","e"),"è","e"),"à","a")</f>
        <v>hansenindustrial</v>
      </c>
      <c r="D768"/>
      <c r="E768"/>
      <c r="F768"/>
      <c r="G768"/>
      <c r="H768"/>
      <c r="I768"/>
      <c r="J768" t="s">
        <v>9547</v>
      </c>
      <c r="K768" t="str">
        <f>IFERROR(LEFT(SUBSTITUTE(SUBSTITUTE(Table2[[#This Row],[Website]],"www.",""),"https://",""), FIND(".", SUBSTITUTE(SUBSTITUTE(Table2[[#This Row],[Website]],"www.",""),"https://","")) - 1),"")</f>
        <v>Empty</v>
      </c>
      <c r="L768"/>
      <c r="M768"/>
      <c r="N768"/>
      <c r="O768"/>
      <c r="P768"/>
      <c r="Q768"/>
      <c r="R768" t="str">
        <f>LOWER(Table2[[#This Row],[Straat]]&amp;Table2[[#This Row],[Huisnummer]]&amp;Table2[[#This Row],[Postcode]])</f>
        <v/>
      </c>
      <c r="S768"/>
      <c r="T768"/>
      <c r="U768"/>
      <c r="V768"/>
      <c r="W768"/>
      <c r="X768"/>
      <c r="Y768"/>
      <c r="AA768" t="str">
        <f>_xlfn.XLOOKUP(Table2[[#This Row],[Basisnaam]],Table3[Basisnaam],Table3[Functie],"",0)</f>
        <v>HR Manager</v>
      </c>
      <c r="AB768" t="str">
        <f>IF(OR(Table2[[#This Row],[In Contact list?]]&lt;&gt;"Not Found",Table2[[#This Row],[In Contacten Hanne]]&lt;&gt;""),"Yes","No")</f>
        <v>Yes</v>
      </c>
    </row>
    <row r="769" spans="1:28" ht="17.45" customHeight="1" x14ac:dyDescent="0.45">
      <c r="A769" t="s">
        <v>5346</v>
      </c>
      <c r="B769" t="s">
        <v>8427</v>
      </c>
      <c r="C769" t="str">
        <f>SUBSTITUTE(SUBSTITUTE(SUBSTITUTE(SUBSTITUTE(SUBSTITUTE(SUBSTITUTE(SUBSTITUTE(SUBSTITUTE(SUBSTITUTE(SUBSTITUTE(SUBSTITUTE(SUBSTITUTE(SUBSTITUTE(LOWER(Table2[[#This Row],[Naam]]),".",""),"-","")," bvba",""),"belgië",""),"belgium","")," nv","")," bv",""),"group",""),"groep","")," ", ""),"é","e"),"è","e"),"à","a")</f>
        <v>vcstindustrialproducts</v>
      </c>
      <c r="D769"/>
      <c r="E769"/>
      <c r="F769"/>
      <c r="G769"/>
      <c r="H769"/>
      <c r="I769"/>
      <c r="J769" t="s">
        <v>9547</v>
      </c>
      <c r="K769" t="str">
        <f>IFERROR(LEFT(SUBSTITUTE(SUBSTITUTE(Table2[[#This Row],[Website]],"www.",""),"https://",""), FIND(".", SUBSTITUTE(SUBSTITUTE(Table2[[#This Row],[Website]],"www.",""),"https://","")) - 1),"")</f>
        <v>Empty</v>
      </c>
      <c r="L769"/>
      <c r="M769"/>
      <c r="N769"/>
      <c r="O769"/>
      <c r="P769"/>
      <c r="Q769"/>
      <c r="R769" t="str">
        <f>LOWER(Table2[[#This Row],[Straat]]&amp;Table2[[#This Row],[Huisnummer]]&amp;Table2[[#This Row],[Postcode]])</f>
        <v/>
      </c>
      <c r="S769"/>
      <c r="T769"/>
      <c r="U769"/>
      <c r="V769"/>
      <c r="W769"/>
      <c r="X769"/>
      <c r="Y769"/>
      <c r="AA769" t="str">
        <f>_xlfn.XLOOKUP(Table2[[#This Row],[Basisnaam]],Table3[Basisnaam],Table3[Functie],"",0)</f>
        <v>HR Manager</v>
      </c>
      <c r="AB769" t="str">
        <f>IF(OR(Table2[[#This Row],[In Contact list?]]&lt;&gt;"Not Found",Table2[[#This Row],[In Contacten Hanne]]&lt;&gt;""),"Yes","No")</f>
        <v>Yes</v>
      </c>
    </row>
    <row r="770" spans="1:28" ht="17.45" customHeight="1" x14ac:dyDescent="0.45">
      <c r="A770" t="s">
        <v>5346</v>
      </c>
      <c r="B770" t="s">
        <v>8434</v>
      </c>
      <c r="C770" t="str">
        <f>SUBSTITUTE(SUBSTITUTE(SUBSTITUTE(SUBSTITUTE(SUBSTITUTE(SUBSTITUTE(SUBSTITUTE(SUBSTITUTE(SUBSTITUTE(SUBSTITUTE(SUBSTITUTE(SUBSTITUTE(SUBSTITUTE(LOWER(Table2[[#This Row],[Naam]]),".",""),"-","")," bvba",""),"belgië",""),"belgium","")," nv","")," bv",""),"group",""),"groep","")," ", ""),"é","e"),"è","e"),"à","a")</f>
        <v>aluk</v>
      </c>
      <c r="D770"/>
      <c r="E770"/>
      <c r="F770"/>
      <c r="G770"/>
      <c r="H770"/>
      <c r="I770"/>
      <c r="J770" t="s">
        <v>9547</v>
      </c>
      <c r="K770" t="str">
        <f>IFERROR(LEFT(SUBSTITUTE(SUBSTITUTE(Table2[[#This Row],[Website]],"www.",""),"https://",""), FIND(".", SUBSTITUTE(SUBSTITUTE(Table2[[#This Row],[Website]],"www.",""),"https://","")) - 1),"")</f>
        <v>Empty</v>
      </c>
      <c r="L770"/>
      <c r="M770"/>
      <c r="N770"/>
      <c r="O770"/>
      <c r="P770"/>
      <c r="Q770"/>
      <c r="R770" t="str">
        <f>LOWER(Table2[[#This Row],[Straat]]&amp;Table2[[#This Row],[Huisnummer]]&amp;Table2[[#This Row],[Postcode]])</f>
        <v/>
      </c>
      <c r="S770"/>
      <c r="T770"/>
      <c r="U770"/>
      <c r="V770"/>
      <c r="W770"/>
      <c r="X770"/>
      <c r="Y770"/>
      <c r="AA770" t="str">
        <f>_xlfn.XLOOKUP(Table2[[#This Row],[Basisnaam]],Table3[Basisnaam],Table3[Functie],"",0)</f>
        <v>HR director BeNeLux</v>
      </c>
      <c r="AB770" t="str">
        <f>IF(OR(Table2[[#This Row],[In Contact list?]]&lt;&gt;"Not Found",Table2[[#This Row],[In Contacten Hanne]]&lt;&gt;""),"Yes","No")</f>
        <v>Yes</v>
      </c>
    </row>
    <row r="771" spans="1:28" ht="17.45" customHeight="1" x14ac:dyDescent="0.45">
      <c r="A771" t="s">
        <v>5346</v>
      </c>
      <c r="B771" t="s">
        <v>8442</v>
      </c>
      <c r="C771" t="str">
        <f>SUBSTITUTE(SUBSTITUTE(SUBSTITUTE(SUBSTITUTE(SUBSTITUTE(SUBSTITUTE(SUBSTITUTE(SUBSTITUTE(SUBSTITUTE(SUBSTITUTE(SUBSTITUTE(SUBSTITUTE(SUBSTITUTE(LOWER(Table2[[#This Row],[Naam]]),".",""),"-","")," bvba",""),"belgië",""),"belgium","")," nv","")," bv",""),"group",""),"groep","")," ", ""),"é","e"),"è","e"),"à","a")</f>
        <v>kongsbergprecisioncuttingsystems</v>
      </c>
      <c r="D771"/>
      <c r="E771"/>
      <c r="F771"/>
      <c r="G771"/>
      <c r="H771"/>
      <c r="I771"/>
      <c r="J771" t="s">
        <v>9547</v>
      </c>
      <c r="K771" t="str">
        <f>IFERROR(LEFT(SUBSTITUTE(SUBSTITUTE(Table2[[#This Row],[Website]],"www.",""),"https://",""), FIND(".", SUBSTITUTE(SUBSTITUTE(Table2[[#This Row],[Website]],"www.",""),"https://","")) - 1),"")</f>
        <v>Empty</v>
      </c>
      <c r="L771"/>
      <c r="M771"/>
      <c r="N771"/>
      <c r="O771"/>
      <c r="P771"/>
      <c r="Q771"/>
      <c r="R771" t="str">
        <f>LOWER(Table2[[#This Row],[Straat]]&amp;Table2[[#This Row],[Huisnummer]]&amp;Table2[[#This Row],[Postcode]])</f>
        <v/>
      </c>
      <c r="S771"/>
      <c r="T771"/>
      <c r="U771"/>
      <c r="V771"/>
      <c r="W771"/>
      <c r="X771"/>
      <c r="Y771"/>
      <c r="AA771" t="str">
        <f>_xlfn.XLOOKUP(Table2[[#This Row],[Basisnaam]],Table3[Basisnaam],Table3[Functie],"",0)</f>
        <v>CHRO</v>
      </c>
      <c r="AB771" t="str">
        <f>IF(OR(Table2[[#This Row],[In Contact list?]]&lt;&gt;"Not Found",Table2[[#This Row],[In Contacten Hanne]]&lt;&gt;""),"Yes","No")</f>
        <v>Yes</v>
      </c>
    </row>
    <row r="772" spans="1:28" ht="17.45" customHeight="1" x14ac:dyDescent="0.45">
      <c r="A772" t="s">
        <v>5346</v>
      </c>
      <c r="B772" t="s">
        <v>8447</v>
      </c>
      <c r="C772" t="str">
        <f>SUBSTITUTE(SUBSTITUTE(SUBSTITUTE(SUBSTITUTE(SUBSTITUTE(SUBSTITUTE(SUBSTITUTE(SUBSTITUTE(SUBSTITUTE(SUBSTITUTE(SUBSTITUTE(SUBSTITUTE(SUBSTITUTE(LOWER(Table2[[#This Row],[Naam]]),".",""),"-","")," bvba",""),"belgië",""),"belgium","")," nv","")," bv",""),"group",""),"groep","")," ", ""),"é","e"),"è","e"),"à","a")</f>
        <v>issfacilityservices</v>
      </c>
      <c r="D772"/>
      <c r="E772"/>
      <c r="F772"/>
      <c r="G772"/>
      <c r="H772"/>
      <c r="I772"/>
      <c r="J772" t="s">
        <v>9547</v>
      </c>
      <c r="K772" t="str">
        <f>IFERROR(LEFT(SUBSTITUTE(SUBSTITUTE(Table2[[#This Row],[Website]],"www.",""),"https://",""), FIND(".", SUBSTITUTE(SUBSTITUTE(Table2[[#This Row],[Website]],"www.",""),"https://","")) - 1),"")</f>
        <v>Empty</v>
      </c>
      <c r="L772"/>
      <c r="M772"/>
      <c r="N772"/>
      <c r="O772"/>
      <c r="P772"/>
      <c r="Q772"/>
      <c r="R772" t="str">
        <f>LOWER(Table2[[#This Row],[Straat]]&amp;Table2[[#This Row],[Huisnummer]]&amp;Table2[[#This Row],[Postcode]])</f>
        <v/>
      </c>
      <c r="S772"/>
      <c r="T772"/>
      <c r="U772"/>
      <c r="V772"/>
      <c r="W772"/>
      <c r="X772"/>
      <c r="Y772"/>
      <c r="AA772" t="str">
        <f>_xlfn.XLOOKUP(Table2[[#This Row],[Basisnaam]],Table3[Basisnaam],Table3[Functie],"",0)</f>
        <v>Chief HR Officer - Head of People and Culture BeLux</v>
      </c>
      <c r="AB772" t="str">
        <f>IF(OR(Table2[[#This Row],[In Contact list?]]&lt;&gt;"Not Found",Table2[[#This Row],[In Contacten Hanne]]&lt;&gt;""),"Yes","No")</f>
        <v>Yes</v>
      </c>
    </row>
    <row r="773" spans="1:28" ht="17.45" customHeight="1" x14ac:dyDescent="0.45">
      <c r="A773" t="s">
        <v>5346</v>
      </c>
      <c r="B773" t="s">
        <v>8462</v>
      </c>
      <c r="C773" t="str">
        <f>SUBSTITUTE(SUBSTITUTE(SUBSTITUTE(SUBSTITUTE(SUBSTITUTE(SUBSTITUTE(SUBSTITUTE(SUBSTITUTE(SUBSTITUTE(SUBSTITUTE(SUBSTITUTE(SUBSTITUTE(SUBSTITUTE(LOWER(Table2[[#This Row],[Naam]]),".",""),"-","")," bvba",""),"belgië",""),"belgium","")," nv","")," bv",""),"group",""),"groep","")," ", ""),"é","e"),"è","e"),"à","a")</f>
        <v>lamifil</v>
      </c>
      <c r="D773"/>
      <c r="E773"/>
      <c r="F773"/>
      <c r="G773"/>
      <c r="H773"/>
      <c r="I773"/>
      <c r="J773" t="s">
        <v>9547</v>
      </c>
      <c r="K773" t="str">
        <f>IFERROR(LEFT(SUBSTITUTE(SUBSTITUTE(Table2[[#This Row],[Website]],"www.",""),"https://",""), FIND(".", SUBSTITUTE(SUBSTITUTE(Table2[[#This Row],[Website]],"www.",""),"https://","")) - 1),"")</f>
        <v>Empty</v>
      </c>
      <c r="L773"/>
      <c r="M773"/>
      <c r="N773"/>
      <c r="O773"/>
      <c r="P773"/>
      <c r="Q773"/>
      <c r="R773" t="str">
        <f>LOWER(Table2[[#This Row],[Straat]]&amp;Table2[[#This Row],[Huisnummer]]&amp;Table2[[#This Row],[Postcode]])</f>
        <v/>
      </c>
      <c r="S773"/>
      <c r="T773"/>
      <c r="U773"/>
      <c r="V773"/>
      <c r="W773"/>
      <c r="X773"/>
      <c r="Y773"/>
      <c r="AA773" t="str">
        <f>_xlfn.XLOOKUP(Table2[[#This Row],[Basisnaam]],Table3[Basisnaam],Table3[Functie],"",0)</f>
        <v>HR Director</v>
      </c>
      <c r="AB773" t="str">
        <f>IF(OR(Table2[[#This Row],[In Contact list?]]&lt;&gt;"Not Found",Table2[[#This Row],[In Contacten Hanne]]&lt;&gt;""),"Yes","No")</f>
        <v>Yes</v>
      </c>
    </row>
    <row r="774" spans="1:28" ht="17.45" customHeight="1" x14ac:dyDescent="0.45">
      <c r="A774" t="s">
        <v>5346</v>
      </c>
      <c r="B774" t="s">
        <v>8479</v>
      </c>
      <c r="C774" t="str">
        <f>SUBSTITUTE(SUBSTITUTE(SUBSTITUTE(SUBSTITUTE(SUBSTITUTE(SUBSTITUTE(SUBSTITUTE(SUBSTITUTE(SUBSTITUTE(SUBSTITUTE(SUBSTITUTE(SUBSTITUTE(SUBSTITUTE(LOWER(Table2[[#This Row],[Naam]]),".",""),"-","")," bvba",""),"belgië",""),"belgium","")," nv","")," bv",""),"group",""),"groep","")," ", ""),"é","e"),"è","e"),"à","a")</f>
        <v>vanmosselautomotive4</v>
      </c>
      <c r="D774"/>
      <c r="E774"/>
      <c r="F774"/>
      <c r="G774"/>
      <c r="H774"/>
      <c r="I774"/>
      <c r="J774" t="s">
        <v>9547</v>
      </c>
      <c r="K774" t="str">
        <f>IFERROR(LEFT(SUBSTITUTE(SUBSTITUTE(Table2[[#This Row],[Website]],"www.",""),"https://",""), FIND(".", SUBSTITUTE(SUBSTITUTE(Table2[[#This Row],[Website]],"www.",""),"https://","")) - 1),"")</f>
        <v>Empty</v>
      </c>
      <c r="L774"/>
      <c r="M774"/>
      <c r="N774"/>
      <c r="O774"/>
      <c r="P774"/>
      <c r="Q774"/>
      <c r="R774" t="str">
        <f>LOWER(Table2[[#This Row],[Straat]]&amp;Table2[[#This Row],[Huisnummer]]&amp;Table2[[#This Row],[Postcode]])</f>
        <v/>
      </c>
      <c r="S774"/>
      <c r="T774"/>
      <c r="U774"/>
      <c r="V774"/>
      <c r="W774"/>
      <c r="X774"/>
      <c r="Y774"/>
      <c r="AA774" t="str">
        <f>_xlfn.XLOOKUP(Table2[[#This Row],[Basisnaam]],Table3[Basisnaam],Table3[Functie],"",0)</f>
        <v>HR Manager</v>
      </c>
      <c r="AB774" t="str">
        <f>IF(OR(Table2[[#This Row],[In Contact list?]]&lt;&gt;"Not Found",Table2[[#This Row],[In Contacten Hanne]]&lt;&gt;""),"Yes","No")</f>
        <v>Yes</v>
      </c>
    </row>
    <row r="775" spans="1:28" ht="17.45" customHeight="1" x14ac:dyDescent="0.45">
      <c r="A775" t="s">
        <v>5346</v>
      </c>
      <c r="B775" t="s">
        <v>8488</v>
      </c>
      <c r="C775" t="str">
        <f>SUBSTITUTE(SUBSTITUTE(SUBSTITUTE(SUBSTITUTE(SUBSTITUTE(SUBSTITUTE(SUBSTITUTE(SUBSTITUTE(SUBSTITUTE(SUBSTITUTE(SUBSTITUTE(SUBSTITUTE(SUBSTITUTE(LOWER(Table2[[#This Row],[Naam]]),".",""),"-","")," bvba",""),"belgië",""),"belgium","")," nv","")," bv",""),"group",""),"groep","")," ", ""),"é","e"),"è","e"),"à","a")</f>
        <v>dentiusservicecenter</v>
      </c>
      <c r="D775"/>
      <c r="E775"/>
      <c r="F775"/>
      <c r="G775"/>
      <c r="H775"/>
      <c r="I775"/>
      <c r="J775" t="s">
        <v>9547</v>
      </c>
      <c r="K775" t="str">
        <f>IFERROR(LEFT(SUBSTITUTE(SUBSTITUTE(Table2[[#This Row],[Website]],"www.",""),"https://",""), FIND(".", SUBSTITUTE(SUBSTITUTE(Table2[[#This Row],[Website]],"www.",""),"https://","")) - 1),"")</f>
        <v>Empty</v>
      </c>
      <c r="L775"/>
      <c r="M775"/>
      <c r="N775"/>
      <c r="O775"/>
      <c r="P775"/>
      <c r="Q775"/>
      <c r="R775" t="str">
        <f>LOWER(Table2[[#This Row],[Straat]]&amp;Table2[[#This Row],[Huisnummer]]&amp;Table2[[#This Row],[Postcode]])</f>
        <v/>
      </c>
      <c r="S775"/>
      <c r="T775"/>
      <c r="U775"/>
      <c r="V775"/>
      <c r="W775"/>
      <c r="X775"/>
      <c r="Y775"/>
      <c r="AA775" t="str">
        <f>_xlfn.XLOOKUP(Table2[[#This Row],[Basisnaam]],Table3[Basisnaam],Table3[Functie],"",0)</f>
        <v>HR Manager</v>
      </c>
      <c r="AB775" t="str">
        <f>IF(OR(Table2[[#This Row],[In Contact list?]]&lt;&gt;"Not Found",Table2[[#This Row],[In Contacten Hanne]]&lt;&gt;""),"Yes","No")</f>
        <v>Yes</v>
      </c>
    </row>
    <row r="776" spans="1:28" ht="17.45" customHeight="1" x14ac:dyDescent="0.45">
      <c r="A776" t="s">
        <v>5346</v>
      </c>
      <c r="B776" t="s">
        <v>8497</v>
      </c>
      <c r="C776" t="str">
        <f>SUBSTITUTE(SUBSTITUTE(SUBSTITUTE(SUBSTITUTE(SUBSTITUTE(SUBSTITUTE(SUBSTITUTE(SUBSTITUTE(SUBSTITUTE(SUBSTITUTE(SUBSTITUTE(SUBSTITUTE(SUBSTITUTE(LOWER(Table2[[#This Row],[Naam]]),".",""),"-","")," bvba",""),"belgië",""),"belgium","")," nv","")," bv",""),"group",""),"groep","")," ", ""),"é","e"),"è","e"),"à","a")</f>
        <v>buywaypersonalfinancesa</v>
      </c>
      <c r="D776"/>
      <c r="E776"/>
      <c r="F776"/>
      <c r="G776"/>
      <c r="H776"/>
      <c r="I776"/>
      <c r="J776" t="s">
        <v>9547</v>
      </c>
      <c r="K776" t="str">
        <f>IFERROR(LEFT(SUBSTITUTE(SUBSTITUTE(Table2[[#This Row],[Website]],"www.",""),"https://",""), FIND(".", SUBSTITUTE(SUBSTITUTE(Table2[[#This Row],[Website]],"www.",""),"https://","")) - 1),"")</f>
        <v>Empty</v>
      </c>
      <c r="L776"/>
      <c r="M776"/>
      <c r="N776"/>
      <c r="O776"/>
      <c r="P776"/>
      <c r="Q776"/>
      <c r="R776" t="str">
        <f>LOWER(Table2[[#This Row],[Straat]]&amp;Table2[[#This Row],[Huisnummer]]&amp;Table2[[#This Row],[Postcode]])</f>
        <v/>
      </c>
      <c r="S776"/>
      <c r="T776"/>
      <c r="U776"/>
      <c r="V776"/>
      <c r="W776"/>
      <c r="X776"/>
      <c r="Y776"/>
      <c r="AA776" t="str">
        <f>_xlfn.XLOOKUP(Table2[[#This Row],[Basisnaam]],Table3[Basisnaam],Table3[Functie],"",0)</f>
        <v>HR Manager</v>
      </c>
      <c r="AB776" t="str">
        <f>IF(OR(Table2[[#This Row],[In Contact list?]]&lt;&gt;"Not Found",Table2[[#This Row],[In Contacten Hanne]]&lt;&gt;""),"Yes","No")</f>
        <v>Yes</v>
      </c>
    </row>
    <row r="777" spans="1:28" ht="17.45" customHeight="1" x14ac:dyDescent="0.45">
      <c r="A777" t="s">
        <v>5346</v>
      </c>
      <c r="B777" t="s">
        <v>8504</v>
      </c>
      <c r="C777" t="str">
        <f>SUBSTITUTE(SUBSTITUTE(SUBSTITUTE(SUBSTITUTE(SUBSTITUTE(SUBSTITUTE(SUBSTITUTE(SUBSTITUTE(SUBSTITUTE(SUBSTITUTE(SUBSTITUTE(SUBSTITUTE(SUBSTITUTE(LOWER(Table2[[#This Row],[Naam]]),".",""),"-","")," bvba",""),"belgië",""),"belgium","")," nv","")," bv",""),"group",""),"groep","")," ", ""),"é","e"),"è","e"),"à","a")</f>
        <v>bostonscientificbenelux</v>
      </c>
      <c r="D777"/>
      <c r="E777"/>
      <c r="F777"/>
      <c r="G777"/>
      <c r="H777"/>
      <c r="I777"/>
      <c r="J777" t="s">
        <v>9547</v>
      </c>
      <c r="K777" t="str">
        <f>IFERROR(LEFT(SUBSTITUTE(SUBSTITUTE(Table2[[#This Row],[Website]],"www.",""),"https://",""), FIND(".", SUBSTITUTE(SUBSTITUTE(Table2[[#This Row],[Website]],"www.",""),"https://","")) - 1),"")</f>
        <v>Empty</v>
      </c>
      <c r="L777"/>
      <c r="M777"/>
      <c r="N777"/>
      <c r="O777"/>
      <c r="P777"/>
      <c r="Q777"/>
      <c r="R777" t="str">
        <f>LOWER(Table2[[#This Row],[Straat]]&amp;Table2[[#This Row],[Huisnummer]]&amp;Table2[[#This Row],[Postcode]])</f>
        <v/>
      </c>
      <c r="S777"/>
      <c r="T777"/>
      <c r="U777"/>
      <c r="V777"/>
      <c r="W777"/>
      <c r="X777"/>
      <c r="Y777"/>
      <c r="AA777" t="str">
        <f>_xlfn.XLOOKUP(Table2[[#This Row],[Basisnaam]],Table3[Basisnaam],Table3[Functie],"",0)</f>
        <v>HR Manager Belgium</v>
      </c>
      <c r="AB777" t="str">
        <f>IF(OR(Table2[[#This Row],[In Contact list?]]&lt;&gt;"Not Found",Table2[[#This Row],[In Contacten Hanne]]&lt;&gt;""),"Yes","No")</f>
        <v>Yes</v>
      </c>
    </row>
    <row r="778" spans="1:28" ht="17.45" customHeight="1" x14ac:dyDescent="0.45">
      <c r="A778" t="s">
        <v>5346</v>
      </c>
      <c r="B778" t="s">
        <v>8512</v>
      </c>
      <c r="C778" t="str">
        <f>SUBSTITUTE(SUBSTITUTE(SUBSTITUTE(SUBSTITUTE(SUBSTITUTE(SUBSTITUTE(SUBSTITUTE(SUBSTITUTE(SUBSTITUTE(SUBSTITUTE(SUBSTITUTE(SUBSTITUTE(SUBSTITUTE(LOWER(Table2[[#This Row],[Naam]]),".",""),"-","")," bvba",""),"belgië",""),"belgium","")," nv","")," bv",""),"group",""),"groep","")," ", ""),"é","e"),"è","e"),"à","a")</f>
        <v>viabuild</v>
      </c>
      <c r="D778"/>
      <c r="E778"/>
      <c r="F778"/>
      <c r="G778"/>
      <c r="H778"/>
      <c r="I778"/>
      <c r="J778" t="s">
        <v>9547</v>
      </c>
      <c r="K778" t="str">
        <f>IFERROR(LEFT(SUBSTITUTE(SUBSTITUTE(Table2[[#This Row],[Website]],"www.",""),"https://",""), FIND(".", SUBSTITUTE(SUBSTITUTE(Table2[[#This Row],[Website]],"www.",""),"https://","")) - 1),"")</f>
        <v>Empty</v>
      </c>
      <c r="L778"/>
      <c r="M778"/>
      <c r="N778"/>
      <c r="O778"/>
      <c r="P778"/>
      <c r="Q778"/>
      <c r="R778" t="str">
        <f>LOWER(Table2[[#This Row],[Straat]]&amp;Table2[[#This Row],[Huisnummer]]&amp;Table2[[#This Row],[Postcode]])</f>
        <v/>
      </c>
      <c r="S778"/>
      <c r="T778"/>
      <c r="U778"/>
      <c r="V778"/>
      <c r="W778"/>
      <c r="X778"/>
      <c r="Y778"/>
      <c r="AA778" t="str">
        <f>_xlfn.XLOOKUP(Table2[[#This Row],[Basisnaam]],Table3[Basisnaam],Table3[Functie],"",0)</f>
        <v>HR Director</v>
      </c>
      <c r="AB778" t="str">
        <f>IF(OR(Table2[[#This Row],[In Contact list?]]&lt;&gt;"Not Found",Table2[[#This Row],[In Contacten Hanne]]&lt;&gt;""),"Yes","No")</f>
        <v>Yes</v>
      </c>
    </row>
    <row r="779" spans="1:28" ht="17.45" customHeight="1" x14ac:dyDescent="0.45">
      <c r="A779" t="s">
        <v>5346</v>
      </c>
      <c r="B779" t="s">
        <v>8523</v>
      </c>
      <c r="C779" t="str">
        <f>SUBSTITUTE(SUBSTITUTE(SUBSTITUTE(SUBSTITUTE(SUBSTITUTE(SUBSTITUTE(SUBSTITUTE(SUBSTITUTE(SUBSTITUTE(SUBSTITUTE(SUBSTITUTE(SUBSTITUTE(SUBSTITUTE(LOWER(Table2[[#This Row],[Naam]]),".",""),"-","")," bvba",""),"belgië",""),"belgium","")," nv","")," bv",""),"group",""),"groep","")," ", ""),"é","e"),"è","e"),"à","a")</f>
        <v>msd</v>
      </c>
      <c r="D779"/>
      <c r="E779"/>
      <c r="F779"/>
      <c r="G779"/>
      <c r="H779"/>
      <c r="I779"/>
      <c r="J779" t="s">
        <v>9547</v>
      </c>
      <c r="K779" t="str">
        <f>IFERROR(LEFT(SUBSTITUTE(SUBSTITUTE(Table2[[#This Row],[Website]],"www.",""),"https://",""), FIND(".", SUBSTITUTE(SUBSTITUTE(Table2[[#This Row],[Website]],"www.",""),"https://","")) - 1),"")</f>
        <v>Empty</v>
      </c>
      <c r="L779"/>
      <c r="M779"/>
      <c r="N779"/>
      <c r="O779"/>
      <c r="P779"/>
      <c r="Q779"/>
      <c r="R779" t="str">
        <f>LOWER(Table2[[#This Row],[Straat]]&amp;Table2[[#This Row],[Huisnummer]]&amp;Table2[[#This Row],[Postcode]])</f>
        <v/>
      </c>
      <c r="S779"/>
      <c r="T779"/>
      <c r="U779"/>
      <c r="V779"/>
      <c r="W779"/>
      <c r="X779"/>
      <c r="Y779"/>
      <c r="AA779" t="str">
        <f>_xlfn.XLOOKUP(Table2[[#This Row],[Basisnaam]],Table3[Basisnaam],Table3[Functie],"",0)</f>
        <v>HRD BeLux</v>
      </c>
      <c r="AB779" t="str">
        <f>IF(OR(Table2[[#This Row],[In Contact list?]]&lt;&gt;"Not Found",Table2[[#This Row],[In Contacten Hanne]]&lt;&gt;""),"Yes","No")</f>
        <v>Yes</v>
      </c>
    </row>
    <row r="780" spans="1:28" ht="17.45" customHeight="1" x14ac:dyDescent="0.45">
      <c r="A780" t="s">
        <v>5346</v>
      </c>
      <c r="B780" t="s">
        <v>8534</v>
      </c>
      <c r="C780" t="str">
        <f>SUBSTITUTE(SUBSTITUTE(SUBSTITUTE(SUBSTITUTE(SUBSTITUTE(SUBSTITUTE(SUBSTITUTE(SUBSTITUTE(SUBSTITUTE(SUBSTITUTE(SUBSTITUTE(SUBSTITUTE(SUBSTITUTE(LOWER(Table2[[#This Row],[Naam]]),".",""),"-","")," bvba",""),"belgië",""),"belgium","")," nv","")," bv",""),"group",""),"groep","")," ", ""),"é","e"),"è","e"),"à","a")</f>
        <v>scandinaviantobaccobelux</v>
      </c>
      <c r="D780"/>
      <c r="E780"/>
      <c r="F780"/>
      <c r="G780"/>
      <c r="H780"/>
      <c r="I780"/>
      <c r="J780" t="s">
        <v>9547</v>
      </c>
      <c r="K780" t="str">
        <f>IFERROR(LEFT(SUBSTITUTE(SUBSTITUTE(Table2[[#This Row],[Website]],"www.",""),"https://",""), FIND(".", SUBSTITUTE(SUBSTITUTE(Table2[[#This Row],[Website]],"www.",""),"https://","")) - 1),"")</f>
        <v>Empty</v>
      </c>
      <c r="L780"/>
      <c r="M780"/>
      <c r="N780"/>
      <c r="O780"/>
      <c r="P780"/>
      <c r="Q780"/>
      <c r="R780" t="str">
        <f>LOWER(Table2[[#This Row],[Straat]]&amp;Table2[[#This Row],[Huisnummer]]&amp;Table2[[#This Row],[Postcode]])</f>
        <v/>
      </c>
      <c r="S780"/>
      <c r="T780"/>
      <c r="U780"/>
      <c r="V780"/>
      <c r="W780"/>
      <c r="X780"/>
      <c r="Y780"/>
      <c r="AA780" t="str">
        <f>_xlfn.XLOOKUP(Table2[[#This Row],[Basisnaam]],Table3[Basisnaam],Table3[Functie],"",0)</f>
        <v>Head of HR Shared Services Europe</v>
      </c>
      <c r="AB780" t="str">
        <f>IF(OR(Table2[[#This Row],[In Contact list?]]&lt;&gt;"Not Found",Table2[[#This Row],[In Contacten Hanne]]&lt;&gt;""),"Yes","No")</f>
        <v>Yes</v>
      </c>
    </row>
    <row r="781" spans="1:28" ht="17.45" customHeight="1" x14ac:dyDescent="0.45">
      <c r="A781" t="s">
        <v>5346</v>
      </c>
      <c r="B781" t="s">
        <v>8543</v>
      </c>
      <c r="C781" t="str">
        <f>SUBSTITUTE(SUBSTITUTE(SUBSTITUTE(SUBSTITUTE(SUBSTITUTE(SUBSTITUTE(SUBSTITUTE(SUBSTITUTE(SUBSTITUTE(SUBSTITUTE(SUBSTITUTE(SUBSTITUTE(SUBSTITUTE(LOWER(Table2[[#This Row],[Naam]]),".",""),"-","")," bvba",""),"belgië",""),"belgium","")," nv","")," bv",""),"group",""),"groep","")," ", ""),"é","e"),"è","e"),"à","a")</f>
        <v>recticelinternationalservices</v>
      </c>
      <c r="D781"/>
      <c r="E781"/>
      <c r="F781"/>
      <c r="G781"/>
      <c r="H781"/>
      <c r="I781"/>
      <c r="J781" t="s">
        <v>9547</v>
      </c>
      <c r="K781" t="str">
        <f>IFERROR(LEFT(SUBSTITUTE(SUBSTITUTE(Table2[[#This Row],[Website]],"www.",""),"https://",""), FIND(".", SUBSTITUTE(SUBSTITUTE(Table2[[#This Row],[Website]],"www.",""),"https://","")) - 1),"")</f>
        <v>Empty</v>
      </c>
      <c r="L781"/>
      <c r="M781"/>
      <c r="N781"/>
      <c r="O781"/>
      <c r="P781"/>
      <c r="Q781"/>
      <c r="R781" t="str">
        <f>LOWER(Table2[[#This Row],[Straat]]&amp;Table2[[#This Row],[Huisnummer]]&amp;Table2[[#This Row],[Postcode]])</f>
        <v/>
      </c>
      <c r="S781"/>
      <c r="T781"/>
      <c r="U781"/>
      <c r="V781"/>
      <c r="W781"/>
      <c r="X781"/>
      <c r="Y781"/>
      <c r="AA781" t="str">
        <f>_xlfn.XLOOKUP(Table2[[#This Row],[Basisnaam]],Table3[Basisnaam],Table3[Functie],"",0)</f>
        <v>CHRO</v>
      </c>
      <c r="AB781" t="str">
        <f>IF(OR(Table2[[#This Row],[In Contact list?]]&lt;&gt;"Not Found",Table2[[#This Row],[In Contacten Hanne]]&lt;&gt;""),"Yes","No")</f>
        <v>Yes</v>
      </c>
    </row>
    <row r="782" spans="1:28" ht="17.45" customHeight="1" x14ac:dyDescent="0.45">
      <c r="A782" t="s">
        <v>5346</v>
      </c>
      <c r="B782" t="s">
        <v>8553</v>
      </c>
      <c r="C782" t="str">
        <f>SUBSTITUTE(SUBSTITUTE(SUBSTITUTE(SUBSTITUTE(SUBSTITUTE(SUBSTITUTE(SUBSTITUTE(SUBSTITUTE(SUBSTITUTE(SUBSTITUTE(SUBSTITUTE(SUBSTITUTE(SUBSTITUTE(LOWER(Table2[[#This Row],[Naam]]),".",""),"-","")," bvba",""),"belgië",""),"belgium","")," nv","")," bv",""),"group",""),"groep","")," ", ""),"é","e"),"è","e"),"à","a")</f>
        <v>goodyeardunloptiresoperations</v>
      </c>
      <c r="D782"/>
      <c r="E782"/>
      <c r="F782"/>
      <c r="G782"/>
      <c r="H782"/>
      <c r="I782"/>
      <c r="J782" t="s">
        <v>9547</v>
      </c>
      <c r="K782" t="str">
        <f>IFERROR(LEFT(SUBSTITUTE(SUBSTITUTE(Table2[[#This Row],[Website]],"www.",""),"https://",""), FIND(".", SUBSTITUTE(SUBSTITUTE(Table2[[#This Row],[Website]],"www.",""),"https://","")) - 1),"")</f>
        <v>Empty</v>
      </c>
      <c r="L782"/>
      <c r="M782"/>
      <c r="N782"/>
      <c r="O782"/>
      <c r="P782"/>
      <c r="Q782"/>
      <c r="R782" t="str">
        <f>LOWER(Table2[[#This Row],[Straat]]&amp;Table2[[#This Row],[Huisnummer]]&amp;Table2[[#This Row],[Postcode]])</f>
        <v/>
      </c>
      <c r="S782"/>
      <c r="T782"/>
      <c r="U782"/>
      <c r="V782"/>
      <c r="W782"/>
      <c r="X782"/>
      <c r="Y782"/>
      <c r="AA782" t="str">
        <f>_xlfn.XLOOKUP(Table2[[#This Row],[Basisnaam]],Table3[Basisnaam],Table3[Functie],"",0)</f>
        <v>HR Manager Supply Chain EMEA</v>
      </c>
      <c r="AB782" t="str">
        <f>IF(OR(Table2[[#This Row],[In Contact list?]]&lt;&gt;"Not Found",Table2[[#This Row],[In Contacten Hanne]]&lt;&gt;""),"Yes","No")</f>
        <v>Yes</v>
      </c>
    </row>
    <row r="783" spans="1:28" ht="17.45" customHeight="1" x14ac:dyDescent="0.45">
      <c r="A783" t="s">
        <v>5346</v>
      </c>
      <c r="B783" t="s">
        <v>8563</v>
      </c>
      <c r="C783" t="str">
        <f>SUBSTITUTE(SUBSTITUTE(SUBSTITUTE(SUBSTITUTE(SUBSTITUTE(SUBSTITUTE(SUBSTITUTE(SUBSTITUTE(SUBSTITUTE(SUBSTITUTE(SUBSTITUTE(SUBSTITUTE(SUBSTITUTE(LOWER(Table2[[#This Row],[Naam]]),".",""),"-","")," bvba",""),"belgië",""),"belgium","")," nv","")," bv",""),"group",""),"groep","")," ", ""),"é","e"),"è","e"),"à","a")</f>
        <v>kuwaitpetroleum</v>
      </c>
      <c r="D783"/>
      <c r="E783"/>
      <c r="F783"/>
      <c r="G783"/>
      <c r="H783"/>
      <c r="I783"/>
      <c r="J783" t="s">
        <v>9547</v>
      </c>
      <c r="K783" t="str">
        <f>IFERROR(LEFT(SUBSTITUTE(SUBSTITUTE(Table2[[#This Row],[Website]],"www.",""),"https://",""), FIND(".", SUBSTITUTE(SUBSTITUTE(Table2[[#This Row],[Website]],"www.",""),"https://","")) - 1),"")</f>
        <v>Empty</v>
      </c>
      <c r="L783"/>
      <c r="M783"/>
      <c r="N783"/>
      <c r="O783"/>
      <c r="P783"/>
      <c r="Q783"/>
      <c r="R783" t="str">
        <f>LOWER(Table2[[#This Row],[Straat]]&amp;Table2[[#This Row],[Huisnummer]]&amp;Table2[[#This Row],[Postcode]])</f>
        <v/>
      </c>
      <c r="S783"/>
      <c r="T783"/>
      <c r="U783"/>
      <c r="V783"/>
      <c r="W783"/>
      <c r="X783"/>
      <c r="Y783"/>
      <c r="AA783" t="str">
        <f>_xlfn.XLOOKUP(Table2[[#This Row],[Basisnaam]],Table3[Basisnaam],Table3[Functie],"",0)</f>
        <v>HR Director</v>
      </c>
      <c r="AB783" t="str">
        <f>IF(OR(Table2[[#This Row],[In Contact list?]]&lt;&gt;"Not Found",Table2[[#This Row],[In Contacten Hanne]]&lt;&gt;""),"Yes","No")</f>
        <v>Yes</v>
      </c>
    </row>
    <row r="784" spans="1:28" ht="17.45" customHeight="1" x14ac:dyDescent="0.45">
      <c r="A784" t="s">
        <v>5346</v>
      </c>
      <c r="B784" t="s">
        <v>8572</v>
      </c>
      <c r="C784" t="str">
        <f>SUBSTITUTE(SUBSTITUTE(SUBSTITUTE(SUBSTITUTE(SUBSTITUTE(SUBSTITUTE(SUBSTITUTE(SUBSTITUTE(SUBSTITUTE(SUBSTITUTE(SUBSTITUTE(SUBSTITUTE(SUBSTITUTE(LOWER(Table2[[#This Row],[Naam]]),".",""),"-","")," bvba",""),"belgië",""),"belgium","")," nv","")," bv",""),"group",""),"groep","")," ", ""),"é","e"),"è","e"),"à","a")</f>
        <v>culligan</v>
      </c>
      <c r="D784"/>
      <c r="E784"/>
      <c r="F784"/>
      <c r="G784"/>
      <c r="H784"/>
      <c r="I784"/>
      <c r="J784" t="s">
        <v>9547</v>
      </c>
      <c r="K784" t="str">
        <f>IFERROR(LEFT(SUBSTITUTE(SUBSTITUTE(Table2[[#This Row],[Website]],"www.",""),"https://",""), FIND(".", SUBSTITUTE(SUBSTITUTE(Table2[[#This Row],[Website]],"www.",""),"https://","")) - 1),"")</f>
        <v>Empty</v>
      </c>
      <c r="L784"/>
      <c r="M784"/>
      <c r="N784"/>
      <c r="O784"/>
      <c r="P784"/>
      <c r="Q784"/>
      <c r="R784" t="str">
        <f>LOWER(Table2[[#This Row],[Straat]]&amp;Table2[[#This Row],[Huisnummer]]&amp;Table2[[#This Row],[Postcode]])</f>
        <v/>
      </c>
      <c r="S784"/>
      <c r="T784"/>
      <c r="U784"/>
      <c r="V784"/>
      <c r="W784"/>
      <c r="X784"/>
      <c r="Y784"/>
      <c r="AA784" t="str">
        <f>_xlfn.XLOOKUP(Table2[[#This Row],[Basisnaam]],Table3[Basisnaam],Table3[Functie],"",0)</f>
        <v>HR verantwoordelijke</v>
      </c>
      <c r="AB784" t="str">
        <f>IF(OR(Table2[[#This Row],[In Contact list?]]&lt;&gt;"Not Found",Table2[[#This Row],[In Contacten Hanne]]&lt;&gt;""),"Yes","No")</f>
        <v>Yes</v>
      </c>
    </row>
    <row r="785" spans="1:28" ht="17.45" customHeight="1" x14ac:dyDescent="0.45">
      <c r="A785" t="s">
        <v>5346</v>
      </c>
      <c r="B785" t="s">
        <v>8576</v>
      </c>
      <c r="C785" t="str">
        <f>SUBSTITUTE(SUBSTITUTE(SUBSTITUTE(SUBSTITUTE(SUBSTITUTE(SUBSTITUTE(SUBSTITUTE(SUBSTITUTE(SUBSTITUTE(SUBSTITUTE(SUBSTITUTE(SUBSTITUTE(SUBSTITUTE(LOWER(Table2[[#This Row],[Naam]]),".",""),"-","")," bvba",""),"belgië",""),"belgium","")," nv","")," bv",""),"group",""),"groep","")," ", ""),"é","e"),"è","e"),"à","a")</f>
        <v>x²osanitary</v>
      </c>
      <c r="D785"/>
      <c r="E785"/>
      <c r="F785"/>
      <c r="G785"/>
      <c r="H785"/>
      <c r="I785"/>
      <c r="J785" t="s">
        <v>9547</v>
      </c>
      <c r="K785" t="str">
        <f>IFERROR(LEFT(SUBSTITUTE(SUBSTITUTE(Table2[[#This Row],[Website]],"www.",""),"https://",""), FIND(".", SUBSTITUTE(SUBSTITUTE(Table2[[#This Row],[Website]],"www.",""),"https://","")) - 1),"")</f>
        <v>Empty</v>
      </c>
      <c r="L785"/>
      <c r="M785"/>
      <c r="N785"/>
      <c r="O785"/>
      <c r="P785"/>
      <c r="Q785"/>
      <c r="R785" t="str">
        <f>LOWER(Table2[[#This Row],[Straat]]&amp;Table2[[#This Row],[Huisnummer]]&amp;Table2[[#This Row],[Postcode]])</f>
        <v/>
      </c>
      <c r="S785"/>
      <c r="T785"/>
      <c r="U785"/>
      <c r="V785"/>
      <c r="W785"/>
      <c r="X785"/>
      <c r="Y785"/>
      <c r="AA785" t="str">
        <f>_xlfn.XLOOKUP(Table2[[#This Row],[Basisnaam]],Table3[Basisnaam],Table3[Functie],"",0)</f>
        <v>HR Manager</v>
      </c>
      <c r="AB785" t="str">
        <f>IF(OR(Table2[[#This Row],[In Contact list?]]&lt;&gt;"Not Found",Table2[[#This Row],[In Contacten Hanne]]&lt;&gt;""),"Yes","No")</f>
        <v>Yes</v>
      </c>
    </row>
    <row r="786" spans="1:28" ht="17.45" customHeight="1" x14ac:dyDescent="0.45">
      <c r="A786" t="s">
        <v>5346</v>
      </c>
      <c r="B786" t="s">
        <v>8580</v>
      </c>
      <c r="C786" t="str">
        <f>SUBSTITUTE(SUBSTITUTE(SUBSTITUTE(SUBSTITUTE(SUBSTITUTE(SUBSTITUTE(SUBSTITUTE(SUBSTITUTE(SUBSTITUTE(SUBSTITUTE(SUBSTITUTE(SUBSTITUTE(SUBSTITUTE(LOWER(Table2[[#This Row],[Naam]]),".",""),"-","")," bvba",""),"belgië",""),"belgium","")," nv","")," bv",""),"group",""),"groep","")," ", ""),"é","e"),"è","e"),"à","a")</f>
        <v>herboschkiere</v>
      </c>
      <c r="D786"/>
      <c r="E786"/>
      <c r="F786"/>
      <c r="G786"/>
      <c r="H786"/>
      <c r="I786"/>
      <c r="J786" t="s">
        <v>9547</v>
      </c>
      <c r="K786" t="str">
        <f>IFERROR(LEFT(SUBSTITUTE(SUBSTITUTE(Table2[[#This Row],[Website]],"www.",""),"https://",""), FIND(".", SUBSTITUTE(SUBSTITUTE(Table2[[#This Row],[Website]],"www.",""),"https://","")) - 1),"")</f>
        <v>Empty</v>
      </c>
      <c r="L786"/>
      <c r="M786"/>
      <c r="N786"/>
      <c r="O786"/>
      <c r="P786"/>
      <c r="Q786"/>
      <c r="R786" t="str">
        <f>LOWER(Table2[[#This Row],[Straat]]&amp;Table2[[#This Row],[Huisnummer]]&amp;Table2[[#This Row],[Postcode]])</f>
        <v/>
      </c>
      <c r="S786"/>
      <c r="T786"/>
      <c r="U786"/>
      <c r="V786"/>
      <c r="W786"/>
      <c r="X786"/>
      <c r="Y786"/>
      <c r="AA786" t="str">
        <f>_xlfn.XLOOKUP(Table2[[#This Row],[Basisnaam]],Table3[Basisnaam],Table3[Functie],"",0)</f>
        <v>HR Manager</v>
      </c>
      <c r="AB786" t="str">
        <f>IF(OR(Table2[[#This Row],[In Contact list?]]&lt;&gt;"Not Found",Table2[[#This Row],[In Contacten Hanne]]&lt;&gt;""),"Yes","No")</f>
        <v>Yes</v>
      </c>
    </row>
    <row r="787" spans="1:28" ht="17.45" customHeight="1" x14ac:dyDescent="0.45">
      <c r="A787" t="s">
        <v>5346</v>
      </c>
      <c r="B787" t="s">
        <v>8584</v>
      </c>
      <c r="C787" t="str">
        <f>SUBSTITUTE(SUBSTITUTE(SUBSTITUTE(SUBSTITUTE(SUBSTITUTE(SUBSTITUTE(SUBSTITUTE(SUBSTITUTE(SUBSTITUTE(SUBSTITUTE(SUBSTITUTE(SUBSTITUTE(SUBSTITUTE(LOWER(Table2[[#This Row],[Naam]]),".",""),"-","")," bvba",""),"belgië",""),"belgium","")," nv","")," bv",""),"group",""),"groep","")," ", ""),"é","e"),"è","e"),"à","a")</f>
        <v>stg</v>
      </c>
      <c r="D787"/>
      <c r="E787"/>
      <c r="F787"/>
      <c r="G787"/>
      <c r="H787"/>
      <c r="I787"/>
      <c r="J787" t="s">
        <v>9547</v>
      </c>
      <c r="K787" t="str">
        <f>IFERROR(LEFT(SUBSTITUTE(SUBSTITUTE(Table2[[#This Row],[Website]],"www.",""),"https://",""), FIND(".", SUBSTITUTE(SUBSTITUTE(Table2[[#This Row],[Website]],"www.",""),"https://","")) - 1),"")</f>
        <v>Empty</v>
      </c>
      <c r="L787"/>
      <c r="M787"/>
      <c r="N787"/>
      <c r="O787"/>
      <c r="P787"/>
      <c r="Q787"/>
      <c r="R787" t="str">
        <f>LOWER(Table2[[#This Row],[Straat]]&amp;Table2[[#This Row],[Huisnummer]]&amp;Table2[[#This Row],[Postcode]])</f>
        <v/>
      </c>
      <c r="S787"/>
      <c r="T787"/>
      <c r="U787"/>
      <c r="V787"/>
      <c r="W787"/>
      <c r="X787"/>
      <c r="Y787"/>
      <c r="AA787" t="str">
        <f>_xlfn.XLOOKUP(Table2[[#This Row],[Basisnaam]],Table3[Basisnaam],Table3[Functie],"",0)</f>
        <v>HR Director A.I.</v>
      </c>
      <c r="AB787" t="str">
        <f>IF(OR(Table2[[#This Row],[In Contact list?]]&lt;&gt;"Not Found",Table2[[#This Row],[In Contacten Hanne]]&lt;&gt;""),"Yes","No")</f>
        <v>Yes</v>
      </c>
    </row>
    <row r="788" spans="1:28" ht="17.45" customHeight="1" x14ac:dyDescent="0.45">
      <c r="A788" t="s">
        <v>5346</v>
      </c>
      <c r="B788" t="s">
        <v>8598</v>
      </c>
      <c r="C788" t="str">
        <f>SUBSTITUTE(SUBSTITUTE(SUBSTITUTE(SUBSTITUTE(SUBSTITUTE(SUBSTITUTE(SUBSTITUTE(SUBSTITUTE(SUBSTITUTE(SUBSTITUTE(SUBSTITUTE(SUBSTITUTE(SUBSTITUTE(LOWER(Table2[[#This Row],[Naam]]),".",""),"-","")," bvba",""),"belgië",""),"belgium","")," nv","")," bv",""),"group",""),"groep","")," ", ""),"é","e"),"è","e"),"à","a")</f>
        <v>buckmanlaboratories</v>
      </c>
      <c r="D788"/>
      <c r="E788"/>
      <c r="F788"/>
      <c r="G788"/>
      <c r="H788"/>
      <c r="I788"/>
      <c r="J788" t="s">
        <v>9547</v>
      </c>
      <c r="K788" t="str">
        <f>IFERROR(LEFT(SUBSTITUTE(SUBSTITUTE(Table2[[#This Row],[Website]],"www.",""),"https://",""), FIND(".", SUBSTITUTE(SUBSTITUTE(Table2[[#This Row],[Website]],"www.",""),"https://","")) - 1),"")</f>
        <v>Empty</v>
      </c>
      <c r="L788"/>
      <c r="M788"/>
      <c r="N788"/>
      <c r="O788"/>
      <c r="P788"/>
      <c r="Q788"/>
      <c r="R788" t="str">
        <f>LOWER(Table2[[#This Row],[Straat]]&amp;Table2[[#This Row],[Huisnummer]]&amp;Table2[[#This Row],[Postcode]])</f>
        <v/>
      </c>
      <c r="S788"/>
      <c r="T788"/>
      <c r="U788"/>
      <c r="V788"/>
      <c r="W788"/>
      <c r="X788"/>
      <c r="Y788"/>
      <c r="AA788" t="str">
        <f>_xlfn.XLOOKUP(Table2[[#This Row],[Basisnaam]],Table3[Basisnaam],Table3[Functie],"",0)</f>
        <v>HR Director</v>
      </c>
      <c r="AB788" t="str">
        <f>IF(OR(Table2[[#This Row],[In Contact list?]]&lt;&gt;"Not Found",Table2[[#This Row],[In Contacten Hanne]]&lt;&gt;""),"Yes","No")</f>
        <v>Yes</v>
      </c>
    </row>
    <row r="789" spans="1:28" ht="17.45" customHeight="1" x14ac:dyDescent="0.45">
      <c r="A789" t="s">
        <v>5346</v>
      </c>
      <c r="B789" t="s">
        <v>8606</v>
      </c>
      <c r="C789" t="str">
        <f>SUBSTITUTE(SUBSTITUTE(SUBSTITUTE(SUBSTITUTE(SUBSTITUTE(SUBSTITUTE(SUBSTITUTE(SUBSTITUTE(SUBSTITUTE(SUBSTITUTE(SUBSTITUTE(SUBSTITUTE(SUBSTITUTE(LOWER(Table2[[#This Row],[Naam]]),".",""),"-","")," bvba",""),"belgië",""),"belgium","")," nv","")," bv",""),"group",""),"groep","")," ", ""),"é","e"),"è","e"),"à","a")</f>
        <v>steelforce</v>
      </c>
      <c r="D789"/>
      <c r="E789"/>
      <c r="F789"/>
      <c r="G789"/>
      <c r="H789"/>
      <c r="I789"/>
      <c r="J789" t="s">
        <v>9547</v>
      </c>
      <c r="K789" t="str">
        <f>IFERROR(LEFT(SUBSTITUTE(SUBSTITUTE(Table2[[#This Row],[Website]],"www.",""),"https://",""), FIND(".", SUBSTITUTE(SUBSTITUTE(Table2[[#This Row],[Website]],"www.",""),"https://","")) - 1),"")</f>
        <v>Empty</v>
      </c>
      <c r="L789"/>
      <c r="M789"/>
      <c r="N789"/>
      <c r="O789"/>
      <c r="P789"/>
      <c r="Q789"/>
      <c r="R789" t="str">
        <f>LOWER(Table2[[#This Row],[Straat]]&amp;Table2[[#This Row],[Huisnummer]]&amp;Table2[[#This Row],[Postcode]])</f>
        <v/>
      </c>
      <c r="S789"/>
      <c r="T789"/>
      <c r="U789"/>
      <c r="V789"/>
      <c r="W789"/>
      <c r="X789"/>
      <c r="Y789"/>
      <c r="AA789" t="str">
        <f>_xlfn.XLOOKUP(Table2[[#This Row],[Basisnaam]],Table3[Basisnaam],Table3[Functie],"",0)</f>
        <v>HR Director</v>
      </c>
      <c r="AB789" t="str">
        <f>IF(OR(Table2[[#This Row],[In Contact list?]]&lt;&gt;"Not Found",Table2[[#This Row],[In Contacten Hanne]]&lt;&gt;""),"Yes","No")</f>
        <v>Yes</v>
      </c>
    </row>
    <row r="790" spans="1:28" ht="17.45" customHeight="1" x14ac:dyDescent="0.45">
      <c r="A790" t="s">
        <v>5346</v>
      </c>
      <c r="B790" t="s">
        <v>8610</v>
      </c>
      <c r="C790" t="str">
        <f>SUBSTITUTE(SUBSTITUTE(SUBSTITUTE(SUBSTITUTE(SUBSTITUTE(SUBSTITUTE(SUBSTITUTE(SUBSTITUTE(SUBSTITUTE(SUBSTITUTE(SUBSTITUTE(SUBSTITUTE(SUBSTITUTE(LOWER(Table2[[#This Row],[Naam]]),".",""),"-","")," bvba",""),"belgië",""),"belgium","")," nv","")," bv",""),"group",""),"groep","")," ", ""),"é","e"),"è","e"),"à","a")</f>
        <v>nippongases</v>
      </c>
      <c r="D790"/>
      <c r="E790"/>
      <c r="F790"/>
      <c r="G790"/>
      <c r="H790"/>
      <c r="I790"/>
      <c r="J790" t="s">
        <v>9547</v>
      </c>
      <c r="K790" t="str">
        <f>IFERROR(LEFT(SUBSTITUTE(SUBSTITUTE(Table2[[#This Row],[Website]],"www.",""),"https://",""), FIND(".", SUBSTITUTE(SUBSTITUTE(Table2[[#This Row],[Website]],"www.",""),"https://","")) - 1),"")</f>
        <v>Empty</v>
      </c>
      <c r="L790"/>
      <c r="M790"/>
      <c r="N790"/>
      <c r="O790"/>
      <c r="P790"/>
      <c r="Q790"/>
      <c r="R790" t="str">
        <f>LOWER(Table2[[#This Row],[Straat]]&amp;Table2[[#This Row],[Huisnummer]]&amp;Table2[[#This Row],[Postcode]])</f>
        <v/>
      </c>
      <c r="S790"/>
      <c r="T790"/>
      <c r="U790"/>
      <c r="V790"/>
      <c r="W790"/>
      <c r="X790"/>
      <c r="Y790"/>
      <c r="AA790" t="str">
        <f>_xlfn.XLOOKUP(Table2[[#This Row],[Basisnaam]],Table3[Basisnaam],Table3[Functie],"",0)</f>
        <v>HRD Benelux &amp; France</v>
      </c>
      <c r="AB790" t="str">
        <f>IF(OR(Table2[[#This Row],[In Contact list?]]&lt;&gt;"Not Found",Table2[[#This Row],[In Contacten Hanne]]&lt;&gt;""),"Yes","No")</f>
        <v>Yes</v>
      </c>
    </row>
    <row r="791" spans="1:28" ht="17.45" customHeight="1" x14ac:dyDescent="0.45">
      <c r="A791" t="s">
        <v>5346</v>
      </c>
      <c r="B791" t="s">
        <v>8616</v>
      </c>
      <c r="C791" t="str">
        <f>SUBSTITUTE(SUBSTITUTE(SUBSTITUTE(SUBSTITUTE(SUBSTITUTE(SUBSTITUTE(SUBSTITUTE(SUBSTITUTE(SUBSTITUTE(SUBSTITUTE(SUBSTITUTE(SUBSTITUTE(SUBSTITUTE(LOWER(Table2[[#This Row],[Naam]]),".",""),"-","")," bvba",""),"belgië",""),"belgium","")," nv","")," bv",""),"group",""),"groep","")," ", ""),"é","e"),"è","e"),"à","a")</f>
        <v>oleon</v>
      </c>
      <c r="D791"/>
      <c r="E791"/>
      <c r="F791"/>
      <c r="G791"/>
      <c r="H791"/>
      <c r="I791"/>
      <c r="J791" t="s">
        <v>9547</v>
      </c>
      <c r="K791" t="str">
        <f>IFERROR(LEFT(SUBSTITUTE(SUBSTITUTE(Table2[[#This Row],[Website]],"www.",""),"https://",""), FIND(".", SUBSTITUTE(SUBSTITUTE(Table2[[#This Row],[Website]],"www.",""),"https://","")) - 1),"")</f>
        <v>Empty</v>
      </c>
      <c r="L791"/>
      <c r="M791"/>
      <c r="N791"/>
      <c r="O791"/>
      <c r="P791"/>
      <c r="Q791"/>
      <c r="R791" t="str">
        <f>LOWER(Table2[[#This Row],[Straat]]&amp;Table2[[#This Row],[Huisnummer]]&amp;Table2[[#This Row],[Postcode]])</f>
        <v/>
      </c>
      <c r="S791"/>
      <c r="T791"/>
      <c r="U791"/>
      <c r="V791"/>
      <c r="W791"/>
      <c r="X791"/>
      <c r="Y791"/>
      <c r="AA791" t="str">
        <f>_xlfn.XLOOKUP(Table2[[#This Row],[Basisnaam]],Table3[Basisnaam],Table3[Functie],"",0)</f>
        <v>HR Director</v>
      </c>
      <c r="AB791" t="str">
        <f>IF(OR(Table2[[#This Row],[In Contact list?]]&lt;&gt;"Not Found",Table2[[#This Row],[In Contacten Hanne]]&lt;&gt;""),"Yes","No")</f>
        <v>Yes</v>
      </c>
    </row>
    <row r="792" spans="1:28" ht="17.45" customHeight="1" x14ac:dyDescent="0.45">
      <c r="A792" t="s">
        <v>5346</v>
      </c>
      <c r="B792" t="s">
        <v>8620</v>
      </c>
      <c r="C792" t="str">
        <f>SUBSTITUTE(SUBSTITUTE(SUBSTITUTE(SUBSTITUTE(SUBSTITUTE(SUBSTITUTE(SUBSTITUTE(SUBSTITUTE(SUBSTITUTE(SUBSTITUTE(SUBSTITUTE(SUBSTITUTE(SUBSTITUTE(LOWER(Table2[[#This Row],[Naam]]),".",""),"-","")," bvba",""),"belgië",""),"belgium","")," nv","")," bv",""),"group",""),"groep","")," ", ""),"é","e"),"è","e"),"à","a")</f>
        <v>casainternational</v>
      </c>
      <c r="D792"/>
      <c r="E792"/>
      <c r="F792"/>
      <c r="G792"/>
      <c r="H792"/>
      <c r="I792"/>
      <c r="J792" t="s">
        <v>9547</v>
      </c>
      <c r="K792" t="str">
        <f>IFERROR(LEFT(SUBSTITUTE(SUBSTITUTE(Table2[[#This Row],[Website]],"www.",""),"https://",""), FIND(".", SUBSTITUTE(SUBSTITUTE(Table2[[#This Row],[Website]],"www.",""),"https://","")) - 1),"")</f>
        <v>Empty</v>
      </c>
      <c r="L792"/>
      <c r="M792"/>
      <c r="N792"/>
      <c r="O792"/>
      <c r="P792"/>
      <c r="Q792"/>
      <c r="R792" t="str">
        <f>LOWER(Table2[[#This Row],[Straat]]&amp;Table2[[#This Row],[Huisnummer]]&amp;Table2[[#This Row],[Postcode]])</f>
        <v/>
      </c>
      <c r="S792"/>
      <c r="T792"/>
      <c r="U792"/>
      <c r="V792"/>
      <c r="W792"/>
      <c r="X792"/>
      <c r="Y792"/>
      <c r="AA792" t="str">
        <f>_xlfn.XLOOKUP(Table2[[#This Row],[Basisnaam]],Table3[Basisnaam],Table3[Functie],"",0)</f>
        <v>HR Director A.I.</v>
      </c>
      <c r="AB792" t="str">
        <f>IF(OR(Table2[[#This Row],[In Contact list?]]&lt;&gt;"Not Found",Table2[[#This Row],[In Contacten Hanne]]&lt;&gt;""),"Yes","No")</f>
        <v>Yes</v>
      </c>
    </row>
    <row r="793" spans="1:28" ht="17.45" customHeight="1" x14ac:dyDescent="0.45">
      <c r="A793" t="s">
        <v>5346</v>
      </c>
      <c r="B793" t="s">
        <v>8625</v>
      </c>
      <c r="C793" t="str">
        <f>SUBSTITUTE(SUBSTITUTE(SUBSTITUTE(SUBSTITUTE(SUBSTITUTE(SUBSTITUTE(SUBSTITUTE(SUBSTITUTE(SUBSTITUTE(SUBSTITUTE(SUBSTITUTE(SUBSTITUTE(SUBSTITUTE(LOWER(Table2[[#This Row],[Naam]]),".",""),"-","")," bvba",""),"belgië",""),"belgium","")," nv","")," bv",""),"group",""),"groep","")," ", ""),"é","e"),"è","e"),"à","a")</f>
        <v>rodekruisvlaanderen</v>
      </c>
      <c r="D793"/>
      <c r="E793"/>
      <c r="F793"/>
      <c r="G793"/>
      <c r="H793"/>
      <c r="I793"/>
      <c r="J793" t="s">
        <v>9547</v>
      </c>
      <c r="K793" t="str">
        <f>IFERROR(LEFT(SUBSTITUTE(SUBSTITUTE(Table2[[#This Row],[Website]],"www.",""),"https://",""), FIND(".", SUBSTITUTE(SUBSTITUTE(Table2[[#This Row],[Website]],"www.",""),"https://","")) - 1),"")</f>
        <v>Empty</v>
      </c>
      <c r="L793"/>
      <c r="M793"/>
      <c r="N793"/>
      <c r="O793"/>
      <c r="P793"/>
      <c r="Q793"/>
      <c r="R793" t="str">
        <f>LOWER(Table2[[#This Row],[Straat]]&amp;Table2[[#This Row],[Huisnummer]]&amp;Table2[[#This Row],[Postcode]])</f>
        <v/>
      </c>
      <c r="S793"/>
      <c r="T793"/>
      <c r="U793"/>
      <c r="V793"/>
      <c r="W793"/>
      <c r="X793"/>
      <c r="Y793"/>
      <c r="AA793" t="str">
        <f>_xlfn.XLOOKUP(Table2[[#This Row],[Basisnaam]],Table3[Basisnaam],Table3[Functie],"",0)</f>
        <v>HR Director</v>
      </c>
      <c r="AB793" t="str">
        <f>IF(OR(Table2[[#This Row],[In Contact list?]]&lt;&gt;"Not Found",Table2[[#This Row],[In Contacten Hanne]]&lt;&gt;""),"Yes","No")</f>
        <v>Yes</v>
      </c>
    </row>
    <row r="794" spans="1:28" ht="17.45" customHeight="1" x14ac:dyDescent="0.45">
      <c r="A794" t="s">
        <v>5346</v>
      </c>
      <c r="B794" t="s">
        <v>8631</v>
      </c>
      <c r="C794" t="str">
        <f>SUBSTITUTE(SUBSTITUTE(SUBSTITUTE(SUBSTITUTE(SUBSTITUTE(SUBSTITUTE(SUBSTITUTE(SUBSTITUTE(SUBSTITUTE(SUBSTITUTE(SUBSTITUTE(SUBSTITUTE(SUBSTITUTE(LOWER(Table2[[#This Row],[Naam]]),".",""),"-","")," bvba",""),"belgië",""),"belgium","")," nv","")," bv",""),"group",""),"groep","")," ", ""),"é","e"),"è","e"),"à","a")</f>
        <v>altrealogistics</v>
      </c>
      <c r="D794"/>
      <c r="E794"/>
      <c r="F794"/>
      <c r="G794"/>
      <c r="H794"/>
      <c r="I794"/>
      <c r="J794" t="s">
        <v>9547</v>
      </c>
      <c r="K794" t="str">
        <f>IFERROR(LEFT(SUBSTITUTE(SUBSTITUTE(Table2[[#This Row],[Website]],"www.",""),"https://",""), FIND(".", SUBSTITUTE(SUBSTITUTE(Table2[[#This Row],[Website]],"www.",""),"https://","")) - 1),"")</f>
        <v>Empty</v>
      </c>
      <c r="L794"/>
      <c r="M794"/>
      <c r="N794"/>
      <c r="O794"/>
      <c r="P794"/>
      <c r="Q794"/>
      <c r="R794" t="str">
        <f>LOWER(Table2[[#This Row],[Straat]]&amp;Table2[[#This Row],[Huisnummer]]&amp;Table2[[#This Row],[Postcode]])</f>
        <v/>
      </c>
      <c r="S794"/>
      <c r="T794"/>
      <c r="U794"/>
      <c r="V794"/>
      <c r="W794"/>
      <c r="X794"/>
      <c r="Y794"/>
      <c r="AA794" t="str">
        <f>_xlfn.XLOOKUP(Table2[[#This Row],[Basisnaam]],Table3[Basisnaam],Table3[Functie],"",0)</f>
        <v>HR Manager</v>
      </c>
      <c r="AB794" t="str">
        <f>IF(OR(Table2[[#This Row],[In Contact list?]]&lt;&gt;"Not Found",Table2[[#This Row],[In Contacten Hanne]]&lt;&gt;""),"Yes","No")</f>
        <v>Yes</v>
      </c>
    </row>
    <row r="795" spans="1:28" ht="17.45" customHeight="1" x14ac:dyDescent="0.45">
      <c r="A795" t="s">
        <v>5346</v>
      </c>
      <c r="B795" t="s">
        <v>8639</v>
      </c>
      <c r="C795" t="str">
        <f>SUBSTITUTE(SUBSTITUTE(SUBSTITUTE(SUBSTITUTE(SUBSTITUTE(SUBSTITUTE(SUBSTITUTE(SUBSTITUTE(SUBSTITUTE(SUBSTITUTE(SUBSTITUTE(SUBSTITUTE(SUBSTITUTE(LOWER(Table2[[#This Row],[Naam]]),".",""),"-","")," bvba",""),"belgië",""),"belgium","")," nv","")," bv",""),"group",""),"groep","")," ", ""),"é","e"),"è","e"),"à","a")</f>
        <v>lidl&amp;luxemburg</v>
      </c>
      <c r="D795"/>
      <c r="E795"/>
      <c r="F795"/>
      <c r="G795"/>
      <c r="H795"/>
      <c r="I795"/>
      <c r="J795" t="s">
        <v>9547</v>
      </c>
      <c r="K795" t="str">
        <f>IFERROR(LEFT(SUBSTITUTE(SUBSTITUTE(Table2[[#This Row],[Website]],"www.",""),"https://",""), FIND(".", SUBSTITUTE(SUBSTITUTE(Table2[[#This Row],[Website]],"www.",""),"https://","")) - 1),"")</f>
        <v>Empty</v>
      </c>
      <c r="L795"/>
      <c r="M795"/>
      <c r="N795"/>
      <c r="O795"/>
      <c r="P795"/>
      <c r="Q795"/>
      <c r="R795" t="str">
        <f>LOWER(Table2[[#This Row],[Straat]]&amp;Table2[[#This Row],[Huisnummer]]&amp;Table2[[#This Row],[Postcode]])</f>
        <v/>
      </c>
      <c r="S795"/>
      <c r="T795"/>
      <c r="U795"/>
      <c r="V795"/>
      <c r="W795"/>
      <c r="X795"/>
      <c r="Y795"/>
      <c r="AA795" t="str">
        <f>_xlfn.XLOOKUP(Table2[[#This Row],[Basisnaam]],Table3[Basisnaam],Table3[Functie],"",0)</f>
        <v>HR Manager</v>
      </c>
      <c r="AB795" t="str">
        <f>IF(OR(Table2[[#This Row],[In Contact list?]]&lt;&gt;"Not Found",Table2[[#This Row],[In Contacten Hanne]]&lt;&gt;""),"Yes","No")</f>
        <v>Yes</v>
      </c>
    </row>
    <row r="796" spans="1:28" ht="17.45" customHeight="1" x14ac:dyDescent="0.45">
      <c r="A796" t="s">
        <v>5346</v>
      </c>
      <c r="B796" t="s">
        <v>8660</v>
      </c>
      <c r="C796" t="str">
        <f>SUBSTITUTE(SUBSTITUTE(SUBSTITUTE(SUBSTITUTE(SUBSTITUTE(SUBSTITUTE(SUBSTITUTE(SUBSTITUTE(SUBSTITUTE(SUBSTITUTE(SUBSTITUTE(SUBSTITUTE(SUBSTITUTE(LOWER(Table2[[#This Row],[Naam]]),".",""),"-","")," bvba",""),"belgië",""),"belgium","")," nv","")," bv",""),"group",""),"groep","")," ", ""),"é","e"),"è","e"),"à","a")</f>
        <v>axus</v>
      </c>
      <c r="D796"/>
      <c r="E796"/>
      <c r="F796"/>
      <c r="G796"/>
      <c r="H796"/>
      <c r="I796"/>
      <c r="J796" t="s">
        <v>9547</v>
      </c>
      <c r="K796" t="str">
        <f>IFERROR(LEFT(SUBSTITUTE(SUBSTITUTE(Table2[[#This Row],[Website]],"www.",""),"https://",""), FIND(".", SUBSTITUTE(SUBSTITUTE(Table2[[#This Row],[Website]],"www.",""),"https://","")) - 1),"")</f>
        <v>Empty</v>
      </c>
      <c r="L796"/>
      <c r="M796"/>
      <c r="N796"/>
      <c r="O796"/>
      <c r="P796"/>
      <c r="Q796"/>
      <c r="R796" t="str">
        <f>LOWER(Table2[[#This Row],[Straat]]&amp;Table2[[#This Row],[Huisnummer]]&amp;Table2[[#This Row],[Postcode]])</f>
        <v/>
      </c>
      <c r="S796"/>
      <c r="T796"/>
      <c r="U796"/>
      <c r="V796"/>
      <c r="W796"/>
      <c r="X796"/>
      <c r="Y796"/>
      <c r="AA796" t="str">
        <f>_xlfn.XLOOKUP(Table2[[#This Row],[Basisnaam]],Table3[Basisnaam],Table3[Functie],"",0)</f>
        <v>HR Director</v>
      </c>
      <c r="AB796" t="str">
        <f>IF(OR(Table2[[#This Row],[In Contact list?]]&lt;&gt;"Not Found",Table2[[#This Row],[In Contacten Hanne]]&lt;&gt;""),"Yes","No")</f>
        <v>Yes</v>
      </c>
    </row>
    <row r="797" spans="1:28" ht="17.45" customHeight="1" x14ac:dyDescent="0.45">
      <c r="A797" t="s">
        <v>5346</v>
      </c>
      <c r="B797" t="s">
        <v>8665</v>
      </c>
      <c r="C797" t="str">
        <f>SUBSTITUTE(SUBSTITUTE(SUBSTITUTE(SUBSTITUTE(SUBSTITUTE(SUBSTITUTE(SUBSTITUTE(SUBSTITUTE(SUBSTITUTE(SUBSTITUTE(SUBSTITUTE(SUBSTITUTE(SUBSTITUTE(LOWER(Table2[[#This Row],[Naam]]),".",""),"-","")," bvba",""),"belgië",""),"belgium","")," nv","")," bv",""),"group",""),"groep","")," ", ""),"é","e"),"è","e"),"à","a")</f>
        <v>becton,dickinson</v>
      </c>
      <c r="D797"/>
      <c r="E797"/>
      <c r="F797"/>
      <c r="G797"/>
      <c r="H797"/>
      <c r="I797"/>
      <c r="J797" t="s">
        <v>9547</v>
      </c>
      <c r="K797" t="str">
        <f>IFERROR(LEFT(SUBSTITUTE(SUBSTITUTE(Table2[[#This Row],[Website]],"www.",""),"https://",""), FIND(".", SUBSTITUTE(SUBSTITUTE(Table2[[#This Row],[Website]],"www.",""),"https://","")) - 1),"")</f>
        <v>Empty</v>
      </c>
      <c r="L797"/>
      <c r="M797"/>
      <c r="N797"/>
      <c r="O797"/>
      <c r="P797"/>
      <c r="Q797"/>
      <c r="R797" t="str">
        <f>LOWER(Table2[[#This Row],[Straat]]&amp;Table2[[#This Row],[Huisnummer]]&amp;Table2[[#This Row],[Postcode]])</f>
        <v/>
      </c>
      <c r="S797"/>
      <c r="T797"/>
      <c r="U797"/>
      <c r="V797"/>
      <c r="W797"/>
      <c r="X797"/>
      <c r="Y797"/>
      <c r="AA797" t="str">
        <f>_xlfn.XLOOKUP(Table2[[#This Row],[Basisnaam]],Table3[Basisnaam],Table3[Functie],"",0)</f>
        <v>HR Manager</v>
      </c>
      <c r="AB797" t="str">
        <f>IF(OR(Table2[[#This Row],[In Contact list?]]&lt;&gt;"Not Found",Table2[[#This Row],[In Contacten Hanne]]&lt;&gt;""),"Yes","No")</f>
        <v>Yes</v>
      </c>
    </row>
    <row r="798" spans="1:28" ht="17.45" customHeight="1" x14ac:dyDescent="0.45">
      <c r="A798" t="s">
        <v>5346</v>
      </c>
      <c r="B798" t="s">
        <v>8674</v>
      </c>
      <c r="C798" t="str">
        <f>SUBSTITUTE(SUBSTITUTE(SUBSTITUTE(SUBSTITUTE(SUBSTITUTE(SUBSTITUTE(SUBSTITUTE(SUBSTITUTE(SUBSTITUTE(SUBSTITUTE(SUBSTITUTE(SUBSTITUTE(SUBSTITUTE(LOWER(Table2[[#This Row],[Naam]]),".",""),"-","")," bvba",""),"belgië",""),"belgium","")," nv","")," bv",""),"group",""),"groep","")," ", ""),"é","e"),"è","e"),"à","a")</f>
        <v>arseusmedical</v>
      </c>
      <c r="D798"/>
      <c r="E798"/>
      <c r="F798"/>
      <c r="G798"/>
      <c r="H798"/>
      <c r="I798"/>
      <c r="J798" t="s">
        <v>9547</v>
      </c>
      <c r="K798" t="str">
        <f>IFERROR(LEFT(SUBSTITUTE(SUBSTITUTE(Table2[[#This Row],[Website]],"www.",""),"https://",""), FIND(".", SUBSTITUTE(SUBSTITUTE(Table2[[#This Row],[Website]],"www.",""),"https://","")) - 1),"")</f>
        <v>Empty</v>
      </c>
      <c r="L798"/>
      <c r="M798"/>
      <c r="N798"/>
      <c r="O798"/>
      <c r="P798"/>
      <c r="Q798"/>
      <c r="R798" t="str">
        <f>LOWER(Table2[[#This Row],[Straat]]&amp;Table2[[#This Row],[Huisnummer]]&amp;Table2[[#This Row],[Postcode]])</f>
        <v/>
      </c>
      <c r="S798"/>
      <c r="T798"/>
      <c r="U798"/>
      <c r="V798"/>
      <c r="W798"/>
      <c r="X798"/>
      <c r="Y798"/>
      <c r="AA798" t="str">
        <f>_xlfn.XLOOKUP(Table2[[#This Row],[Basisnaam]],Table3[Basisnaam],Table3[Functie],"",0)</f>
        <v>HR Manager</v>
      </c>
      <c r="AB798" t="str">
        <f>IF(OR(Table2[[#This Row],[In Contact list?]]&lt;&gt;"Not Found",Table2[[#This Row],[In Contacten Hanne]]&lt;&gt;""),"Yes","No")</f>
        <v>Yes</v>
      </c>
    </row>
    <row r="799" spans="1:28" ht="17.45" customHeight="1" x14ac:dyDescent="0.45">
      <c r="A799" t="s">
        <v>5346</v>
      </c>
      <c r="B799" t="s">
        <v>8685</v>
      </c>
      <c r="C799" t="str">
        <f>SUBSTITUTE(SUBSTITUTE(SUBSTITUTE(SUBSTITUTE(SUBSTITUTE(SUBSTITUTE(SUBSTITUTE(SUBSTITUTE(SUBSTITUTE(SUBSTITUTE(SUBSTITUTE(SUBSTITUTE(SUBSTITUTE(LOWER(Table2[[#This Row],[Naam]]),".",""),"-","")," bvba",""),"belgië",""),"belgium","")," nv","")," bv",""),"group",""),"groep","")," ", ""),"é","e"),"è","e"),"à","a")</f>
        <v>vanzonhoreca</v>
      </c>
      <c r="D799"/>
      <c r="E799"/>
      <c r="F799"/>
      <c r="G799"/>
      <c r="H799"/>
      <c r="I799"/>
      <c r="J799" t="s">
        <v>9547</v>
      </c>
      <c r="K799" t="str">
        <f>IFERROR(LEFT(SUBSTITUTE(SUBSTITUTE(Table2[[#This Row],[Website]],"www.",""),"https://",""), FIND(".", SUBSTITUTE(SUBSTITUTE(Table2[[#This Row],[Website]],"www.",""),"https://","")) - 1),"")</f>
        <v>Empty</v>
      </c>
      <c r="L799"/>
      <c r="M799"/>
      <c r="N799"/>
      <c r="O799"/>
      <c r="P799"/>
      <c r="Q799"/>
      <c r="R799" t="str">
        <f>LOWER(Table2[[#This Row],[Straat]]&amp;Table2[[#This Row],[Huisnummer]]&amp;Table2[[#This Row],[Postcode]])</f>
        <v/>
      </c>
      <c r="S799"/>
      <c r="T799"/>
      <c r="U799"/>
      <c r="V799"/>
      <c r="W799"/>
      <c r="X799"/>
      <c r="Y799"/>
      <c r="AA799" t="str">
        <f>_xlfn.XLOOKUP(Table2[[#This Row],[Basisnaam]],Table3[Basisnaam],Table3[Functie],"",0)</f>
        <v>HR Manager</v>
      </c>
      <c r="AB799" t="str">
        <f>IF(OR(Table2[[#This Row],[In Contact list?]]&lt;&gt;"Not Found",Table2[[#This Row],[In Contacten Hanne]]&lt;&gt;""),"Yes","No")</f>
        <v>Yes</v>
      </c>
    </row>
    <row r="800" spans="1:28" ht="17.45" customHeight="1" x14ac:dyDescent="0.45">
      <c r="A800" t="s">
        <v>5346</v>
      </c>
      <c r="B800" t="s">
        <v>8690</v>
      </c>
      <c r="C800" t="str">
        <f>SUBSTITUTE(SUBSTITUTE(SUBSTITUTE(SUBSTITUTE(SUBSTITUTE(SUBSTITUTE(SUBSTITUTE(SUBSTITUTE(SUBSTITUTE(SUBSTITUTE(SUBSTITUTE(SUBSTITUTE(SUBSTITUTE(LOWER(Table2[[#This Row],[Naam]]),".",""),"-","")," bvba",""),"belgië",""),"belgium","")," nv","")," bv",""),"group",""),"groep","")," ", ""),"é","e"),"è","e"),"à","a")</f>
        <v>bristolmyerssquibbinternationalcorporation</v>
      </c>
      <c r="D800"/>
      <c r="E800"/>
      <c r="F800"/>
      <c r="G800"/>
      <c r="H800"/>
      <c r="I800"/>
      <c r="J800" t="s">
        <v>9547</v>
      </c>
      <c r="K800" t="str">
        <f>IFERROR(LEFT(SUBSTITUTE(SUBSTITUTE(Table2[[#This Row],[Website]],"www.",""),"https://",""), FIND(".", SUBSTITUTE(SUBSTITUTE(Table2[[#This Row],[Website]],"www.",""),"https://","")) - 1),"")</f>
        <v>Empty</v>
      </c>
      <c r="L800"/>
      <c r="M800"/>
      <c r="N800"/>
      <c r="O800"/>
      <c r="P800"/>
      <c r="Q800"/>
      <c r="R800" t="str">
        <f>LOWER(Table2[[#This Row],[Straat]]&amp;Table2[[#This Row],[Huisnummer]]&amp;Table2[[#This Row],[Postcode]])</f>
        <v/>
      </c>
      <c r="S800"/>
      <c r="T800"/>
      <c r="U800"/>
      <c r="V800"/>
      <c r="W800"/>
      <c r="X800"/>
      <c r="Y800"/>
      <c r="AA800" t="str">
        <f>_xlfn.XLOOKUP(Table2[[#This Row],[Basisnaam]],Table3[Basisnaam],Table3[Functie],"",0)</f>
        <v>HR Director</v>
      </c>
      <c r="AB800" t="str">
        <f>IF(OR(Table2[[#This Row],[In Contact list?]]&lt;&gt;"Not Found",Table2[[#This Row],[In Contacten Hanne]]&lt;&gt;""),"Yes","No")</f>
        <v>Yes</v>
      </c>
    </row>
    <row r="801" spans="1:28" ht="17.45" customHeight="1" x14ac:dyDescent="0.45">
      <c r="A801" t="s">
        <v>5346</v>
      </c>
      <c r="B801" t="s">
        <v>8694</v>
      </c>
      <c r="C801" t="str">
        <f>SUBSTITUTE(SUBSTITUTE(SUBSTITUTE(SUBSTITUTE(SUBSTITUTE(SUBSTITUTE(SUBSTITUTE(SUBSTITUTE(SUBSTITUTE(SUBSTITUTE(SUBSTITUTE(SUBSTITUTE(SUBSTITUTE(LOWER(Table2[[#This Row],[Naam]]),".",""),"-","")," bvba",""),"belgië",""),"belgium","")," nv","")," bv",""),"group",""),"groep","")," ", ""),"é","e"),"è","e"),"à","a")</f>
        <v>ipcom</v>
      </c>
      <c r="D801"/>
      <c r="E801"/>
      <c r="F801"/>
      <c r="G801"/>
      <c r="H801"/>
      <c r="I801"/>
      <c r="J801" t="s">
        <v>9547</v>
      </c>
      <c r="K801" t="str">
        <f>IFERROR(LEFT(SUBSTITUTE(SUBSTITUTE(Table2[[#This Row],[Website]],"www.",""),"https://",""), FIND(".", SUBSTITUTE(SUBSTITUTE(Table2[[#This Row],[Website]],"www.",""),"https://","")) - 1),"")</f>
        <v>Empty</v>
      </c>
      <c r="L801"/>
      <c r="M801"/>
      <c r="N801"/>
      <c r="O801"/>
      <c r="P801"/>
      <c r="Q801"/>
      <c r="R801" t="str">
        <f>LOWER(Table2[[#This Row],[Straat]]&amp;Table2[[#This Row],[Huisnummer]]&amp;Table2[[#This Row],[Postcode]])</f>
        <v/>
      </c>
      <c r="S801"/>
      <c r="T801"/>
      <c r="U801"/>
      <c r="V801"/>
      <c r="W801"/>
      <c r="X801"/>
      <c r="Y801"/>
      <c r="AA801" t="str">
        <f>_xlfn.XLOOKUP(Table2[[#This Row],[Basisnaam]],Table3[Basisnaam],Table3[Functie],"",0)</f>
        <v>HR Manager</v>
      </c>
      <c r="AB801" t="str">
        <f>IF(OR(Table2[[#This Row],[In Contact list?]]&lt;&gt;"Not Found",Table2[[#This Row],[In Contacten Hanne]]&lt;&gt;""),"Yes","No")</f>
        <v>Yes</v>
      </c>
    </row>
    <row r="802" spans="1:28" ht="17.45" customHeight="1" x14ac:dyDescent="0.45">
      <c r="A802" t="s">
        <v>5346</v>
      </c>
      <c r="B802" t="s">
        <v>8700</v>
      </c>
      <c r="C802" t="str">
        <f>SUBSTITUTE(SUBSTITUTE(SUBSTITUTE(SUBSTITUTE(SUBSTITUTE(SUBSTITUTE(SUBSTITUTE(SUBSTITUTE(SUBSTITUTE(SUBSTITUTE(SUBSTITUTE(SUBSTITUTE(SUBSTITUTE(LOWER(Table2[[#This Row],[Naam]]),".",""),"-","")," bvba",""),"belgië",""),"belgium","")," nv","")," bv",""),"group",""),"groep","")," ", ""),"é","e"),"è","e"),"à","a")</f>
        <v>murco</v>
      </c>
      <c r="D802"/>
      <c r="E802"/>
      <c r="F802"/>
      <c r="G802"/>
      <c r="H802"/>
      <c r="I802"/>
      <c r="J802" t="s">
        <v>9547</v>
      </c>
      <c r="K802" t="str">
        <f>IFERROR(LEFT(SUBSTITUTE(SUBSTITUTE(Table2[[#This Row],[Website]],"www.",""),"https://",""), FIND(".", SUBSTITUTE(SUBSTITUTE(Table2[[#This Row],[Website]],"www.",""),"https://","")) - 1),"")</f>
        <v>Empty</v>
      </c>
      <c r="L802"/>
      <c r="M802"/>
      <c r="N802"/>
      <c r="O802"/>
      <c r="P802"/>
      <c r="Q802"/>
      <c r="R802" t="str">
        <f>LOWER(Table2[[#This Row],[Straat]]&amp;Table2[[#This Row],[Huisnummer]]&amp;Table2[[#This Row],[Postcode]])</f>
        <v/>
      </c>
      <c r="S802"/>
      <c r="T802"/>
      <c r="U802"/>
      <c r="V802"/>
      <c r="W802"/>
      <c r="X802"/>
      <c r="Y802"/>
      <c r="AA802" t="str">
        <f>_xlfn.XLOOKUP(Table2[[#This Row],[Basisnaam]],Table3[Basisnaam],Table3[Functie],"",0)</f>
        <v>HR Manager</v>
      </c>
      <c r="AB802" t="str">
        <f>IF(OR(Table2[[#This Row],[In Contact list?]]&lt;&gt;"Not Found",Table2[[#This Row],[In Contacten Hanne]]&lt;&gt;""),"Yes","No")</f>
        <v>Yes</v>
      </c>
    </row>
    <row r="803" spans="1:28" ht="17.45" customHeight="1" x14ac:dyDescent="0.45">
      <c r="A803" t="s">
        <v>5346</v>
      </c>
      <c r="B803" t="s">
        <v>8705</v>
      </c>
      <c r="C803" t="str">
        <f>SUBSTITUTE(SUBSTITUTE(SUBSTITUTE(SUBSTITUTE(SUBSTITUTE(SUBSTITUTE(SUBSTITUTE(SUBSTITUTE(SUBSTITUTE(SUBSTITUTE(SUBSTITUTE(SUBSTITUTE(SUBSTITUTE(LOWER(Table2[[#This Row],[Naam]]),".",""),"-","")," bvba",""),"belgië",""),"belgium","")," nv","")," bv",""),"group",""),"groep","")," ", ""),"é","e"),"è","e"),"à","a")</f>
        <v>serissecurity</v>
      </c>
      <c r="D803"/>
      <c r="E803"/>
      <c r="F803"/>
      <c r="G803"/>
      <c r="H803"/>
      <c r="I803"/>
      <c r="J803" t="s">
        <v>9547</v>
      </c>
      <c r="K803" t="str">
        <f>IFERROR(LEFT(SUBSTITUTE(SUBSTITUTE(Table2[[#This Row],[Website]],"www.",""),"https://",""), FIND(".", SUBSTITUTE(SUBSTITUTE(Table2[[#This Row],[Website]],"www.",""),"https://","")) - 1),"")</f>
        <v>Empty</v>
      </c>
      <c r="L803"/>
      <c r="M803"/>
      <c r="N803"/>
      <c r="O803"/>
      <c r="P803"/>
      <c r="Q803"/>
      <c r="R803" t="str">
        <f>LOWER(Table2[[#This Row],[Straat]]&amp;Table2[[#This Row],[Huisnummer]]&amp;Table2[[#This Row],[Postcode]])</f>
        <v/>
      </c>
      <c r="S803"/>
      <c r="T803"/>
      <c r="U803"/>
      <c r="V803"/>
      <c r="W803"/>
      <c r="X803"/>
      <c r="Y803"/>
      <c r="AA803" t="str">
        <f>_xlfn.XLOOKUP(Table2[[#This Row],[Basisnaam]],Table3[Basisnaam],Table3[Functie],"",0)</f>
        <v>HR Director</v>
      </c>
      <c r="AB803" t="str">
        <f>IF(OR(Table2[[#This Row],[In Contact list?]]&lt;&gt;"Not Found",Table2[[#This Row],[In Contacten Hanne]]&lt;&gt;""),"Yes","No")</f>
        <v>Yes</v>
      </c>
    </row>
    <row r="804" spans="1:28" ht="17.45" customHeight="1" x14ac:dyDescent="0.45">
      <c r="A804" t="s">
        <v>5346</v>
      </c>
      <c r="B804" t="s">
        <v>8710</v>
      </c>
      <c r="C804" t="str">
        <f>SUBSTITUTE(SUBSTITUTE(SUBSTITUTE(SUBSTITUTE(SUBSTITUTE(SUBSTITUTE(SUBSTITUTE(SUBSTITUTE(SUBSTITUTE(SUBSTITUTE(SUBSTITUTE(SUBSTITUTE(SUBSTITUTE(LOWER(Table2[[#This Row],[Naam]]),".",""),"-","")," bvba",""),"belgië",""),"belgium","")," nv","")," bv",""),"group",""),"groep","")," ", ""),"é","e"),"è","e"),"à","a")</f>
        <v>napoleongames</v>
      </c>
      <c r="D804"/>
      <c r="E804"/>
      <c r="F804"/>
      <c r="G804"/>
      <c r="H804"/>
      <c r="I804"/>
      <c r="J804" t="s">
        <v>9547</v>
      </c>
      <c r="K804" t="str">
        <f>IFERROR(LEFT(SUBSTITUTE(SUBSTITUTE(Table2[[#This Row],[Website]],"www.",""),"https://",""), FIND(".", SUBSTITUTE(SUBSTITUTE(Table2[[#This Row],[Website]],"www.",""),"https://","")) - 1),"")</f>
        <v>Empty</v>
      </c>
      <c r="L804"/>
      <c r="M804"/>
      <c r="N804"/>
      <c r="O804"/>
      <c r="P804"/>
      <c r="Q804"/>
      <c r="R804" t="str">
        <f>LOWER(Table2[[#This Row],[Straat]]&amp;Table2[[#This Row],[Huisnummer]]&amp;Table2[[#This Row],[Postcode]])</f>
        <v/>
      </c>
      <c r="S804"/>
      <c r="T804"/>
      <c r="U804"/>
      <c r="V804"/>
      <c r="W804"/>
      <c r="X804"/>
      <c r="Y804"/>
      <c r="AA804" t="str">
        <f>_xlfn.XLOOKUP(Table2[[#This Row],[Basisnaam]],Table3[Basisnaam],Table3[Functie],"",0)</f>
        <v>Head of HR BP</v>
      </c>
      <c r="AB804" t="str">
        <f>IF(OR(Table2[[#This Row],[In Contact list?]]&lt;&gt;"Not Found",Table2[[#This Row],[In Contacten Hanne]]&lt;&gt;""),"Yes","No")</f>
        <v>Yes</v>
      </c>
    </row>
    <row r="805" spans="1:28" ht="17.45" customHeight="1" x14ac:dyDescent="0.45">
      <c r="A805" t="s">
        <v>5346</v>
      </c>
      <c r="B805" t="s">
        <v>8724</v>
      </c>
      <c r="C805" t="str">
        <f>SUBSTITUTE(SUBSTITUTE(SUBSTITUTE(SUBSTITUTE(SUBSTITUTE(SUBSTITUTE(SUBSTITUTE(SUBSTITUTE(SUBSTITUTE(SUBSTITUTE(SUBSTITUTE(SUBSTITUTE(SUBSTITUTE(LOWER(Table2[[#This Row],[Naam]]),".",""),"-","")," bvba",""),"belgië",""),"belgium","")," nv","")," bv",""),"group",""),"groep","")," ", ""),"é","e"),"è","e"),"à","a")</f>
        <v>linklatersllp</v>
      </c>
      <c r="D805"/>
      <c r="E805"/>
      <c r="F805"/>
      <c r="G805"/>
      <c r="H805"/>
      <c r="I805"/>
      <c r="J805" t="s">
        <v>9547</v>
      </c>
      <c r="K805" t="str">
        <f>IFERROR(LEFT(SUBSTITUTE(SUBSTITUTE(Table2[[#This Row],[Website]],"www.",""),"https://",""), FIND(".", SUBSTITUTE(SUBSTITUTE(Table2[[#This Row],[Website]],"www.",""),"https://","")) - 1),"")</f>
        <v>Empty</v>
      </c>
      <c r="L805"/>
      <c r="M805"/>
      <c r="N805"/>
      <c r="O805"/>
      <c r="P805"/>
      <c r="Q805"/>
      <c r="R805" t="str">
        <f>LOWER(Table2[[#This Row],[Straat]]&amp;Table2[[#This Row],[Huisnummer]]&amp;Table2[[#This Row],[Postcode]])</f>
        <v/>
      </c>
      <c r="S805"/>
      <c r="T805"/>
      <c r="U805"/>
      <c r="V805"/>
      <c r="W805"/>
      <c r="X805"/>
      <c r="Y805"/>
      <c r="AA805" t="str">
        <f>_xlfn.XLOOKUP(Table2[[#This Row],[Basisnaam]],Table3[Basisnaam],Table3[Functie],"",0)</f>
        <v>HR Manager</v>
      </c>
      <c r="AB805" t="str">
        <f>IF(OR(Table2[[#This Row],[In Contact list?]]&lt;&gt;"Not Found",Table2[[#This Row],[In Contacten Hanne]]&lt;&gt;""),"Yes","No")</f>
        <v>Yes</v>
      </c>
    </row>
    <row r="806" spans="1:28" ht="17.45" customHeight="1" x14ac:dyDescent="0.45">
      <c r="A806" t="s">
        <v>5346</v>
      </c>
      <c r="B806" t="s">
        <v>8728</v>
      </c>
      <c r="C806" t="str">
        <f>SUBSTITUTE(SUBSTITUTE(SUBSTITUTE(SUBSTITUTE(SUBSTITUTE(SUBSTITUTE(SUBSTITUTE(SUBSTITUTE(SUBSTITUTE(SUBSTITUTE(SUBSTITUTE(SUBSTITUTE(SUBSTITUTE(LOWER(Table2[[#This Row],[Naam]]),".",""),"-","")," bvba",""),"belgië",""),"belgium","")," nv","")," bv",""),"group",""),"groep","")," ", ""),"é","e"),"è","e"),"à","a")</f>
        <v>p&amp;vpanels</v>
      </c>
      <c r="D806"/>
      <c r="E806"/>
      <c r="F806"/>
      <c r="G806"/>
      <c r="H806"/>
      <c r="I806"/>
      <c r="J806" t="s">
        <v>9547</v>
      </c>
      <c r="K806" t="str">
        <f>IFERROR(LEFT(SUBSTITUTE(SUBSTITUTE(Table2[[#This Row],[Website]],"www.",""),"https://",""), FIND(".", SUBSTITUTE(SUBSTITUTE(Table2[[#This Row],[Website]],"www.",""),"https://","")) - 1),"")</f>
        <v>Empty</v>
      </c>
      <c r="L806"/>
      <c r="M806"/>
      <c r="N806"/>
      <c r="O806"/>
      <c r="P806"/>
      <c r="Q806"/>
      <c r="R806" t="str">
        <f>LOWER(Table2[[#This Row],[Straat]]&amp;Table2[[#This Row],[Huisnummer]]&amp;Table2[[#This Row],[Postcode]])</f>
        <v/>
      </c>
      <c r="S806"/>
      <c r="T806"/>
      <c r="U806"/>
      <c r="V806"/>
      <c r="W806"/>
      <c r="X806"/>
      <c r="Y806"/>
      <c r="AA806" t="str">
        <f>_xlfn.XLOOKUP(Table2[[#This Row],[Basisnaam]],Table3[Basisnaam],Table3[Functie],"",0)</f>
        <v>HR Manager</v>
      </c>
      <c r="AB806" t="str">
        <f>IF(OR(Table2[[#This Row],[In Contact list?]]&lt;&gt;"Not Found",Table2[[#This Row],[In Contacten Hanne]]&lt;&gt;""),"Yes","No")</f>
        <v>Yes</v>
      </c>
    </row>
    <row r="807" spans="1:28" ht="17.45" customHeight="1" x14ac:dyDescent="0.45">
      <c r="A807" t="s">
        <v>5346</v>
      </c>
      <c r="B807" t="s">
        <v>8738</v>
      </c>
      <c r="C807" t="str">
        <f>SUBSTITUTE(SUBSTITUTE(SUBSTITUTE(SUBSTITUTE(SUBSTITUTE(SUBSTITUTE(SUBSTITUTE(SUBSTITUTE(SUBSTITUTE(SUBSTITUTE(SUBSTITUTE(SUBSTITUTE(SUBSTITUTE(LOWER(Table2[[#This Row],[Naam]]),".",""),"-","")," bvba",""),"belgië",""),"belgium","")," nv","")," bv",""),"group",""),"groep","")," ", ""),"é","e"),"è","e"),"à","a")</f>
        <v>punchpowertrain</v>
      </c>
      <c r="D807"/>
      <c r="E807"/>
      <c r="F807"/>
      <c r="G807"/>
      <c r="H807"/>
      <c r="I807"/>
      <c r="J807" t="s">
        <v>9547</v>
      </c>
      <c r="K807" t="str">
        <f>IFERROR(LEFT(SUBSTITUTE(SUBSTITUTE(Table2[[#This Row],[Website]],"www.",""),"https://",""), FIND(".", SUBSTITUTE(SUBSTITUTE(Table2[[#This Row],[Website]],"www.",""),"https://","")) - 1),"")</f>
        <v>Empty</v>
      </c>
      <c r="L807"/>
      <c r="M807"/>
      <c r="N807"/>
      <c r="O807"/>
      <c r="P807"/>
      <c r="Q807"/>
      <c r="R807" t="str">
        <f>LOWER(Table2[[#This Row],[Straat]]&amp;Table2[[#This Row],[Huisnummer]]&amp;Table2[[#This Row],[Postcode]])</f>
        <v/>
      </c>
      <c r="S807"/>
      <c r="T807"/>
      <c r="U807"/>
      <c r="V807"/>
      <c r="W807"/>
      <c r="X807"/>
      <c r="Y807"/>
      <c r="AA807" t="str">
        <f>_xlfn.XLOOKUP(Table2[[#This Row],[Basisnaam]],Table3[Basisnaam],Table3[Functie],"",0)</f>
        <v>HR Leader PSA e-transmissions</v>
      </c>
      <c r="AB807" t="str">
        <f>IF(OR(Table2[[#This Row],[In Contact list?]]&lt;&gt;"Not Found",Table2[[#This Row],[In Contacten Hanne]]&lt;&gt;""),"Yes","No")</f>
        <v>Yes</v>
      </c>
    </row>
    <row r="808" spans="1:28" ht="17.45" customHeight="1" x14ac:dyDescent="0.45">
      <c r="A808" t="s">
        <v>5346</v>
      </c>
      <c r="B808" t="s">
        <v>8743</v>
      </c>
      <c r="C808" t="str">
        <f>SUBSTITUTE(SUBSTITUTE(SUBSTITUTE(SUBSTITUTE(SUBSTITUTE(SUBSTITUTE(SUBSTITUTE(SUBSTITUTE(SUBSTITUTE(SUBSTITUTE(SUBSTITUTE(SUBSTITUTE(SUBSTITUTE(LOWER(Table2[[#This Row],[Naam]]),".",""),"-","")," bvba",""),"belgië",""),"belgium","")," nv","")," bv",""),"group",""),"groep","")," ", ""),"é","e"),"è","e"),"à","a")</f>
        <v>3e</v>
      </c>
      <c r="D808"/>
      <c r="E808"/>
      <c r="F808"/>
      <c r="G808"/>
      <c r="H808"/>
      <c r="I808"/>
      <c r="J808" t="s">
        <v>9547</v>
      </c>
      <c r="K808" t="str">
        <f>IFERROR(LEFT(SUBSTITUTE(SUBSTITUTE(Table2[[#This Row],[Website]],"www.",""),"https://",""), FIND(".", SUBSTITUTE(SUBSTITUTE(Table2[[#This Row],[Website]],"www.",""),"https://","")) - 1),"")</f>
        <v>Empty</v>
      </c>
      <c r="L808"/>
      <c r="M808"/>
      <c r="N808"/>
      <c r="O808"/>
      <c r="P808"/>
      <c r="Q808"/>
      <c r="R808" t="str">
        <f>LOWER(Table2[[#This Row],[Straat]]&amp;Table2[[#This Row],[Huisnummer]]&amp;Table2[[#This Row],[Postcode]])</f>
        <v/>
      </c>
      <c r="S808"/>
      <c r="T808"/>
      <c r="U808"/>
      <c r="V808"/>
      <c r="W808"/>
      <c r="X808"/>
      <c r="Y808"/>
      <c r="AA808" t="str">
        <f>_xlfn.XLOOKUP(Table2[[#This Row],[Basisnaam]],Table3[Basisnaam],Table3[Functie],"",0)</f>
        <v>HR Director</v>
      </c>
      <c r="AB808" t="str">
        <f>IF(OR(Table2[[#This Row],[In Contact list?]]&lt;&gt;"Not Found",Table2[[#This Row],[In Contacten Hanne]]&lt;&gt;""),"Yes","No")</f>
        <v>Yes</v>
      </c>
    </row>
    <row r="809" spans="1:28" ht="17.45" customHeight="1" x14ac:dyDescent="0.45">
      <c r="A809" t="s">
        <v>5346</v>
      </c>
      <c r="B809" t="s">
        <v>8759</v>
      </c>
      <c r="C809" t="str">
        <f>SUBSTITUTE(SUBSTITUTE(SUBSTITUTE(SUBSTITUTE(SUBSTITUTE(SUBSTITUTE(SUBSTITUTE(SUBSTITUTE(SUBSTITUTE(SUBSTITUTE(SUBSTITUTE(SUBSTITUTE(SUBSTITUTE(LOWER(Table2[[#This Row],[Naam]]),".",""),"-","")," bvba",""),"belgië",""),"belgium","")," nv","")," bv",""),"group",""),"groep","")," ", ""),"é","e"),"è","e"),"à","a")</f>
        <v>coöperatiehoogstraten</v>
      </c>
      <c r="D809"/>
      <c r="E809"/>
      <c r="F809"/>
      <c r="G809"/>
      <c r="H809"/>
      <c r="I809"/>
      <c r="J809" t="s">
        <v>9547</v>
      </c>
      <c r="K809" t="str">
        <f>IFERROR(LEFT(SUBSTITUTE(SUBSTITUTE(Table2[[#This Row],[Website]],"www.",""),"https://",""), FIND(".", SUBSTITUTE(SUBSTITUTE(Table2[[#This Row],[Website]],"www.",""),"https://","")) - 1),"")</f>
        <v>Empty</v>
      </c>
      <c r="L809"/>
      <c r="M809"/>
      <c r="N809"/>
      <c r="O809"/>
      <c r="P809"/>
      <c r="Q809"/>
      <c r="R809" t="str">
        <f>LOWER(Table2[[#This Row],[Straat]]&amp;Table2[[#This Row],[Huisnummer]]&amp;Table2[[#This Row],[Postcode]])</f>
        <v/>
      </c>
      <c r="S809"/>
      <c r="T809"/>
      <c r="U809"/>
      <c r="V809"/>
      <c r="W809"/>
      <c r="X809"/>
      <c r="Y809"/>
      <c r="AA809" t="str">
        <f>_xlfn.XLOOKUP(Table2[[#This Row],[Basisnaam]],Table3[Basisnaam],Table3[Functie],"",0)</f>
        <v>HR Director</v>
      </c>
      <c r="AB809" t="str">
        <f>IF(OR(Table2[[#This Row],[In Contact list?]]&lt;&gt;"Not Found",Table2[[#This Row],[In Contacten Hanne]]&lt;&gt;""),"Yes","No")</f>
        <v>Yes</v>
      </c>
    </row>
    <row r="810" spans="1:28" ht="17.45" customHeight="1" x14ac:dyDescent="0.45">
      <c r="A810" t="s">
        <v>5346</v>
      </c>
      <c r="B810" t="s">
        <v>8763</v>
      </c>
      <c r="C810" t="str">
        <f>SUBSTITUTE(SUBSTITUTE(SUBSTITUTE(SUBSTITUTE(SUBSTITUTE(SUBSTITUTE(SUBSTITUTE(SUBSTITUTE(SUBSTITUTE(SUBSTITUTE(SUBSTITUTE(SUBSTITUTE(SUBSTITUTE(LOWER(Table2[[#This Row],[Naam]]),".",""),"-","")," bvba",""),"belgië",""),"belgium","")," nv","")," bv",""),"group",""),"groep","")," ", ""),"é","e"),"è","e"),"à","a")</f>
        <v>smetboring</v>
      </c>
      <c r="D810"/>
      <c r="E810"/>
      <c r="F810"/>
      <c r="G810"/>
      <c r="H810"/>
      <c r="I810"/>
      <c r="J810" t="s">
        <v>9547</v>
      </c>
      <c r="K810" t="str">
        <f>IFERROR(LEFT(SUBSTITUTE(SUBSTITUTE(Table2[[#This Row],[Website]],"www.",""),"https://",""), FIND(".", SUBSTITUTE(SUBSTITUTE(Table2[[#This Row],[Website]],"www.",""),"https://","")) - 1),"")</f>
        <v>Empty</v>
      </c>
      <c r="L810"/>
      <c r="M810"/>
      <c r="N810"/>
      <c r="O810"/>
      <c r="P810"/>
      <c r="Q810"/>
      <c r="R810" t="str">
        <f>LOWER(Table2[[#This Row],[Straat]]&amp;Table2[[#This Row],[Huisnummer]]&amp;Table2[[#This Row],[Postcode]])</f>
        <v/>
      </c>
      <c r="S810"/>
      <c r="T810"/>
      <c r="U810"/>
      <c r="V810"/>
      <c r="W810"/>
      <c r="X810"/>
      <c r="Y810"/>
      <c r="AA810" t="str">
        <f>_xlfn.XLOOKUP(Table2[[#This Row],[Basisnaam]],Table3[Basisnaam],Table3[Functie],"",0)</f>
        <v>HR Manager</v>
      </c>
      <c r="AB810" t="str">
        <f>IF(OR(Table2[[#This Row],[In Contact list?]]&lt;&gt;"Not Found",Table2[[#This Row],[In Contacten Hanne]]&lt;&gt;""),"Yes","No")</f>
        <v>Yes</v>
      </c>
    </row>
    <row r="811" spans="1:28" ht="17.45" customHeight="1" x14ac:dyDescent="0.45">
      <c r="A811" t="s">
        <v>5346</v>
      </c>
      <c r="B811" t="s">
        <v>8770</v>
      </c>
      <c r="C811" t="str">
        <f>SUBSTITUTE(SUBSTITUTE(SUBSTITUTE(SUBSTITUTE(SUBSTITUTE(SUBSTITUTE(SUBSTITUTE(SUBSTITUTE(SUBSTITUTE(SUBSTITUTE(SUBSTITUTE(SUBSTITUTE(SUBSTITUTE(LOWER(Table2[[#This Row],[Naam]]),".",""),"-","")," bvba",""),"belgië",""),"belgium","")," nv","")," bv",""),"group",""),"groep","")," ", ""),"é","e"),"è","e"),"à","a")</f>
        <v>primagaz</v>
      </c>
      <c r="D811"/>
      <c r="E811"/>
      <c r="F811"/>
      <c r="G811"/>
      <c r="H811"/>
      <c r="I811"/>
      <c r="J811" t="s">
        <v>9547</v>
      </c>
      <c r="K811" t="str">
        <f>IFERROR(LEFT(SUBSTITUTE(SUBSTITUTE(Table2[[#This Row],[Website]],"www.",""),"https://",""), FIND(".", SUBSTITUTE(SUBSTITUTE(Table2[[#This Row],[Website]],"www.",""),"https://","")) - 1),"")</f>
        <v>Empty</v>
      </c>
      <c r="L811"/>
      <c r="M811"/>
      <c r="N811"/>
      <c r="O811"/>
      <c r="P811"/>
      <c r="Q811"/>
      <c r="R811" t="str">
        <f>LOWER(Table2[[#This Row],[Straat]]&amp;Table2[[#This Row],[Huisnummer]]&amp;Table2[[#This Row],[Postcode]])</f>
        <v/>
      </c>
      <c r="S811"/>
      <c r="T811"/>
      <c r="U811"/>
      <c r="V811"/>
      <c r="W811"/>
      <c r="X811"/>
      <c r="Y811"/>
      <c r="AA811" t="str">
        <f>_xlfn.XLOOKUP(Table2[[#This Row],[Basisnaam]],Table3[Basisnaam],Table3[Functie],"",0)</f>
        <v>HR Manager HQ</v>
      </c>
      <c r="AB811" t="str">
        <f>IF(OR(Table2[[#This Row],[In Contact list?]]&lt;&gt;"Not Found",Table2[[#This Row],[In Contacten Hanne]]&lt;&gt;""),"Yes","No")</f>
        <v>Yes</v>
      </c>
    </row>
    <row r="812" spans="1:28" ht="17.45" customHeight="1" x14ac:dyDescent="0.45">
      <c r="A812" t="s">
        <v>5346</v>
      </c>
      <c r="B812" t="s">
        <v>8775</v>
      </c>
      <c r="C812" t="str">
        <f>SUBSTITUTE(SUBSTITUTE(SUBSTITUTE(SUBSTITUTE(SUBSTITUTE(SUBSTITUTE(SUBSTITUTE(SUBSTITUTE(SUBSTITUTE(SUBSTITUTE(SUBSTITUTE(SUBSTITUTE(SUBSTITUTE(LOWER(Table2[[#This Row],[Naam]]),".",""),"-","")," bvba",""),"belgië",""),"belgium","")," nv","")," bv",""),"group",""),"groep","")," ", ""),"é","e"),"è","e"),"à","a")</f>
        <v>huvepharma</v>
      </c>
      <c r="D812"/>
      <c r="E812"/>
      <c r="F812"/>
      <c r="G812"/>
      <c r="H812"/>
      <c r="I812"/>
      <c r="J812" t="s">
        <v>9547</v>
      </c>
      <c r="K812" t="str">
        <f>IFERROR(LEFT(SUBSTITUTE(SUBSTITUTE(Table2[[#This Row],[Website]],"www.",""),"https://",""), FIND(".", SUBSTITUTE(SUBSTITUTE(Table2[[#This Row],[Website]],"www.",""),"https://","")) - 1),"")</f>
        <v>Empty</v>
      </c>
      <c r="L812"/>
      <c r="M812"/>
      <c r="N812"/>
      <c r="O812"/>
      <c r="P812"/>
      <c r="Q812"/>
      <c r="R812" t="str">
        <f>LOWER(Table2[[#This Row],[Straat]]&amp;Table2[[#This Row],[Huisnummer]]&amp;Table2[[#This Row],[Postcode]])</f>
        <v/>
      </c>
      <c r="S812"/>
      <c r="T812"/>
      <c r="U812"/>
      <c r="V812"/>
      <c r="W812"/>
      <c r="X812"/>
      <c r="Y812"/>
      <c r="AA812" t="str">
        <f>_xlfn.XLOOKUP(Table2[[#This Row],[Basisnaam]],Table3[Basisnaam],Table3[Functie],"",0)</f>
        <v>HR Manager</v>
      </c>
      <c r="AB812" t="str">
        <f>IF(OR(Table2[[#This Row],[In Contact list?]]&lt;&gt;"Not Found",Table2[[#This Row],[In Contacten Hanne]]&lt;&gt;""),"Yes","No")</f>
        <v>Yes</v>
      </c>
    </row>
    <row r="813" spans="1:28" ht="17.45" customHeight="1" x14ac:dyDescent="0.45">
      <c r="A813" t="s">
        <v>5346</v>
      </c>
      <c r="B813" t="s">
        <v>8788</v>
      </c>
      <c r="C813" t="str">
        <f>SUBSTITUTE(SUBSTITUTE(SUBSTITUTE(SUBSTITUTE(SUBSTITUTE(SUBSTITUTE(SUBSTITUTE(SUBSTITUTE(SUBSTITUTE(SUBSTITUTE(SUBSTITUTE(SUBSTITUTE(SUBSTITUTE(LOWER(Table2[[#This Row],[Naam]]),".",""),"-","")," bvba",""),"belgië",""),"belgium","")," nv","")," bv",""),"group",""),"groep","")," ", ""),"é","e"),"è","e"),"à","a")</f>
        <v>what'scooking</v>
      </c>
      <c r="D813"/>
      <c r="E813"/>
      <c r="F813"/>
      <c r="G813"/>
      <c r="H813"/>
      <c r="I813"/>
      <c r="J813" t="s">
        <v>9547</v>
      </c>
      <c r="K813" t="str">
        <f>IFERROR(LEFT(SUBSTITUTE(SUBSTITUTE(Table2[[#This Row],[Website]],"www.",""),"https://",""), FIND(".", SUBSTITUTE(SUBSTITUTE(Table2[[#This Row],[Website]],"www.",""),"https://","")) - 1),"")</f>
        <v>Empty</v>
      </c>
      <c r="L813"/>
      <c r="M813"/>
      <c r="N813"/>
      <c r="O813"/>
      <c r="P813"/>
      <c r="Q813"/>
      <c r="R813" t="str">
        <f>LOWER(Table2[[#This Row],[Straat]]&amp;Table2[[#This Row],[Huisnummer]]&amp;Table2[[#This Row],[Postcode]])</f>
        <v/>
      </c>
      <c r="S813"/>
      <c r="T813"/>
      <c r="U813"/>
      <c r="V813"/>
      <c r="W813"/>
      <c r="X813"/>
      <c r="Y813"/>
      <c r="AA813" t="str">
        <f>_xlfn.XLOOKUP(Table2[[#This Row],[Basisnaam]],Table3[Basisnaam],Table3[Functie],"",0)</f>
        <v>HR Manager Belgium &amp; HQ</v>
      </c>
      <c r="AB813" t="str">
        <f>IF(OR(Table2[[#This Row],[In Contact list?]]&lt;&gt;"Not Found",Table2[[#This Row],[In Contacten Hanne]]&lt;&gt;""),"Yes","No")</f>
        <v>Yes</v>
      </c>
    </row>
    <row r="814" spans="1:28" ht="17.45" customHeight="1" x14ac:dyDescent="0.45">
      <c r="A814" t="s">
        <v>5346</v>
      </c>
      <c r="B814" t="s">
        <v>8794</v>
      </c>
      <c r="C814" t="str">
        <f>SUBSTITUTE(SUBSTITUTE(SUBSTITUTE(SUBSTITUTE(SUBSTITUTE(SUBSTITUTE(SUBSTITUTE(SUBSTITUTE(SUBSTITUTE(SUBSTITUTE(SUBSTITUTE(SUBSTITUTE(SUBSTITUTE(LOWER(Table2[[#This Row],[Naam]]),".",""),"-","")," bvba",""),"belgië",""),"belgium","")," nv","")," bv",""),"group",""),"groep","")," ", ""),"é","e"),"è","e"),"à","a")</f>
        <v>federalmogulcorporation</v>
      </c>
      <c r="D814"/>
      <c r="E814"/>
      <c r="F814"/>
      <c r="G814"/>
      <c r="H814"/>
      <c r="I814"/>
      <c r="J814" t="s">
        <v>9547</v>
      </c>
      <c r="K814" t="str">
        <f>IFERROR(LEFT(SUBSTITUTE(SUBSTITUTE(Table2[[#This Row],[Website]],"www.",""),"https://",""), FIND(".", SUBSTITUTE(SUBSTITUTE(Table2[[#This Row],[Website]],"www.",""),"https://","")) - 1),"")</f>
        <v>Empty</v>
      </c>
      <c r="L814"/>
      <c r="M814"/>
      <c r="N814"/>
      <c r="O814"/>
      <c r="P814"/>
      <c r="Q814"/>
      <c r="R814" t="str">
        <f>LOWER(Table2[[#This Row],[Straat]]&amp;Table2[[#This Row],[Huisnummer]]&amp;Table2[[#This Row],[Postcode]])</f>
        <v/>
      </c>
      <c r="S814"/>
      <c r="T814"/>
      <c r="U814"/>
      <c r="V814"/>
      <c r="W814"/>
      <c r="X814"/>
      <c r="Y814"/>
      <c r="AA814" t="str">
        <f>_xlfn.XLOOKUP(Table2[[#This Row],[Basisnaam]],Table3[Basisnaam],Table3[Functie],"",0)</f>
        <v>HR Manager</v>
      </c>
      <c r="AB814" t="str">
        <f>IF(OR(Table2[[#This Row],[In Contact list?]]&lt;&gt;"Not Found",Table2[[#This Row],[In Contacten Hanne]]&lt;&gt;""),"Yes","No")</f>
        <v>Yes</v>
      </c>
    </row>
    <row r="815" spans="1:28" ht="17.45" customHeight="1" x14ac:dyDescent="0.45">
      <c r="A815" t="s">
        <v>5346</v>
      </c>
      <c r="B815" t="s">
        <v>8800</v>
      </c>
      <c r="C815" t="str">
        <f>SUBSTITUTE(SUBSTITUTE(SUBSTITUTE(SUBSTITUTE(SUBSTITUTE(SUBSTITUTE(SUBSTITUTE(SUBSTITUTE(SUBSTITUTE(SUBSTITUTE(SUBSTITUTE(SUBSTITUTE(SUBSTITUTE(LOWER(Table2[[#This Row],[Naam]]),".",""),"-","")," bvba",""),"belgië",""),"belgium","")," nv","")," bv",""),"group",""),"groep","")," ", ""),"é","e"),"è","e"),"à","a")</f>
        <v>asapbe</v>
      </c>
      <c r="D815"/>
      <c r="E815"/>
      <c r="F815"/>
      <c r="G815"/>
      <c r="H815"/>
      <c r="I815"/>
      <c r="J815" t="s">
        <v>9547</v>
      </c>
      <c r="K815" t="str">
        <f>IFERROR(LEFT(SUBSTITUTE(SUBSTITUTE(Table2[[#This Row],[Website]],"www.",""),"https://",""), FIND(".", SUBSTITUTE(SUBSTITUTE(Table2[[#This Row],[Website]],"www.",""),"https://","")) - 1),"")</f>
        <v>Empty</v>
      </c>
      <c r="L815"/>
      <c r="M815"/>
      <c r="N815"/>
      <c r="O815"/>
      <c r="P815"/>
      <c r="Q815"/>
      <c r="R815" t="str">
        <f>LOWER(Table2[[#This Row],[Straat]]&amp;Table2[[#This Row],[Huisnummer]]&amp;Table2[[#This Row],[Postcode]])</f>
        <v/>
      </c>
      <c r="S815"/>
      <c r="T815"/>
      <c r="U815"/>
      <c r="V815"/>
      <c r="W815"/>
      <c r="X815"/>
      <c r="Y815"/>
      <c r="AA815" t="str">
        <f>_xlfn.XLOOKUP(Table2[[#This Row],[Basisnaam]],Table3[Basisnaam],Table3[Functie],"",0)</f>
        <v>HR Manager</v>
      </c>
      <c r="AB815" t="str">
        <f>IF(OR(Table2[[#This Row],[In Contact list?]]&lt;&gt;"Not Found",Table2[[#This Row],[In Contacten Hanne]]&lt;&gt;""),"Yes","No")</f>
        <v>Yes</v>
      </c>
    </row>
    <row r="816" spans="1:28" ht="17.45" customHeight="1" x14ac:dyDescent="0.45">
      <c r="A816" t="s">
        <v>5346</v>
      </c>
      <c r="B816" t="s">
        <v>8815</v>
      </c>
      <c r="C816" t="str">
        <f>SUBSTITUTE(SUBSTITUTE(SUBSTITUTE(SUBSTITUTE(SUBSTITUTE(SUBSTITUTE(SUBSTITUTE(SUBSTITUTE(SUBSTITUTE(SUBSTITUTE(SUBSTITUTE(SUBSTITUTE(SUBSTITUTE(LOWER(Table2[[#This Row],[Naam]]),".",""),"-","")," bvba",""),"belgië",""),"belgium","")," nv","")," bv",""),"group",""),"groep","")," ", ""),"é","e"),"è","e"),"à","a")</f>
        <v>impextraco</v>
      </c>
      <c r="D816"/>
      <c r="E816"/>
      <c r="F816"/>
      <c r="G816"/>
      <c r="H816"/>
      <c r="I816"/>
      <c r="J816" t="s">
        <v>9547</v>
      </c>
      <c r="K816" t="str">
        <f>IFERROR(LEFT(SUBSTITUTE(SUBSTITUTE(Table2[[#This Row],[Website]],"www.",""),"https://",""), FIND(".", SUBSTITUTE(SUBSTITUTE(Table2[[#This Row],[Website]],"www.",""),"https://","")) - 1),"")</f>
        <v>Empty</v>
      </c>
      <c r="L816"/>
      <c r="M816"/>
      <c r="N816"/>
      <c r="O816"/>
      <c r="P816"/>
      <c r="Q816"/>
      <c r="R816" t="str">
        <f>LOWER(Table2[[#This Row],[Straat]]&amp;Table2[[#This Row],[Huisnummer]]&amp;Table2[[#This Row],[Postcode]])</f>
        <v/>
      </c>
      <c r="S816"/>
      <c r="T816"/>
      <c r="U816"/>
      <c r="V816"/>
      <c r="W816"/>
      <c r="X816"/>
      <c r="Y816"/>
      <c r="AA816" t="str">
        <f>_xlfn.XLOOKUP(Table2[[#This Row],[Basisnaam]],Table3[Basisnaam],Table3[Functie],"",0)</f>
        <v>HR Manager</v>
      </c>
      <c r="AB816" t="str">
        <f>IF(OR(Table2[[#This Row],[In Contact list?]]&lt;&gt;"Not Found",Table2[[#This Row],[In Contacten Hanne]]&lt;&gt;""),"Yes","No")</f>
        <v>Yes</v>
      </c>
    </row>
    <row r="817" spans="1:28" ht="17.45" customHeight="1" x14ac:dyDescent="0.45">
      <c r="A817" t="s">
        <v>5346</v>
      </c>
      <c r="B817" t="s">
        <v>8818</v>
      </c>
      <c r="C817" t="str">
        <f>SUBSTITUTE(SUBSTITUTE(SUBSTITUTE(SUBSTITUTE(SUBSTITUTE(SUBSTITUTE(SUBSTITUTE(SUBSTITUTE(SUBSTITUTE(SUBSTITUTE(SUBSTITUTE(SUBSTITUTE(SUBSTITUTE(LOWER(Table2[[#This Row],[Naam]]),".",""),"-","")," bvba",""),"belgië",""),"belgium","")," nv","")," bv",""),"group",""),"groep","")," ", ""),"é","e"),"è","e"),"à","a")</f>
        <v>coolblue</v>
      </c>
      <c r="D817"/>
      <c r="E817"/>
      <c r="F817"/>
      <c r="G817"/>
      <c r="H817"/>
      <c r="I817"/>
      <c r="J817" t="s">
        <v>9547</v>
      </c>
      <c r="K817" t="str">
        <f>IFERROR(LEFT(SUBSTITUTE(SUBSTITUTE(Table2[[#This Row],[Website]],"www.",""),"https://",""), FIND(".", SUBSTITUTE(SUBSTITUTE(Table2[[#This Row],[Website]],"www.",""),"https://","")) - 1),"")</f>
        <v>Empty</v>
      </c>
      <c r="L817"/>
      <c r="M817"/>
      <c r="N817"/>
      <c r="O817"/>
      <c r="P817"/>
      <c r="Q817"/>
      <c r="R817" t="str">
        <f>LOWER(Table2[[#This Row],[Straat]]&amp;Table2[[#This Row],[Huisnummer]]&amp;Table2[[#This Row],[Postcode]])</f>
        <v/>
      </c>
      <c r="S817"/>
      <c r="T817"/>
      <c r="U817"/>
      <c r="V817"/>
      <c r="W817"/>
      <c r="X817"/>
      <c r="Y817"/>
      <c r="AA817" t="str">
        <f>_xlfn.XLOOKUP(Table2[[#This Row],[Basisnaam]],Table3[Basisnaam],Table3[Functie],"",0)</f>
        <v>HR Lead Organisatie- &amp; Medewerkersontwikkeling Coolblue Bezorgt</v>
      </c>
      <c r="AB817" t="str">
        <f>IF(OR(Table2[[#This Row],[In Contact list?]]&lt;&gt;"Not Found",Table2[[#This Row],[In Contacten Hanne]]&lt;&gt;""),"Yes","No")</f>
        <v>Yes</v>
      </c>
    </row>
    <row r="818" spans="1:28" ht="17.45" customHeight="1" x14ac:dyDescent="0.45">
      <c r="A818" t="s">
        <v>5346</v>
      </c>
      <c r="B818" t="s">
        <v>8824</v>
      </c>
      <c r="C818" t="str">
        <f>SUBSTITUTE(SUBSTITUTE(SUBSTITUTE(SUBSTITUTE(SUBSTITUTE(SUBSTITUTE(SUBSTITUTE(SUBSTITUTE(SUBSTITUTE(SUBSTITUTE(SUBSTITUTE(SUBSTITUTE(SUBSTITUTE(LOWER(Table2[[#This Row],[Naam]]),".",""),"-","")," bvba",""),"belgië",""),"belgium","")," nv","")," bv",""),"group",""),"groep","")," ", ""),"é","e"),"è","e"),"à","a")</f>
        <v>ccheftrucks</v>
      </c>
      <c r="D818"/>
      <c r="E818"/>
      <c r="F818"/>
      <c r="G818"/>
      <c r="H818"/>
      <c r="I818"/>
      <c r="J818" t="s">
        <v>9547</v>
      </c>
      <c r="K818" t="str">
        <f>IFERROR(LEFT(SUBSTITUTE(SUBSTITUTE(Table2[[#This Row],[Website]],"www.",""),"https://",""), FIND(".", SUBSTITUTE(SUBSTITUTE(Table2[[#This Row],[Website]],"www.",""),"https://","")) - 1),"")</f>
        <v>Empty</v>
      </c>
      <c r="L818"/>
      <c r="M818"/>
      <c r="N818"/>
      <c r="O818"/>
      <c r="P818"/>
      <c r="Q818"/>
      <c r="R818" t="str">
        <f>LOWER(Table2[[#This Row],[Straat]]&amp;Table2[[#This Row],[Huisnummer]]&amp;Table2[[#This Row],[Postcode]])</f>
        <v/>
      </c>
      <c r="S818"/>
      <c r="T818"/>
      <c r="U818"/>
      <c r="V818"/>
      <c r="W818"/>
      <c r="X818"/>
      <c r="Y818"/>
      <c r="AA818" t="str">
        <f>_xlfn.XLOOKUP(Table2[[#This Row],[Basisnaam]],Table3[Basisnaam],Table3[Functie],"",0)</f>
        <v>HR Manager</v>
      </c>
      <c r="AB818" t="str">
        <f>IF(OR(Table2[[#This Row],[In Contact list?]]&lt;&gt;"Not Found",Table2[[#This Row],[In Contacten Hanne]]&lt;&gt;""),"Yes","No")</f>
        <v>Yes</v>
      </c>
    </row>
    <row r="819" spans="1:28" ht="17.45" customHeight="1" x14ac:dyDescent="0.45">
      <c r="A819" t="s">
        <v>5346</v>
      </c>
      <c r="B819" t="s">
        <v>8838</v>
      </c>
      <c r="C819" t="str">
        <f>SUBSTITUTE(SUBSTITUTE(SUBSTITUTE(SUBSTITUTE(SUBSTITUTE(SUBSTITUTE(SUBSTITUTE(SUBSTITUTE(SUBSTITUTE(SUBSTITUTE(SUBSTITUTE(SUBSTITUTE(SUBSTITUTE(LOWER(Table2[[#This Row],[Naam]]),".",""),"-","")," bvba",""),"belgië",""),"belgium","")," nv","")," bv",""),"group",""),"groep","")," ", ""),"é","e"),"è","e"),"à","a")</f>
        <v>vanhout</v>
      </c>
      <c r="D819"/>
      <c r="E819"/>
      <c r="F819"/>
      <c r="G819"/>
      <c r="H819"/>
      <c r="I819"/>
      <c r="J819" t="s">
        <v>9547</v>
      </c>
      <c r="K819" t="str">
        <f>IFERROR(LEFT(SUBSTITUTE(SUBSTITUTE(Table2[[#This Row],[Website]],"www.",""),"https://",""), FIND(".", SUBSTITUTE(SUBSTITUTE(Table2[[#This Row],[Website]],"www.",""),"https://","")) - 1),"")</f>
        <v>Empty</v>
      </c>
      <c r="L819"/>
      <c r="M819"/>
      <c r="N819"/>
      <c r="O819"/>
      <c r="P819"/>
      <c r="Q819"/>
      <c r="R819" t="str">
        <f>LOWER(Table2[[#This Row],[Straat]]&amp;Table2[[#This Row],[Huisnummer]]&amp;Table2[[#This Row],[Postcode]])</f>
        <v/>
      </c>
      <c r="S819"/>
      <c r="T819"/>
      <c r="U819"/>
      <c r="V819"/>
      <c r="W819"/>
      <c r="X819"/>
      <c r="Y819"/>
      <c r="AA819" t="str">
        <f>_xlfn.XLOOKUP(Table2[[#This Row],[Basisnaam]],Table3[Basisnaam],Table3[Functie],"",0)</f>
        <v>HR Manager</v>
      </c>
      <c r="AB819" t="str">
        <f>IF(OR(Table2[[#This Row],[In Contact list?]]&lt;&gt;"Not Found",Table2[[#This Row],[In Contacten Hanne]]&lt;&gt;""),"Yes","No")</f>
        <v>Yes</v>
      </c>
    </row>
    <row r="820" spans="1:28" ht="17.45" customHeight="1" x14ac:dyDescent="0.45">
      <c r="A820" t="s">
        <v>5346</v>
      </c>
      <c r="B820" t="s">
        <v>8841</v>
      </c>
      <c r="C820" t="str">
        <f>SUBSTITUTE(SUBSTITUTE(SUBSTITUTE(SUBSTITUTE(SUBSTITUTE(SUBSTITUTE(SUBSTITUTE(SUBSTITUTE(SUBSTITUTE(SUBSTITUTE(SUBSTITUTE(SUBSTITUTE(SUBSTITUTE(LOWER(Table2[[#This Row],[Naam]]),".",""),"-","")," bvba",""),"belgië",""),"belgium","")," nv","")," bv",""),"group",""),"groep","")," ", ""),"é","e"),"è","e"),"à","a")</f>
        <v>sappieurope</v>
      </c>
      <c r="D820"/>
      <c r="E820"/>
      <c r="F820"/>
      <c r="G820"/>
      <c r="H820"/>
      <c r="I820"/>
      <c r="J820" t="s">
        <v>9547</v>
      </c>
      <c r="K820" t="str">
        <f>IFERROR(LEFT(SUBSTITUTE(SUBSTITUTE(Table2[[#This Row],[Website]],"www.",""),"https://",""), FIND(".", SUBSTITUTE(SUBSTITUTE(Table2[[#This Row],[Website]],"www.",""),"https://","")) - 1),"")</f>
        <v>Empty</v>
      </c>
      <c r="L820"/>
      <c r="M820"/>
      <c r="N820"/>
      <c r="O820"/>
      <c r="P820"/>
      <c r="Q820"/>
      <c r="R820" t="str">
        <f>LOWER(Table2[[#This Row],[Straat]]&amp;Table2[[#This Row],[Huisnummer]]&amp;Table2[[#This Row],[Postcode]])</f>
        <v/>
      </c>
      <c r="S820"/>
      <c r="T820"/>
      <c r="U820"/>
      <c r="V820"/>
      <c r="W820"/>
      <c r="X820"/>
      <c r="Y820"/>
      <c r="AA820" t="str">
        <f>_xlfn.XLOOKUP(Table2[[#This Row],[Basisnaam]],Table3[Basisnaam],Table3[Functie],"",0)</f>
        <v>HR Manager</v>
      </c>
      <c r="AB820" t="str">
        <f>IF(OR(Table2[[#This Row],[In Contact list?]]&lt;&gt;"Not Found",Table2[[#This Row],[In Contacten Hanne]]&lt;&gt;""),"Yes","No")</f>
        <v>Yes</v>
      </c>
    </row>
    <row r="821" spans="1:28" ht="17.45" customHeight="1" x14ac:dyDescent="0.45">
      <c r="A821" t="s">
        <v>5346</v>
      </c>
      <c r="B821" t="s">
        <v>8854</v>
      </c>
      <c r="C821" t="str">
        <f>SUBSTITUTE(SUBSTITUTE(SUBSTITUTE(SUBSTITUTE(SUBSTITUTE(SUBSTITUTE(SUBSTITUTE(SUBSTITUTE(SUBSTITUTE(SUBSTITUTE(SUBSTITUTE(SUBSTITUTE(SUBSTITUTE(LOWER(Table2[[#This Row],[Naam]]),".",""),"-","")," bvba",""),"belgië",""),"belgium","")," nv","")," bv",""),"group",""),"groep","")," ", ""),"é","e"),"è","e"),"à","a")</f>
        <v>resillion</v>
      </c>
      <c r="D821"/>
      <c r="E821"/>
      <c r="F821"/>
      <c r="G821"/>
      <c r="H821"/>
      <c r="I821"/>
      <c r="J821" t="s">
        <v>9547</v>
      </c>
      <c r="K821" t="str">
        <f>IFERROR(LEFT(SUBSTITUTE(SUBSTITUTE(Table2[[#This Row],[Website]],"www.",""),"https://",""), FIND(".", SUBSTITUTE(SUBSTITUTE(Table2[[#This Row],[Website]],"www.",""),"https://","")) - 1),"")</f>
        <v>Empty</v>
      </c>
      <c r="L821"/>
      <c r="M821"/>
      <c r="N821"/>
      <c r="O821"/>
      <c r="P821"/>
      <c r="Q821"/>
      <c r="R821" t="str">
        <f>LOWER(Table2[[#This Row],[Straat]]&amp;Table2[[#This Row],[Huisnummer]]&amp;Table2[[#This Row],[Postcode]])</f>
        <v/>
      </c>
      <c r="S821"/>
      <c r="T821"/>
      <c r="U821"/>
      <c r="V821"/>
      <c r="W821"/>
      <c r="X821"/>
      <c r="Y821"/>
      <c r="AA821" t="str">
        <f>_xlfn.XLOOKUP(Table2[[#This Row],[Basisnaam]],Table3[Basisnaam],Table3[Functie],"",0)</f>
        <v>HR Manager</v>
      </c>
      <c r="AB821" t="str">
        <f>IF(OR(Table2[[#This Row],[In Contact list?]]&lt;&gt;"Not Found",Table2[[#This Row],[In Contacten Hanne]]&lt;&gt;""),"Yes","No")</f>
        <v>Yes</v>
      </c>
    </row>
    <row r="822" spans="1:28" ht="17.45" customHeight="1" x14ac:dyDescent="0.45">
      <c r="A822" t="s">
        <v>5346</v>
      </c>
      <c r="B822" t="s">
        <v>8860</v>
      </c>
      <c r="C822" t="str">
        <f>SUBSTITUTE(SUBSTITUTE(SUBSTITUTE(SUBSTITUTE(SUBSTITUTE(SUBSTITUTE(SUBSTITUTE(SUBSTITUTE(SUBSTITUTE(SUBSTITUTE(SUBSTITUTE(SUBSTITUTE(SUBSTITUTE(LOWER(Table2[[#This Row],[Naam]]),".",""),"-","")," bvba",""),"belgië",""),"belgium","")," nv","")," bv",""),"group",""),"groep","")," ", ""),"é","e"),"è","e"),"à","a")</f>
        <v>biocartis</v>
      </c>
      <c r="D822"/>
      <c r="E822"/>
      <c r="F822"/>
      <c r="G822"/>
      <c r="H822"/>
      <c r="I822"/>
      <c r="J822" t="s">
        <v>9547</v>
      </c>
      <c r="K822" t="str">
        <f>IFERROR(LEFT(SUBSTITUTE(SUBSTITUTE(Table2[[#This Row],[Website]],"www.",""),"https://",""), FIND(".", SUBSTITUTE(SUBSTITUTE(Table2[[#This Row],[Website]],"www.",""),"https://","")) - 1),"")</f>
        <v>Empty</v>
      </c>
      <c r="L822"/>
      <c r="M822"/>
      <c r="N822"/>
      <c r="O822"/>
      <c r="P822"/>
      <c r="Q822"/>
      <c r="R822" t="str">
        <f>LOWER(Table2[[#This Row],[Straat]]&amp;Table2[[#This Row],[Huisnummer]]&amp;Table2[[#This Row],[Postcode]])</f>
        <v/>
      </c>
      <c r="S822"/>
      <c r="T822"/>
      <c r="U822"/>
      <c r="V822"/>
      <c r="W822"/>
      <c r="X822"/>
      <c r="Y822"/>
      <c r="AA822" t="str">
        <f>_xlfn.XLOOKUP(Table2[[#This Row],[Basisnaam]],Table3[Basisnaam],Table3[Functie],"",0)</f>
        <v>HR Director</v>
      </c>
      <c r="AB822" t="str">
        <f>IF(OR(Table2[[#This Row],[In Contact list?]]&lt;&gt;"Not Found",Table2[[#This Row],[In Contacten Hanne]]&lt;&gt;""),"Yes","No")</f>
        <v>Yes</v>
      </c>
    </row>
    <row r="823" spans="1:28" ht="17.45" customHeight="1" x14ac:dyDescent="0.45">
      <c r="A823" t="s">
        <v>5346</v>
      </c>
      <c r="B823" t="s">
        <v>8866</v>
      </c>
      <c r="C823" t="str">
        <f>SUBSTITUTE(SUBSTITUTE(SUBSTITUTE(SUBSTITUTE(SUBSTITUTE(SUBSTITUTE(SUBSTITUTE(SUBSTITUTE(SUBSTITUTE(SUBSTITUTE(SUBSTITUTE(SUBSTITUTE(SUBSTITUTE(LOWER(Table2[[#This Row],[Naam]]),".",""),"-","")," bvba",""),"belgië",""),"belgium","")," nv","")," bv",""),"group",""),"groep","")," ", ""),"é","e"),"è","e"),"à","a")</f>
        <v>geapharmasystems</v>
      </c>
      <c r="D823"/>
      <c r="E823"/>
      <c r="F823"/>
      <c r="G823"/>
      <c r="H823"/>
      <c r="I823"/>
      <c r="J823" t="s">
        <v>9547</v>
      </c>
      <c r="K823" t="str">
        <f>IFERROR(LEFT(SUBSTITUTE(SUBSTITUTE(Table2[[#This Row],[Website]],"www.",""),"https://",""), FIND(".", SUBSTITUTE(SUBSTITUTE(Table2[[#This Row],[Website]],"www.",""),"https://","")) - 1),"")</f>
        <v>Empty</v>
      </c>
      <c r="L823"/>
      <c r="M823"/>
      <c r="N823"/>
      <c r="O823"/>
      <c r="P823"/>
      <c r="Q823"/>
      <c r="R823" t="str">
        <f>LOWER(Table2[[#This Row],[Straat]]&amp;Table2[[#This Row],[Huisnummer]]&amp;Table2[[#This Row],[Postcode]])</f>
        <v/>
      </c>
      <c r="S823"/>
      <c r="T823"/>
      <c r="U823"/>
      <c r="V823"/>
      <c r="W823"/>
      <c r="X823"/>
      <c r="Y823"/>
      <c r="AA823" t="str">
        <f>_xlfn.XLOOKUP(Table2[[#This Row],[Basisnaam]],Table3[Basisnaam],Table3[Functie],"",0)</f>
        <v>VP HR</v>
      </c>
      <c r="AB823" t="str">
        <f>IF(OR(Table2[[#This Row],[In Contact list?]]&lt;&gt;"Not Found",Table2[[#This Row],[In Contacten Hanne]]&lt;&gt;""),"Yes","No")</f>
        <v>Yes</v>
      </c>
    </row>
    <row r="824" spans="1:28" ht="17.45" customHeight="1" x14ac:dyDescent="0.45">
      <c r="A824" t="s">
        <v>5346</v>
      </c>
      <c r="B824" t="s">
        <v>8886</v>
      </c>
      <c r="C824" t="str">
        <f>SUBSTITUTE(SUBSTITUTE(SUBSTITUTE(SUBSTITUTE(SUBSTITUTE(SUBSTITUTE(SUBSTITUTE(SUBSTITUTE(SUBSTITUTE(SUBSTITUTE(SUBSTITUTE(SUBSTITUTE(SUBSTITUTE(LOWER(Table2[[#This Row],[Naam]]),".",""),"-","")," bvba",""),"belgië",""),"belgium","")," nv","")," bv",""),"group",""),"groep","")," ", ""),"é","e"),"è","e"),"à","a")</f>
        <v>globachem</v>
      </c>
      <c r="D824"/>
      <c r="E824"/>
      <c r="F824"/>
      <c r="G824"/>
      <c r="H824"/>
      <c r="I824"/>
      <c r="J824" t="s">
        <v>9547</v>
      </c>
      <c r="K824" t="str">
        <f>IFERROR(LEFT(SUBSTITUTE(SUBSTITUTE(Table2[[#This Row],[Website]],"www.",""),"https://",""), FIND(".", SUBSTITUTE(SUBSTITUTE(Table2[[#This Row],[Website]],"www.",""),"https://","")) - 1),"")</f>
        <v>Empty</v>
      </c>
      <c r="L824"/>
      <c r="M824"/>
      <c r="N824"/>
      <c r="O824"/>
      <c r="P824"/>
      <c r="Q824"/>
      <c r="R824" t="str">
        <f>LOWER(Table2[[#This Row],[Straat]]&amp;Table2[[#This Row],[Huisnummer]]&amp;Table2[[#This Row],[Postcode]])</f>
        <v/>
      </c>
      <c r="S824"/>
      <c r="T824"/>
      <c r="U824"/>
      <c r="V824"/>
      <c r="W824"/>
      <c r="X824"/>
      <c r="Y824"/>
      <c r="AA824" t="str">
        <f>_xlfn.XLOOKUP(Table2[[#This Row],[Basisnaam]],Table3[Basisnaam],Table3[Functie],"",0)</f>
        <v>HR Manager</v>
      </c>
      <c r="AB824" t="str">
        <f>IF(OR(Table2[[#This Row],[In Contact list?]]&lt;&gt;"Not Found",Table2[[#This Row],[In Contacten Hanne]]&lt;&gt;""),"Yes","No")</f>
        <v>Yes</v>
      </c>
    </row>
    <row r="825" spans="1:28" ht="17.45" customHeight="1" x14ac:dyDescent="0.45">
      <c r="A825" t="s">
        <v>5346</v>
      </c>
      <c r="B825" t="s">
        <v>8899</v>
      </c>
      <c r="C825" t="str">
        <f>SUBSTITUTE(SUBSTITUTE(SUBSTITUTE(SUBSTITUTE(SUBSTITUTE(SUBSTITUTE(SUBSTITUTE(SUBSTITUTE(SUBSTITUTE(SUBSTITUTE(SUBSTITUTE(SUBSTITUTE(SUBSTITUTE(LOWER(Table2[[#This Row],[Naam]]),".",""),"-","")," bvba",""),"belgië",""),"belgium","")," nv","")," bv",""),"group",""),"groep","")," ", ""),"é","e"),"è","e"),"à","a")</f>
        <v>monteacommv</v>
      </c>
      <c r="D825"/>
      <c r="E825"/>
      <c r="F825"/>
      <c r="G825"/>
      <c r="H825"/>
      <c r="I825"/>
      <c r="J825" t="s">
        <v>9547</v>
      </c>
      <c r="K825" t="str">
        <f>IFERROR(LEFT(SUBSTITUTE(SUBSTITUTE(Table2[[#This Row],[Website]],"www.",""),"https://",""), FIND(".", SUBSTITUTE(SUBSTITUTE(Table2[[#This Row],[Website]],"www.",""),"https://","")) - 1),"")</f>
        <v>Empty</v>
      </c>
      <c r="L825"/>
      <c r="M825"/>
      <c r="N825"/>
      <c r="O825"/>
      <c r="P825"/>
      <c r="Q825"/>
      <c r="R825" t="str">
        <f>LOWER(Table2[[#This Row],[Straat]]&amp;Table2[[#This Row],[Huisnummer]]&amp;Table2[[#This Row],[Postcode]])</f>
        <v/>
      </c>
      <c r="S825"/>
      <c r="T825"/>
      <c r="U825"/>
      <c r="V825"/>
      <c r="W825"/>
      <c r="X825"/>
      <c r="Y825"/>
      <c r="AA825" t="str">
        <f>_xlfn.XLOOKUP(Table2[[#This Row],[Basisnaam]],Table3[Basisnaam],Table3[Functie],"",0)</f>
        <v>CHRO</v>
      </c>
      <c r="AB825" t="str">
        <f>IF(OR(Table2[[#This Row],[In Contact list?]]&lt;&gt;"Not Found",Table2[[#This Row],[In Contacten Hanne]]&lt;&gt;""),"Yes","No")</f>
        <v>Yes</v>
      </c>
    </row>
    <row r="826" spans="1:28" ht="17.45" customHeight="1" x14ac:dyDescent="0.45">
      <c r="A826" t="s">
        <v>5346</v>
      </c>
      <c r="B826" t="s">
        <v>8906</v>
      </c>
      <c r="C826" t="str">
        <f>SUBSTITUTE(SUBSTITUTE(SUBSTITUTE(SUBSTITUTE(SUBSTITUTE(SUBSTITUTE(SUBSTITUTE(SUBSTITUTE(SUBSTITUTE(SUBSTITUTE(SUBSTITUTE(SUBSTITUTE(SUBSTITUTE(LOWER(Table2[[#This Row],[Naam]]),".",""),"-","")," bvba",""),"belgië",""),"belgium","")," nv","")," bv",""),"group",""),"groep","")," ", ""),"é","e"),"è","e"),"à","a")</f>
        <v>aliplast</v>
      </c>
      <c r="D826"/>
      <c r="E826"/>
      <c r="F826"/>
      <c r="G826"/>
      <c r="H826"/>
      <c r="I826"/>
      <c r="J826" t="s">
        <v>9547</v>
      </c>
      <c r="K826" t="str">
        <f>IFERROR(LEFT(SUBSTITUTE(SUBSTITUTE(Table2[[#This Row],[Website]],"www.",""),"https://",""), FIND(".", SUBSTITUTE(SUBSTITUTE(Table2[[#This Row],[Website]],"www.",""),"https://","")) - 1),"")</f>
        <v>Empty</v>
      </c>
      <c r="L826"/>
      <c r="M826"/>
      <c r="N826"/>
      <c r="O826"/>
      <c r="P826"/>
      <c r="Q826"/>
      <c r="R826" t="str">
        <f>LOWER(Table2[[#This Row],[Straat]]&amp;Table2[[#This Row],[Huisnummer]]&amp;Table2[[#This Row],[Postcode]])</f>
        <v/>
      </c>
      <c r="S826"/>
      <c r="T826"/>
      <c r="U826"/>
      <c r="V826"/>
      <c r="W826"/>
      <c r="X826"/>
      <c r="Y826"/>
      <c r="AA826" t="str">
        <f>_xlfn.XLOOKUP(Table2[[#This Row],[Basisnaam]],Table3[Basisnaam],Table3[Functie],"",0)</f>
        <v>HR Manager</v>
      </c>
      <c r="AB826" t="str">
        <f>IF(OR(Table2[[#This Row],[In Contact list?]]&lt;&gt;"Not Found",Table2[[#This Row],[In Contacten Hanne]]&lt;&gt;""),"Yes","No")</f>
        <v>Yes</v>
      </c>
    </row>
    <row r="827" spans="1:28" ht="17.45" customHeight="1" x14ac:dyDescent="0.45">
      <c r="A827" t="s">
        <v>5346</v>
      </c>
      <c r="B827" t="s">
        <v>8909</v>
      </c>
      <c r="C827" t="str">
        <f>SUBSTITUTE(SUBSTITUTE(SUBSTITUTE(SUBSTITUTE(SUBSTITUTE(SUBSTITUTE(SUBSTITUTE(SUBSTITUTE(SUBSTITUTE(SUBSTITUTE(SUBSTITUTE(SUBSTITUTE(SUBSTITUTE(LOWER(Table2[[#This Row],[Naam]]),".",""),"-","")," bvba",""),"belgië",""),"belgium","")," nv","")," bv",""),"group",""),"groep","")," ", ""),"é","e"),"è","e"),"à","a")</f>
        <v>lbcantwerpen</v>
      </c>
      <c r="D827"/>
      <c r="E827"/>
      <c r="F827"/>
      <c r="G827"/>
      <c r="H827"/>
      <c r="I827"/>
      <c r="J827" t="s">
        <v>9547</v>
      </c>
      <c r="K827" t="str">
        <f>IFERROR(LEFT(SUBSTITUTE(SUBSTITUTE(Table2[[#This Row],[Website]],"www.",""),"https://",""), FIND(".", SUBSTITUTE(SUBSTITUTE(Table2[[#This Row],[Website]],"www.",""),"https://","")) - 1),"")</f>
        <v>Empty</v>
      </c>
      <c r="L827"/>
      <c r="M827"/>
      <c r="N827"/>
      <c r="O827"/>
      <c r="P827"/>
      <c r="Q827"/>
      <c r="R827" t="str">
        <f>LOWER(Table2[[#This Row],[Straat]]&amp;Table2[[#This Row],[Huisnummer]]&amp;Table2[[#This Row],[Postcode]])</f>
        <v/>
      </c>
      <c r="S827"/>
      <c r="T827"/>
      <c r="U827"/>
      <c r="V827"/>
      <c r="W827"/>
      <c r="X827"/>
      <c r="Y827"/>
      <c r="AA827" t="str">
        <f>_xlfn.XLOOKUP(Table2[[#This Row],[Basisnaam]],Table3[Basisnaam],Table3[Functie],"",0)</f>
        <v>HR Manager</v>
      </c>
      <c r="AB827" t="str">
        <f>IF(OR(Table2[[#This Row],[In Contact list?]]&lt;&gt;"Not Found",Table2[[#This Row],[In Contacten Hanne]]&lt;&gt;""),"Yes","No")</f>
        <v>Yes</v>
      </c>
    </row>
    <row r="828" spans="1:28" ht="17.45" customHeight="1" x14ac:dyDescent="0.45">
      <c r="A828" t="s">
        <v>5346</v>
      </c>
      <c r="B828" t="s">
        <v>8924</v>
      </c>
      <c r="C828" t="str">
        <f>SUBSTITUTE(SUBSTITUTE(SUBSTITUTE(SUBSTITUTE(SUBSTITUTE(SUBSTITUTE(SUBSTITUTE(SUBSTITUTE(SUBSTITUTE(SUBSTITUTE(SUBSTITUTE(SUBSTITUTE(SUBSTITUTE(LOWER(Table2[[#This Row],[Naam]]),".",""),"-","")," bvba",""),"belgië",""),"belgium","")," nv","")," bv",""),"group",""),"groep","")," ", ""),"é","e"),"è","e"),"à","a")</f>
        <v>dsvroadholding</v>
      </c>
      <c r="D828"/>
      <c r="E828"/>
      <c r="F828"/>
      <c r="G828"/>
      <c r="H828"/>
      <c r="I828"/>
      <c r="J828" t="s">
        <v>9547</v>
      </c>
      <c r="K828" t="str">
        <f>IFERROR(LEFT(SUBSTITUTE(SUBSTITUTE(Table2[[#This Row],[Website]],"www.",""),"https://",""), FIND(".", SUBSTITUTE(SUBSTITUTE(Table2[[#This Row],[Website]],"www.",""),"https://","")) - 1),"")</f>
        <v>Empty</v>
      </c>
      <c r="L828"/>
      <c r="M828"/>
      <c r="N828"/>
      <c r="O828"/>
      <c r="P828"/>
      <c r="Q828"/>
      <c r="R828" t="str">
        <f>LOWER(Table2[[#This Row],[Straat]]&amp;Table2[[#This Row],[Huisnummer]]&amp;Table2[[#This Row],[Postcode]])</f>
        <v/>
      </c>
      <c r="S828"/>
      <c r="T828"/>
      <c r="U828"/>
      <c r="V828"/>
      <c r="W828"/>
      <c r="X828"/>
      <c r="Y828"/>
      <c r="AA828" t="str">
        <f>_xlfn.XLOOKUP(Table2[[#This Row],[Basisnaam]],Table3[Basisnaam],Table3[Functie],"",0)</f>
        <v>HR Director</v>
      </c>
      <c r="AB828" t="str">
        <f>IF(OR(Table2[[#This Row],[In Contact list?]]&lt;&gt;"Not Found",Table2[[#This Row],[In Contacten Hanne]]&lt;&gt;""),"Yes","No")</f>
        <v>Yes</v>
      </c>
    </row>
    <row r="829" spans="1:28" ht="17.45" customHeight="1" x14ac:dyDescent="0.45">
      <c r="A829" t="s">
        <v>5346</v>
      </c>
      <c r="B829" t="s">
        <v>8928</v>
      </c>
      <c r="C829" t="str">
        <f>SUBSTITUTE(SUBSTITUTE(SUBSTITUTE(SUBSTITUTE(SUBSTITUTE(SUBSTITUTE(SUBSTITUTE(SUBSTITUTE(SUBSTITUTE(SUBSTITUTE(SUBSTITUTE(SUBSTITUTE(SUBSTITUTE(LOWER(Table2[[#This Row],[Naam]]),".",""),"-","")," bvba",""),"belgië",""),"belgium","")," nv","")," bv",""),"group",""),"groep","")," ", ""),"é","e"),"è","e"),"à","a")</f>
        <v>brusselsairportcompany</v>
      </c>
      <c r="D829"/>
      <c r="E829"/>
      <c r="F829"/>
      <c r="G829"/>
      <c r="H829"/>
      <c r="I829"/>
      <c r="J829" t="s">
        <v>9547</v>
      </c>
      <c r="K829" t="str">
        <f>IFERROR(LEFT(SUBSTITUTE(SUBSTITUTE(Table2[[#This Row],[Website]],"www.",""),"https://",""), FIND(".", SUBSTITUTE(SUBSTITUTE(Table2[[#This Row],[Website]],"www.",""),"https://","")) - 1),"")</f>
        <v>Empty</v>
      </c>
      <c r="L829"/>
      <c r="M829"/>
      <c r="N829"/>
      <c r="O829"/>
      <c r="P829"/>
      <c r="Q829"/>
      <c r="R829" t="str">
        <f>LOWER(Table2[[#This Row],[Straat]]&amp;Table2[[#This Row],[Huisnummer]]&amp;Table2[[#This Row],[Postcode]])</f>
        <v/>
      </c>
      <c r="S829"/>
      <c r="T829"/>
      <c r="U829"/>
      <c r="V829"/>
      <c r="W829"/>
      <c r="X829"/>
      <c r="Y829"/>
      <c r="AA829" t="str">
        <f>_xlfn.XLOOKUP(Table2[[#This Row],[Basisnaam]],Table3[Basisnaam],Table3[Functie],"",0)</f>
        <v>Chief HR &amp; Corporate Affairs Officer</v>
      </c>
      <c r="AB829" t="str">
        <f>IF(OR(Table2[[#This Row],[In Contact list?]]&lt;&gt;"Not Found",Table2[[#This Row],[In Contacten Hanne]]&lt;&gt;""),"Yes","No")</f>
        <v>Yes</v>
      </c>
    </row>
    <row r="830" spans="1:28" ht="17.45" customHeight="1" x14ac:dyDescent="0.45">
      <c r="A830" t="s">
        <v>5346</v>
      </c>
      <c r="B830" t="s">
        <v>8943</v>
      </c>
      <c r="C830" t="str">
        <f>SUBSTITUTE(SUBSTITUTE(SUBSTITUTE(SUBSTITUTE(SUBSTITUTE(SUBSTITUTE(SUBSTITUTE(SUBSTITUTE(SUBSTITUTE(SUBSTITUTE(SUBSTITUTE(SUBSTITUTE(SUBSTITUTE(LOWER(Table2[[#This Row],[Naam]]),".",""),"-","")," bvba",""),"belgië",""),"belgium","")," nv","")," bv",""),"group",""),"groep","")," ", ""),"é","e"),"è","e"),"à","a")</f>
        <v>kelakempischlaboratoriumkelalaboratoria</v>
      </c>
      <c r="D830"/>
      <c r="E830"/>
      <c r="F830"/>
      <c r="G830"/>
      <c r="H830"/>
      <c r="I830"/>
      <c r="J830" t="s">
        <v>9547</v>
      </c>
      <c r="K830" t="str">
        <f>IFERROR(LEFT(SUBSTITUTE(SUBSTITUTE(Table2[[#This Row],[Website]],"www.",""),"https://",""), FIND(".", SUBSTITUTE(SUBSTITUTE(Table2[[#This Row],[Website]],"www.",""),"https://","")) - 1),"")</f>
        <v>Empty</v>
      </c>
      <c r="L830"/>
      <c r="M830"/>
      <c r="N830"/>
      <c r="O830"/>
      <c r="P830"/>
      <c r="Q830"/>
      <c r="R830" t="str">
        <f>LOWER(Table2[[#This Row],[Straat]]&amp;Table2[[#This Row],[Huisnummer]]&amp;Table2[[#This Row],[Postcode]])</f>
        <v/>
      </c>
      <c r="S830"/>
      <c r="T830"/>
      <c r="U830"/>
      <c r="V830"/>
      <c r="W830"/>
      <c r="X830"/>
      <c r="Y830"/>
      <c r="AA830" t="str">
        <f>_xlfn.XLOOKUP(Table2[[#This Row],[Basisnaam]],Table3[Basisnaam],Table3[Functie],"",0)</f>
        <v>HR Manager</v>
      </c>
      <c r="AB830" t="str">
        <f>IF(OR(Table2[[#This Row],[In Contact list?]]&lt;&gt;"Not Found",Table2[[#This Row],[In Contacten Hanne]]&lt;&gt;""),"Yes","No")</f>
        <v>Yes</v>
      </c>
    </row>
    <row r="831" spans="1:28" ht="17.45" customHeight="1" x14ac:dyDescent="0.45">
      <c r="A831" t="s">
        <v>5346</v>
      </c>
      <c r="B831" t="s">
        <v>8955</v>
      </c>
      <c r="C831" t="str">
        <f>SUBSTITUTE(SUBSTITUTE(SUBSTITUTE(SUBSTITUTE(SUBSTITUTE(SUBSTITUTE(SUBSTITUTE(SUBSTITUTE(SUBSTITUTE(SUBSTITUTE(SUBSTITUTE(SUBSTITUTE(SUBSTITUTE(LOWER(Table2[[#This Row],[Naam]]),".",""),"-","")," bvba",""),"belgië",""),"belgium","")," nv","")," bv",""),"group",""),"groep","")," ", ""),"é","e"),"è","e"),"à","a")</f>
        <v>dhlworldwideexpressgmbh</v>
      </c>
      <c r="D831"/>
      <c r="E831"/>
      <c r="F831"/>
      <c r="G831"/>
      <c r="H831"/>
      <c r="I831"/>
      <c r="J831" t="s">
        <v>9547</v>
      </c>
      <c r="K831" t="str">
        <f>IFERROR(LEFT(SUBSTITUTE(SUBSTITUTE(Table2[[#This Row],[Website]],"www.",""),"https://",""), FIND(".", SUBSTITUTE(SUBSTITUTE(Table2[[#This Row],[Website]],"www.",""),"https://","")) - 1),"")</f>
        <v>Empty</v>
      </c>
      <c r="L831"/>
      <c r="M831"/>
      <c r="N831"/>
      <c r="O831"/>
      <c r="P831"/>
      <c r="Q831"/>
      <c r="R831" t="str">
        <f>LOWER(Table2[[#This Row],[Straat]]&amp;Table2[[#This Row],[Huisnummer]]&amp;Table2[[#This Row],[Postcode]])</f>
        <v/>
      </c>
      <c r="S831"/>
      <c r="T831"/>
      <c r="U831"/>
      <c r="V831"/>
      <c r="W831"/>
      <c r="X831"/>
      <c r="Y831"/>
      <c r="AA831" t="str">
        <f>_xlfn.XLOOKUP(Table2[[#This Row],[Basisnaam]],Table3[Basisnaam],Table3[Functie],"",0)</f>
        <v>HR Director</v>
      </c>
      <c r="AB831" t="str">
        <f>IF(OR(Table2[[#This Row],[In Contact list?]]&lt;&gt;"Not Found",Table2[[#This Row],[In Contacten Hanne]]&lt;&gt;""),"Yes","No")</f>
        <v>Yes</v>
      </c>
    </row>
    <row r="832" spans="1:28" ht="17.45" customHeight="1" x14ac:dyDescent="0.45">
      <c r="A832" t="s">
        <v>5346</v>
      </c>
      <c r="B832" t="s">
        <v>8960</v>
      </c>
      <c r="C832" t="str">
        <f>SUBSTITUTE(SUBSTITUTE(SUBSTITUTE(SUBSTITUTE(SUBSTITUTE(SUBSTITUTE(SUBSTITUTE(SUBSTITUTE(SUBSTITUTE(SUBSTITUTE(SUBSTITUTE(SUBSTITUTE(SUBSTITUTE(LOWER(Table2[[#This Row],[Naam]]),".",""),"-","")," bvba",""),"belgië",""),"belgium","")," nv","")," bv",""),"group",""),"groep","")," ", ""),"é","e"),"è","e"),"à","a")</f>
        <v>vandeputtesafetyinternational</v>
      </c>
      <c r="D832"/>
      <c r="E832"/>
      <c r="F832"/>
      <c r="G832"/>
      <c r="H832"/>
      <c r="I832"/>
      <c r="J832" t="s">
        <v>9547</v>
      </c>
      <c r="K832" t="str">
        <f>IFERROR(LEFT(SUBSTITUTE(SUBSTITUTE(Table2[[#This Row],[Website]],"www.",""),"https://",""), FIND(".", SUBSTITUTE(SUBSTITUTE(Table2[[#This Row],[Website]],"www.",""),"https://","")) - 1),"")</f>
        <v>Empty</v>
      </c>
      <c r="L832"/>
      <c r="M832"/>
      <c r="N832"/>
      <c r="O832"/>
      <c r="P832"/>
      <c r="Q832"/>
      <c r="R832" t="str">
        <f>LOWER(Table2[[#This Row],[Straat]]&amp;Table2[[#This Row],[Huisnummer]]&amp;Table2[[#This Row],[Postcode]])</f>
        <v/>
      </c>
      <c r="S832"/>
      <c r="T832"/>
      <c r="U832"/>
      <c r="V832"/>
      <c r="W832"/>
      <c r="X832"/>
      <c r="Y832"/>
      <c r="AA832" t="str">
        <f>_xlfn.XLOOKUP(Table2[[#This Row],[Basisnaam]],Table3[Basisnaam],Table3[Functie],"",0)</f>
        <v>HR Manager</v>
      </c>
      <c r="AB832" t="str">
        <f>IF(OR(Table2[[#This Row],[In Contact list?]]&lt;&gt;"Not Found",Table2[[#This Row],[In Contacten Hanne]]&lt;&gt;""),"Yes","No")</f>
        <v>Yes</v>
      </c>
    </row>
    <row r="833" spans="1:28" ht="17.45" customHeight="1" x14ac:dyDescent="0.45">
      <c r="A833" t="s">
        <v>5346</v>
      </c>
      <c r="B833" t="s">
        <v>8981</v>
      </c>
      <c r="C833" t="str">
        <f>SUBSTITUTE(SUBSTITUTE(SUBSTITUTE(SUBSTITUTE(SUBSTITUTE(SUBSTITUTE(SUBSTITUTE(SUBSTITUTE(SUBSTITUTE(SUBSTITUTE(SUBSTITUTE(SUBSTITUTE(SUBSTITUTE(LOWER(Table2[[#This Row],[Naam]]),".",""),"-","")," bvba",""),"belgië",""),"belgium","")," nv","")," bv",""),"group",""),"groep","")," ", ""),"é","e"),"è","e"),"à","a")</f>
        <v>greenyardbakker</v>
      </c>
      <c r="D833"/>
      <c r="E833"/>
      <c r="F833"/>
      <c r="G833"/>
      <c r="H833"/>
      <c r="I833"/>
      <c r="J833" t="s">
        <v>9547</v>
      </c>
      <c r="K833" t="str">
        <f>IFERROR(LEFT(SUBSTITUTE(SUBSTITUTE(Table2[[#This Row],[Website]],"www.",""),"https://",""), FIND(".", SUBSTITUTE(SUBSTITUTE(Table2[[#This Row],[Website]],"www.",""),"https://","")) - 1),"")</f>
        <v>Empty</v>
      </c>
      <c r="L833"/>
      <c r="M833"/>
      <c r="N833"/>
      <c r="O833"/>
      <c r="P833"/>
      <c r="Q833"/>
      <c r="R833" t="str">
        <f>LOWER(Table2[[#This Row],[Straat]]&amp;Table2[[#This Row],[Huisnummer]]&amp;Table2[[#This Row],[Postcode]])</f>
        <v/>
      </c>
      <c r="S833"/>
      <c r="T833"/>
      <c r="U833"/>
      <c r="V833"/>
      <c r="W833"/>
      <c r="X833"/>
      <c r="Y833"/>
      <c r="AA833" t="str">
        <f>_xlfn.XLOOKUP(Table2[[#This Row],[Basisnaam]],Table3[Basisnaam],Table3[Functie],"",0)</f>
        <v>HR Director</v>
      </c>
      <c r="AB833" t="str">
        <f>IF(OR(Table2[[#This Row],[In Contact list?]]&lt;&gt;"Not Found",Table2[[#This Row],[In Contacten Hanne]]&lt;&gt;""),"Yes","No")</f>
        <v>Yes</v>
      </c>
    </row>
    <row r="834" spans="1:28" ht="17.45" customHeight="1" x14ac:dyDescent="0.45">
      <c r="A834" t="s">
        <v>5346</v>
      </c>
      <c r="B834" t="s">
        <v>8986</v>
      </c>
      <c r="C834" t="str">
        <f>SUBSTITUTE(SUBSTITUTE(SUBSTITUTE(SUBSTITUTE(SUBSTITUTE(SUBSTITUTE(SUBSTITUTE(SUBSTITUTE(SUBSTITUTE(SUBSTITUTE(SUBSTITUTE(SUBSTITUTE(SUBSTITUTE(LOWER(Table2[[#This Row],[Naam]]),".",""),"-","")," bvba",""),"belgië",""),"belgium","")," nv","")," bv",""),"group",""),"groep","")," ", ""),"é","e"),"è","e"),"à","a")</f>
        <v>shurgardeurope</v>
      </c>
      <c r="D834"/>
      <c r="E834"/>
      <c r="F834"/>
      <c r="G834"/>
      <c r="H834"/>
      <c r="I834"/>
      <c r="J834" t="s">
        <v>9547</v>
      </c>
      <c r="K834" t="str">
        <f>IFERROR(LEFT(SUBSTITUTE(SUBSTITUTE(Table2[[#This Row],[Website]],"www.",""),"https://",""), FIND(".", SUBSTITUTE(SUBSTITUTE(Table2[[#This Row],[Website]],"www.",""),"https://","")) - 1),"")</f>
        <v>Empty</v>
      </c>
      <c r="L834"/>
      <c r="M834"/>
      <c r="N834"/>
      <c r="O834"/>
      <c r="P834"/>
      <c r="Q834"/>
      <c r="R834" t="str">
        <f>LOWER(Table2[[#This Row],[Straat]]&amp;Table2[[#This Row],[Huisnummer]]&amp;Table2[[#This Row],[Postcode]])</f>
        <v/>
      </c>
      <c r="S834"/>
      <c r="T834"/>
      <c r="U834"/>
      <c r="V834"/>
      <c r="W834"/>
      <c r="X834"/>
      <c r="Y834"/>
      <c r="AA834" t="str">
        <f>_xlfn.XLOOKUP(Table2[[#This Row],[Basisnaam]],Table3[Basisnaam],Table3[Functie],"",0)</f>
        <v>HR Manager European Support Center &amp; Recruitment Coordinator</v>
      </c>
      <c r="AB834" t="str">
        <f>IF(OR(Table2[[#This Row],[In Contact list?]]&lt;&gt;"Not Found",Table2[[#This Row],[In Contacten Hanne]]&lt;&gt;""),"Yes","No")</f>
        <v>Yes</v>
      </c>
    </row>
    <row r="835" spans="1:28" ht="17.45" customHeight="1" x14ac:dyDescent="0.45">
      <c r="A835" t="s">
        <v>5346</v>
      </c>
      <c r="B835" t="s">
        <v>8996</v>
      </c>
      <c r="C835" t="str">
        <f>SUBSTITUTE(SUBSTITUTE(SUBSTITUTE(SUBSTITUTE(SUBSTITUTE(SUBSTITUTE(SUBSTITUTE(SUBSTITUTE(SUBSTITUTE(SUBSTITUTE(SUBSTITUTE(SUBSTITUTE(SUBSTITUTE(LOWER(Table2[[#This Row],[Naam]]),".",""),"-","")," bvba",""),"belgië",""),"belgium","")," nv","")," bv",""),"group",""),"groep","")," ", ""),"é","e"),"è","e"),"à","a")</f>
        <v>esteelauder</v>
      </c>
      <c r="D835"/>
      <c r="E835"/>
      <c r="F835"/>
      <c r="G835"/>
      <c r="H835"/>
      <c r="I835"/>
      <c r="J835" t="s">
        <v>9547</v>
      </c>
      <c r="K835" t="str">
        <f>IFERROR(LEFT(SUBSTITUTE(SUBSTITUTE(Table2[[#This Row],[Website]],"www.",""),"https://",""), FIND(".", SUBSTITUTE(SUBSTITUTE(Table2[[#This Row],[Website]],"www.",""),"https://","")) - 1),"")</f>
        <v>Empty</v>
      </c>
      <c r="L835"/>
      <c r="M835"/>
      <c r="N835"/>
      <c r="O835"/>
      <c r="P835"/>
      <c r="Q835"/>
      <c r="R835" t="str">
        <f>LOWER(Table2[[#This Row],[Straat]]&amp;Table2[[#This Row],[Huisnummer]]&amp;Table2[[#This Row],[Postcode]])</f>
        <v/>
      </c>
      <c r="S835"/>
      <c r="T835"/>
      <c r="U835"/>
      <c r="V835"/>
      <c r="W835"/>
      <c r="X835"/>
      <c r="Y835"/>
      <c r="AA835" t="str">
        <f>_xlfn.XLOOKUP(Table2[[#This Row],[Basisnaam]],Table3[Basisnaam],Table3[Functie],"",0)</f>
        <v>HR Director</v>
      </c>
      <c r="AB835" t="str">
        <f>IF(OR(Table2[[#This Row],[In Contact list?]]&lt;&gt;"Not Found",Table2[[#This Row],[In Contacten Hanne]]&lt;&gt;""),"Yes","No")</f>
        <v>Yes</v>
      </c>
    </row>
    <row r="836" spans="1:28" ht="17.45" customHeight="1" x14ac:dyDescent="0.45">
      <c r="A836" t="s">
        <v>5346</v>
      </c>
      <c r="B836" t="s">
        <v>9003</v>
      </c>
      <c r="C836" t="str">
        <f>SUBSTITUTE(SUBSTITUTE(SUBSTITUTE(SUBSTITUTE(SUBSTITUTE(SUBSTITUTE(SUBSTITUTE(SUBSTITUTE(SUBSTITUTE(SUBSTITUTE(SUBSTITUTE(SUBSTITUTE(SUBSTITUTE(LOWER(Table2[[#This Row],[Naam]]),".",""),"-","")," bvba",""),"belgië",""),"belgium","")," nv","")," bv",""),"group",""),"groep","")," ", ""),"é","e"),"è","e"),"à","a")</f>
        <v>petronas</v>
      </c>
      <c r="D836"/>
      <c r="E836"/>
      <c r="F836"/>
      <c r="G836"/>
      <c r="H836"/>
      <c r="I836"/>
      <c r="J836" t="s">
        <v>9547</v>
      </c>
      <c r="K836" t="str">
        <f>IFERROR(LEFT(SUBSTITUTE(SUBSTITUTE(Table2[[#This Row],[Website]],"www.",""),"https://",""), FIND(".", SUBSTITUTE(SUBSTITUTE(Table2[[#This Row],[Website]],"www.",""),"https://","")) - 1),"")</f>
        <v>Empty</v>
      </c>
      <c r="L836"/>
      <c r="M836"/>
      <c r="N836"/>
      <c r="O836"/>
      <c r="P836"/>
      <c r="Q836"/>
      <c r="R836" t="str">
        <f>LOWER(Table2[[#This Row],[Straat]]&amp;Table2[[#This Row],[Huisnummer]]&amp;Table2[[#This Row],[Postcode]])</f>
        <v/>
      </c>
      <c r="S836"/>
      <c r="T836"/>
      <c r="U836"/>
      <c r="V836"/>
      <c r="W836"/>
      <c r="X836"/>
      <c r="Y836"/>
      <c r="AA836" t="str">
        <f>_xlfn.XLOOKUP(Table2[[#This Row],[Basisnaam]],Table3[Basisnaam],Table3[Functie],"",0)</f>
        <v>HR Manager Benelux</v>
      </c>
      <c r="AB836" t="str">
        <f>IF(OR(Table2[[#This Row],[In Contact list?]]&lt;&gt;"Not Found",Table2[[#This Row],[In Contacten Hanne]]&lt;&gt;""),"Yes","No")</f>
        <v>Yes</v>
      </c>
    </row>
    <row r="837" spans="1:28" ht="17.45" customHeight="1" x14ac:dyDescent="0.45">
      <c r="A837" t="s">
        <v>5346</v>
      </c>
      <c r="B837" t="s">
        <v>9008</v>
      </c>
      <c r="C837" t="str">
        <f>SUBSTITUTE(SUBSTITUTE(SUBSTITUTE(SUBSTITUTE(SUBSTITUTE(SUBSTITUTE(SUBSTITUTE(SUBSTITUTE(SUBSTITUTE(SUBSTITUTE(SUBSTITUTE(SUBSTITUTE(SUBSTITUTE(LOWER(Table2[[#This Row],[Naam]]),".",""),"-","")," bvba",""),"belgië",""),"belgium","")," nv","")," bv",""),"group",""),"groep","")," ", ""),"é","e"),"è","e"),"à","a")</f>
        <v>frieslandcampinaprofessional</v>
      </c>
      <c r="D837"/>
      <c r="E837"/>
      <c r="F837"/>
      <c r="G837"/>
      <c r="H837"/>
      <c r="I837"/>
      <c r="J837" t="s">
        <v>9547</v>
      </c>
      <c r="K837" t="str">
        <f>IFERROR(LEFT(SUBSTITUTE(SUBSTITUTE(Table2[[#This Row],[Website]],"www.",""),"https://",""), FIND(".", SUBSTITUTE(SUBSTITUTE(Table2[[#This Row],[Website]],"www.",""),"https://","")) - 1),"")</f>
        <v>Empty</v>
      </c>
      <c r="L837"/>
      <c r="M837"/>
      <c r="N837"/>
      <c r="O837"/>
      <c r="P837"/>
      <c r="Q837"/>
      <c r="R837" t="str">
        <f>LOWER(Table2[[#This Row],[Straat]]&amp;Table2[[#This Row],[Huisnummer]]&amp;Table2[[#This Row],[Postcode]])</f>
        <v/>
      </c>
      <c r="S837"/>
      <c r="T837"/>
      <c r="U837"/>
      <c r="V837"/>
      <c r="W837"/>
      <c r="X837"/>
      <c r="Y837"/>
      <c r="AA837" t="str">
        <f>_xlfn.XLOOKUP(Table2[[#This Row],[Basisnaam]],Table3[Basisnaam],Table3[Functie],"",0)</f>
        <v>HR Director</v>
      </c>
      <c r="AB837" t="str">
        <f>IF(OR(Table2[[#This Row],[In Contact list?]]&lt;&gt;"Not Found",Table2[[#This Row],[In Contacten Hanne]]&lt;&gt;""),"Yes","No")</f>
        <v>Yes</v>
      </c>
    </row>
    <row r="838" spans="1:28" ht="17.45" customHeight="1" x14ac:dyDescent="0.45">
      <c r="A838" t="s">
        <v>5346</v>
      </c>
      <c r="B838" t="s">
        <v>9028</v>
      </c>
      <c r="C838" t="str">
        <f>SUBSTITUTE(SUBSTITUTE(SUBSTITUTE(SUBSTITUTE(SUBSTITUTE(SUBSTITUTE(SUBSTITUTE(SUBSTITUTE(SUBSTITUTE(SUBSTITUTE(SUBSTITUTE(SUBSTITUTE(SUBSTITUTE(LOWER(Table2[[#This Row],[Naam]]),".",""),"-","")," bvba",""),"belgië",""),"belgium","")," nv","")," bv",""),"group",""),"groep","")," ", ""),"é","e"),"è","e"),"à","a")</f>
        <v>engiesolutions</v>
      </c>
      <c r="D838"/>
      <c r="E838"/>
      <c r="F838"/>
      <c r="G838"/>
      <c r="H838"/>
      <c r="I838"/>
      <c r="J838" t="s">
        <v>9547</v>
      </c>
      <c r="K838" t="str">
        <f>IFERROR(LEFT(SUBSTITUTE(SUBSTITUTE(Table2[[#This Row],[Website]],"www.",""),"https://",""), FIND(".", SUBSTITUTE(SUBSTITUTE(Table2[[#This Row],[Website]],"www.",""),"https://","")) - 1),"")</f>
        <v>Empty</v>
      </c>
      <c r="L838"/>
      <c r="M838"/>
      <c r="N838"/>
      <c r="O838"/>
      <c r="P838"/>
      <c r="Q838"/>
      <c r="R838" t="str">
        <f>LOWER(Table2[[#This Row],[Straat]]&amp;Table2[[#This Row],[Huisnummer]]&amp;Table2[[#This Row],[Postcode]])</f>
        <v/>
      </c>
      <c r="S838"/>
      <c r="T838"/>
      <c r="U838"/>
      <c r="V838"/>
      <c r="W838"/>
      <c r="X838"/>
      <c r="Y838"/>
      <c r="AA838" t="str">
        <f>_xlfn.XLOOKUP(Table2[[#This Row],[Basisnaam]],Table3[Basisnaam],Table3[Functie],"",0)</f>
        <v>HR Director Cities &amp; Communities</v>
      </c>
      <c r="AB838" t="str">
        <f>IF(OR(Table2[[#This Row],[In Contact list?]]&lt;&gt;"Not Found",Table2[[#This Row],[In Contacten Hanne]]&lt;&gt;""),"Yes","No")</f>
        <v>Yes</v>
      </c>
    </row>
    <row r="839" spans="1:28" ht="17.45" customHeight="1" x14ac:dyDescent="0.45">
      <c r="A839" t="s">
        <v>5346</v>
      </c>
      <c r="B839" t="s">
        <v>9032</v>
      </c>
      <c r="C839" t="str">
        <f>SUBSTITUTE(SUBSTITUTE(SUBSTITUTE(SUBSTITUTE(SUBSTITUTE(SUBSTITUTE(SUBSTITUTE(SUBSTITUTE(SUBSTITUTE(SUBSTITUTE(SUBSTITUTE(SUBSTITUTE(SUBSTITUTE(LOWER(Table2[[#This Row],[Naam]]),".",""),"-","")," bvba",""),"belgië",""),"belgium","")," nv","")," bv",""),"group",""),"groep","")," ", ""),"é","e"),"è","e"),"à","a")</f>
        <v>antwerpspace</v>
      </c>
      <c r="D839"/>
      <c r="E839"/>
      <c r="F839"/>
      <c r="G839"/>
      <c r="H839"/>
      <c r="I839"/>
      <c r="J839" t="s">
        <v>9547</v>
      </c>
      <c r="K839" t="str">
        <f>IFERROR(LEFT(SUBSTITUTE(SUBSTITUTE(Table2[[#This Row],[Website]],"www.",""),"https://",""), FIND(".", SUBSTITUTE(SUBSTITUTE(Table2[[#This Row],[Website]],"www.",""),"https://","")) - 1),"")</f>
        <v>Empty</v>
      </c>
      <c r="L839"/>
      <c r="M839"/>
      <c r="N839"/>
      <c r="O839"/>
      <c r="P839"/>
      <c r="Q839"/>
      <c r="R839" t="str">
        <f>LOWER(Table2[[#This Row],[Straat]]&amp;Table2[[#This Row],[Huisnummer]]&amp;Table2[[#This Row],[Postcode]])</f>
        <v/>
      </c>
      <c r="S839"/>
      <c r="T839"/>
      <c r="U839"/>
      <c r="V839"/>
      <c r="W839"/>
      <c r="X839"/>
      <c r="Y839"/>
      <c r="AA839" t="str">
        <f>_xlfn.XLOOKUP(Table2[[#This Row],[Basisnaam]],Table3[Basisnaam],Table3[Functie],"",0)</f>
        <v>HR Manager</v>
      </c>
      <c r="AB839" t="str">
        <f>IF(OR(Table2[[#This Row],[In Contact list?]]&lt;&gt;"Not Found",Table2[[#This Row],[In Contacten Hanne]]&lt;&gt;""),"Yes","No")</f>
        <v>Yes</v>
      </c>
    </row>
    <row r="840" spans="1:28" ht="17.45" customHeight="1" x14ac:dyDescent="0.45">
      <c r="A840" t="s">
        <v>5346</v>
      </c>
      <c r="B840" t="s">
        <v>9036</v>
      </c>
      <c r="C840" t="str">
        <f>SUBSTITUTE(SUBSTITUTE(SUBSTITUTE(SUBSTITUTE(SUBSTITUTE(SUBSTITUTE(SUBSTITUTE(SUBSTITUTE(SUBSTITUTE(SUBSTITUTE(SUBSTITUTE(SUBSTITUTE(SUBSTITUTE(LOWER(Table2[[#This Row],[Naam]]),".",""),"-","")," bvba",""),"belgië",""),"belgium","")," nv","")," bv",""),"group",""),"groep","")," ", ""),"é","e"),"è","e"),"à","a")</f>
        <v>hilti</v>
      </c>
      <c r="D840"/>
      <c r="E840"/>
      <c r="F840"/>
      <c r="G840"/>
      <c r="H840"/>
      <c r="I840"/>
      <c r="J840" t="s">
        <v>9547</v>
      </c>
      <c r="K840" t="str">
        <f>IFERROR(LEFT(SUBSTITUTE(SUBSTITUTE(Table2[[#This Row],[Website]],"www.",""),"https://",""), FIND(".", SUBSTITUTE(SUBSTITUTE(Table2[[#This Row],[Website]],"www.",""),"https://","")) - 1),"")</f>
        <v>Empty</v>
      </c>
      <c r="L840"/>
      <c r="M840"/>
      <c r="N840"/>
      <c r="O840"/>
      <c r="P840"/>
      <c r="Q840"/>
      <c r="R840" t="str">
        <f>LOWER(Table2[[#This Row],[Straat]]&amp;Table2[[#This Row],[Huisnummer]]&amp;Table2[[#This Row],[Postcode]])</f>
        <v/>
      </c>
      <c r="S840"/>
      <c r="T840"/>
      <c r="U840"/>
      <c r="V840"/>
      <c r="W840"/>
      <c r="X840"/>
      <c r="Y840"/>
      <c r="AA840" t="str">
        <f>_xlfn.XLOOKUP(Table2[[#This Row],[Basisnaam]],Table3[Basisnaam],Table3[Functie],"",0)</f>
        <v>HR Director Belux</v>
      </c>
      <c r="AB840" t="str">
        <f>IF(OR(Table2[[#This Row],[In Contact list?]]&lt;&gt;"Not Found",Table2[[#This Row],[In Contacten Hanne]]&lt;&gt;""),"Yes","No")</f>
        <v>Yes</v>
      </c>
    </row>
    <row r="841" spans="1:28" ht="17.45" customHeight="1" x14ac:dyDescent="0.45">
      <c r="A841" t="s">
        <v>5346</v>
      </c>
      <c r="B841" t="s">
        <v>9052</v>
      </c>
      <c r="C841" t="str">
        <f>SUBSTITUTE(SUBSTITUTE(SUBSTITUTE(SUBSTITUTE(SUBSTITUTE(SUBSTITUTE(SUBSTITUTE(SUBSTITUTE(SUBSTITUTE(SUBSTITUTE(SUBSTITUTE(SUBSTITUTE(SUBSTITUTE(LOWER(Table2[[#This Row],[Naam]]),".",""),"-","")," bvba",""),"belgië",""),"belgium","")," nv","")," bv",""),"group",""),"groep","")," ", ""),"é","e"),"è","e"),"à","a")</f>
        <v>anlpackaging</v>
      </c>
      <c r="D841"/>
      <c r="E841"/>
      <c r="F841"/>
      <c r="G841"/>
      <c r="H841"/>
      <c r="I841"/>
      <c r="J841" t="s">
        <v>9547</v>
      </c>
      <c r="K841" t="str">
        <f>IFERROR(LEFT(SUBSTITUTE(SUBSTITUTE(Table2[[#This Row],[Website]],"www.",""),"https://",""), FIND(".", SUBSTITUTE(SUBSTITUTE(Table2[[#This Row],[Website]],"www.",""),"https://","")) - 1),"")</f>
        <v>Empty</v>
      </c>
      <c r="L841"/>
      <c r="M841"/>
      <c r="N841"/>
      <c r="O841"/>
      <c r="P841"/>
      <c r="Q841"/>
      <c r="R841" t="str">
        <f>LOWER(Table2[[#This Row],[Straat]]&amp;Table2[[#This Row],[Huisnummer]]&amp;Table2[[#This Row],[Postcode]])</f>
        <v/>
      </c>
      <c r="S841"/>
      <c r="T841"/>
      <c r="U841"/>
      <c r="V841"/>
      <c r="W841"/>
      <c r="X841"/>
      <c r="Y841"/>
      <c r="AA841" t="str">
        <f>_xlfn.XLOOKUP(Table2[[#This Row],[Basisnaam]],Table3[Basisnaam],Table3[Functie],"",0)</f>
        <v>HR Manager</v>
      </c>
      <c r="AB841" t="str">
        <f>IF(OR(Table2[[#This Row],[In Contact list?]]&lt;&gt;"Not Found",Table2[[#This Row],[In Contacten Hanne]]&lt;&gt;""),"Yes","No")</f>
        <v>Yes</v>
      </c>
    </row>
    <row r="842" spans="1:28" ht="17.45" customHeight="1" x14ac:dyDescent="0.45">
      <c r="A842" t="s">
        <v>5346</v>
      </c>
      <c r="B842" t="s">
        <v>9069</v>
      </c>
      <c r="C842" t="str">
        <f>SUBSTITUTE(SUBSTITUTE(SUBSTITUTE(SUBSTITUTE(SUBSTITUTE(SUBSTITUTE(SUBSTITUTE(SUBSTITUTE(SUBSTITUTE(SUBSTITUTE(SUBSTITUTE(SUBSTITUTE(SUBSTITUTE(LOWER(Table2[[#This Row],[Naam]]),".",""),"-","")," bvba",""),"belgië",""),"belgium","")," nv","")," bv",""),"group",""),"groep","")," ", ""),"é","e"),"è","e"),"à","a")</f>
        <v>aedifica</v>
      </c>
      <c r="D842"/>
      <c r="E842"/>
      <c r="F842"/>
      <c r="G842"/>
      <c r="H842"/>
      <c r="I842"/>
      <c r="J842" t="s">
        <v>9547</v>
      </c>
      <c r="K842" t="str">
        <f>IFERROR(LEFT(SUBSTITUTE(SUBSTITUTE(Table2[[#This Row],[Website]],"www.",""),"https://",""), FIND(".", SUBSTITUTE(SUBSTITUTE(Table2[[#This Row],[Website]],"www.",""),"https://","")) - 1),"")</f>
        <v>Empty</v>
      </c>
      <c r="L842"/>
      <c r="M842"/>
      <c r="N842"/>
      <c r="O842"/>
      <c r="P842"/>
      <c r="Q842"/>
      <c r="R842" t="str">
        <f>LOWER(Table2[[#This Row],[Straat]]&amp;Table2[[#This Row],[Huisnummer]]&amp;Table2[[#This Row],[Postcode]])</f>
        <v/>
      </c>
      <c r="S842"/>
      <c r="T842"/>
      <c r="U842"/>
      <c r="V842"/>
      <c r="W842"/>
      <c r="X842"/>
      <c r="Y842"/>
      <c r="AA842" t="str">
        <f>_xlfn.XLOOKUP(Table2[[#This Row],[Basisnaam]],Table3[Basisnaam],Table3[Functie],"",0)</f>
        <v>HR Manager</v>
      </c>
      <c r="AB842" t="str">
        <f>IF(OR(Table2[[#This Row],[In Contact list?]]&lt;&gt;"Not Found",Table2[[#This Row],[In Contacten Hanne]]&lt;&gt;""),"Yes","No")</f>
        <v>Yes</v>
      </c>
    </row>
    <row r="843" spans="1:28" ht="17.45" customHeight="1" x14ac:dyDescent="0.45">
      <c r="A843" t="s">
        <v>5346</v>
      </c>
      <c r="B843" t="s">
        <v>9076</v>
      </c>
      <c r="C843" t="str">
        <f>SUBSTITUTE(SUBSTITUTE(SUBSTITUTE(SUBSTITUTE(SUBSTITUTE(SUBSTITUTE(SUBSTITUTE(SUBSTITUTE(SUBSTITUTE(SUBSTITUTE(SUBSTITUTE(SUBSTITUTE(SUBSTITUTE(LOWER(Table2[[#This Row],[Naam]]),".",""),"-","")," bvba",""),"belgië",""),"belgium","")," nv","")," bv",""),"group",""),"groep","")," ", ""),"é","e"),"è","e"),"à","a")</f>
        <v>retailpartnerscolruyt</v>
      </c>
      <c r="D843"/>
      <c r="E843"/>
      <c r="F843"/>
      <c r="G843"/>
      <c r="H843"/>
      <c r="I843"/>
      <c r="J843" t="s">
        <v>9547</v>
      </c>
      <c r="K843" t="str">
        <f>IFERROR(LEFT(SUBSTITUTE(SUBSTITUTE(Table2[[#This Row],[Website]],"www.",""),"https://",""), FIND(".", SUBSTITUTE(SUBSTITUTE(Table2[[#This Row],[Website]],"www.",""),"https://","")) - 1),"")</f>
        <v>Empty</v>
      </c>
      <c r="L843"/>
      <c r="M843"/>
      <c r="N843"/>
      <c r="O843"/>
      <c r="P843"/>
      <c r="Q843"/>
      <c r="R843" t="str">
        <f>LOWER(Table2[[#This Row],[Straat]]&amp;Table2[[#This Row],[Huisnummer]]&amp;Table2[[#This Row],[Postcode]])</f>
        <v/>
      </c>
      <c r="S843"/>
      <c r="T843"/>
      <c r="U843"/>
      <c r="V843"/>
      <c r="W843"/>
      <c r="X843"/>
      <c r="Y843"/>
      <c r="AA843" t="str">
        <f>_xlfn.XLOOKUP(Table2[[#This Row],[Basisnaam]],Table3[Basisnaam],Table3[Functie],"",0)</f>
        <v>HR-Manager (Freelance)</v>
      </c>
      <c r="AB843" t="str">
        <f>IF(OR(Table2[[#This Row],[In Contact list?]]&lt;&gt;"Not Found",Table2[[#This Row],[In Contacten Hanne]]&lt;&gt;""),"Yes","No")</f>
        <v>Yes</v>
      </c>
    </row>
    <row r="844" spans="1:28" ht="17.45" customHeight="1" x14ac:dyDescent="0.45">
      <c r="A844" t="s">
        <v>5346</v>
      </c>
      <c r="B844" t="s">
        <v>9098</v>
      </c>
      <c r="C844" t="str">
        <f>SUBSTITUTE(SUBSTITUTE(SUBSTITUTE(SUBSTITUTE(SUBSTITUTE(SUBSTITUTE(SUBSTITUTE(SUBSTITUTE(SUBSTITUTE(SUBSTITUTE(SUBSTITUTE(SUBSTITUTE(SUBSTITUTE(LOWER(Table2[[#This Row],[Naam]]),".",""),"-","")," bvba",""),"belgië",""),"belgium","")," nv","")," bv",""),"group",""),"groep","")," ", ""),"é","e"),"è","e"),"à","a")</f>
        <v>vanderstraeten</v>
      </c>
      <c r="D844"/>
      <c r="E844"/>
      <c r="F844"/>
      <c r="G844"/>
      <c r="H844"/>
      <c r="I844"/>
      <c r="J844" t="s">
        <v>9547</v>
      </c>
      <c r="K844" t="str">
        <f>IFERROR(LEFT(SUBSTITUTE(SUBSTITUTE(Table2[[#This Row],[Website]],"www.",""),"https://",""), FIND(".", SUBSTITUTE(SUBSTITUTE(Table2[[#This Row],[Website]],"www.",""),"https://","")) - 1),"")</f>
        <v>Empty</v>
      </c>
      <c r="L844"/>
      <c r="M844"/>
      <c r="N844"/>
      <c r="O844"/>
      <c r="P844"/>
      <c r="Q844"/>
      <c r="R844" t="str">
        <f>LOWER(Table2[[#This Row],[Straat]]&amp;Table2[[#This Row],[Huisnummer]]&amp;Table2[[#This Row],[Postcode]])</f>
        <v/>
      </c>
      <c r="S844"/>
      <c r="T844"/>
      <c r="U844"/>
      <c r="V844"/>
      <c r="W844"/>
      <c r="X844"/>
      <c r="Y844"/>
      <c r="AA844" t="str">
        <f>_xlfn.XLOOKUP(Table2[[#This Row],[Basisnaam]],Table3[Basisnaam],Table3[Functie],"",0)</f>
        <v>HR Manager</v>
      </c>
      <c r="AB844" t="str">
        <f>IF(OR(Table2[[#This Row],[In Contact list?]]&lt;&gt;"Not Found",Table2[[#This Row],[In Contacten Hanne]]&lt;&gt;""),"Yes","No")</f>
        <v>Yes</v>
      </c>
    </row>
    <row r="845" spans="1:28" ht="17.45" customHeight="1" x14ac:dyDescent="0.45">
      <c r="A845"/>
      <c r="B845"/>
      <c r="C845"/>
      <c r="D845"/>
      <c r="E845"/>
      <c r="F845"/>
      <c r="G845"/>
      <c r="H845"/>
      <c r="I845"/>
      <c r="J845"/>
      <c r="K845"/>
      <c r="L845"/>
      <c r="M845"/>
      <c r="N845"/>
      <c r="O845"/>
      <c r="P845"/>
      <c r="Q845"/>
      <c r="R845"/>
      <c r="S845"/>
      <c r="T845"/>
      <c r="U845"/>
      <c r="V845"/>
      <c r="W845"/>
      <c r="X845"/>
      <c r="Y845"/>
    </row>
    <row r="846" spans="1:28" ht="17.45" customHeight="1" x14ac:dyDescent="0.45">
      <c r="A846"/>
      <c r="B846"/>
      <c r="C846"/>
      <c r="D846"/>
      <c r="E846"/>
      <c r="F846"/>
      <c r="G846"/>
      <c r="H846"/>
      <c r="I846"/>
      <c r="J846"/>
      <c r="K846"/>
      <c r="L846"/>
      <c r="M846"/>
      <c r="N846"/>
      <c r="O846"/>
      <c r="P846"/>
      <c r="Q846"/>
      <c r="R846"/>
      <c r="S846"/>
      <c r="T846"/>
      <c r="U846"/>
      <c r="V846"/>
      <c r="W846"/>
      <c r="X846"/>
      <c r="Y846"/>
    </row>
    <row r="847" spans="1:28" ht="17.45" customHeight="1" x14ac:dyDescent="0.45">
      <c r="A847"/>
      <c r="B847"/>
      <c r="C847"/>
      <c r="D847"/>
      <c r="E847"/>
      <c r="F847"/>
      <c r="G847"/>
      <c r="H847"/>
      <c r="I847"/>
      <c r="J847"/>
      <c r="K847"/>
      <c r="L847"/>
      <c r="M847"/>
      <c r="N847"/>
      <c r="O847"/>
      <c r="P847"/>
      <c r="Q847"/>
      <c r="R847"/>
      <c r="S847"/>
      <c r="T847"/>
      <c r="U847"/>
      <c r="V847"/>
      <c r="W847"/>
      <c r="X847"/>
      <c r="Y847"/>
    </row>
    <row r="848" spans="1:28" ht="17.45" customHeight="1" x14ac:dyDescent="0.45">
      <c r="A848"/>
      <c r="B848"/>
      <c r="C848"/>
      <c r="D848"/>
      <c r="E848"/>
      <c r="F848"/>
      <c r="G848"/>
      <c r="H848"/>
      <c r="I848"/>
      <c r="J848"/>
      <c r="K848"/>
      <c r="L848"/>
      <c r="M848"/>
      <c r="N848"/>
      <c r="O848"/>
      <c r="P848"/>
      <c r="Q848"/>
      <c r="R848"/>
      <c r="S848"/>
      <c r="T848"/>
      <c r="U848"/>
      <c r="V848"/>
      <c r="W848"/>
      <c r="X848"/>
      <c r="Y848"/>
    </row>
    <row r="849" customFormat="1" ht="17.45" customHeight="1" x14ac:dyDescent="0.45"/>
    <row r="850" customFormat="1" ht="17.45" customHeight="1" x14ac:dyDescent="0.45"/>
    <row r="851" customFormat="1" ht="17.45" customHeight="1" x14ac:dyDescent="0.45"/>
    <row r="852" customFormat="1" ht="17.45" customHeight="1" x14ac:dyDescent="0.45"/>
    <row r="853" customFormat="1" ht="17.45" customHeight="1" x14ac:dyDescent="0.45"/>
    <row r="854" customFormat="1" ht="17.45" customHeight="1" x14ac:dyDescent="0.45"/>
    <row r="855" customFormat="1" ht="17.45" customHeight="1" x14ac:dyDescent="0.45"/>
    <row r="856" customFormat="1" ht="17.45" customHeight="1" x14ac:dyDescent="0.45"/>
    <row r="857" customFormat="1" ht="17.45" customHeight="1" x14ac:dyDescent="0.45"/>
    <row r="858" customFormat="1" ht="17.45" customHeight="1" x14ac:dyDescent="0.45"/>
    <row r="859" customFormat="1" ht="17.45" customHeight="1" x14ac:dyDescent="0.45"/>
    <row r="860" customFormat="1" ht="17.45" customHeight="1" x14ac:dyDescent="0.45"/>
    <row r="861" customFormat="1" ht="17.45" customHeight="1" x14ac:dyDescent="0.45"/>
    <row r="862" customFormat="1" ht="17.45" customHeight="1" x14ac:dyDescent="0.45"/>
    <row r="863" customFormat="1" ht="17.45" customHeight="1" x14ac:dyDescent="0.45"/>
    <row r="864" customFormat="1" ht="17.45" customHeight="1" x14ac:dyDescent="0.45"/>
    <row r="865" customFormat="1" ht="17.45" customHeight="1" x14ac:dyDescent="0.45"/>
    <row r="866" customFormat="1" ht="17.45" customHeight="1" x14ac:dyDescent="0.45"/>
    <row r="867" customFormat="1" ht="17.45" customHeight="1" x14ac:dyDescent="0.45"/>
    <row r="868" customFormat="1" ht="17.45" customHeight="1" x14ac:dyDescent="0.45"/>
    <row r="869" customFormat="1" ht="17.45" customHeight="1" x14ac:dyDescent="0.45"/>
    <row r="870" customFormat="1" ht="17.45" customHeight="1" x14ac:dyDescent="0.45"/>
    <row r="871" customFormat="1" ht="17.45" customHeight="1" x14ac:dyDescent="0.45"/>
    <row r="872" customFormat="1" ht="17.45" customHeight="1" x14ac:dyDescent="0.45"/>
    <row r="873" customFormat="1" ht="17.45" customHeight="1" x14ac:dyDescent="0.45"/>
    <row r="874" customFormat="1" ht="17.45" customHeight="1" x14ac:dyDescent="0.45"/>
    <row r="875" customFormat="1" ht="17.45" customHeight="1" x14ac:dyDescent="0.45"/>
    <row r="876" customFormat="1" ht="17.45" customHeight="1" x14ac:dyDescent="0.45"/>
    <row r="877" customFormat="1" ht="17.45" customHeight="1" x14ac:dyDescent="0.45"/>
    <row r="878" customFormat="1" ht="17.45" customHeight="1" x14ac:dyDescent="0.45"/>
    <row r="879" customFormat="1" ht="17.45" customHeight="1" x14ac:dyDescent="0.45"/>
    <row r="880" customFormat="1" ht="17.45" customHeight="1" x14ac:dyDescent="0.45"/>
    <row r="881" customFormat="1" ht="17.45" customHeight="1" x14ac:dyDescent="0.45"/>
    <row r="882" customFormat="1" ht="17.45" customHeight="1" x14ac:dyDescent="0.45"/>
    <row r="883" customFormat="1" ht="17.45" customHeight="1" x14ac:dyDescent="0.45"/>
    <row r="884" customFormat="1" ht="17.45" customHeight="1" x14ac:dyDescent="0.45"/>
    <row r="885" customFormat="1" ht="17.45" customHeight="1" x14ac:dyDescent="0.45"/>
    <row r="886" customFormat="1" ht="17.45" customHeight="1" x14ac:dyDescent="0.45"/>
    <row r="887" customFormat="1" ht="17.45" customHeight="1" x14ac:dyDescent="0.45"/>
    <row r="888" customFormat="1" ht="17.45" customHeight="1" x14ac:dyDescent="0.45"/>
    <row r="889" customFormat="1" ht="17.45" customHeight="1" x14ac:dyDescent="0.45"/>
    <row r="890" customFormat="1" ht="17.45" customHeight="1" x14ac:dyDescent="0.45"/>
    <row r="891" customFormat="1" ht="17.45" customHeight="1" x14ac:dyDescent="0.45"/>
    <row r="892" customFormat="1" ht="17.45" customHeight="1" x14ac:dyDescent="0.45"/>
    <row r="893" customFormat="1" ht="17.45" customHeight="1" x14ac:dyDescent="0.45"/>
    <row r="894" customFormat="1" ht="17.45" customHeight="1" x14ac:dyDescent="0.45"/>
    <row r="895" customFormat="1" ht="17.45" customHeight="1" x14ac:dyDescent="0.45"/>
    <row r="896" customFormat="1" ht="17.45" customHeight="1" x14ac:dyDescent="0.45"/>
    <row r="897" customFormat="1" ht="17.45" customHeight="1" x14ac:dyDescent="0.45"/>
    <row r="898" customFormat="1" ht="17.45" customHeight="1" x14ac:dyDescent="0.45"/>
    <row r="899" customFormat="1" ht="17.45" customHeight="1" x14ac:dyDescent="0.45"/>
    <row r="900" customFormat="1" ht="17.45" customHeight="1" x14ac:dyDescent="0.45"/>
    <row r="901" customFormat="1" ht="17.45" customHeight="1" x14ac:dyDescent="0.45"/>
    <row r="902" customFormat="1" ht="17.45" customHeight="1" x14ac:dyDescent="0.45"/>
    <row r="903" customFormat="1" ht="17.45" customHeight="1" x14ac:dyDescent="0.45"/>
    <row r="904" customFormat="1" ht="17.45" customHeight="1" x14ac:dyDescent="0.45"/>
    <row r="905" customFormat="1" ht="17.45" customHeight="1" x14ac:dyDescent="0.45"/>
    <row r="906" customFormat="1" ht="17.45" customHeight="1" x14ac:dyDescent="0.45"/>
    <row r="907" customFormat="1" ht="17.45" customHeight="1" x14ac:dyDescent="0.45"/>
    <row r="908" customFormat="1" ht="17.45" customHeight="1" x14ac:dyDescent="0.45"/>
    <row r="909" customFormat="1" ht="17.45" customHeight="1" x14ac:dyDescent="0.45"/>
    <row r="910" customFormat="1" ht="17.45" customHeight="1" x14ac:dyDescent="0.45"/>
    <row r="911" customFormat="1" ht="17.45" customHeight="1" x14ac:dyDescent="0.45"/>
    <row r="912" customFormat="1" ht="17.45" customHeight="1" x14ac:dyDescent="0.45"/>
    <row r="913" customFormat="1" ht="17.45" customHeight="1" x14ac:dyDescent="0.45"/>
    <row r="914" customFormat="1" ht="17.45" customHeight="1" x14ac:dyDescent="0.45"/>
    <row r="915" customFormat="1" ht="17.45" customHeight="1" x14ac:dyDescent="0.45"/>
    <row r="916" customFormat="1" ht="17.45" customHeight="1" x14ac:dyDescent="0.45"/>
    <row r="917" customFormat="1" ht="17.45" customHeight="1" x14ac:dyDescent="0.45"/>
    <row r="918" customFormat="1" ht="17.45" customHeight="1" x14ac:dyDescent="0.45"/>
    <row r="919" customFormat="1" ht="17.45" customHeight="1" x14ac:dyDescent="0.45"/>
    <row r="920" customFormat="1" ht="17.45" customHeight="1" x14ac:dyDescent="0.45"/>
    <row r="921" customFormat="1" ht="17.45" customHeight="1" x14ac:dyDescent="0.45"/>
    <row r="922" customFormat="1" ht="17.45" customHeight="1" x14ac:dyDescent="0.45"/>
    <row r="923" customFormat="1" ht="17.45" customHeight="1" x14ac:dyDescent="0.45"/>
    <row r="924" customFormat="1" ht="17.45" customHeight="1" x14ac:dyDescent="0.45"/>
    <row r="925" customFormat="1" ht="17.45" customHeight="1" x14ac:dyDescent="0.45"/>
    <row r="926" customFormat="1" ht="17.45" customHeight="1" x14ac:dyDescent="0.45"/>
    <row r="927" customFormat="1" ht="17.45" customHeight="1" x14ac:dyDescent="0.45"/>
    <row r="928" customFormat="1" ht="17.45" customHeight="1" x14ac:dyDescent="0.45"/>
    <row r="929" customFormat="1" ht="17.45" customHeight="1" x14ac:dyDescent="0.45"/>
    <row r="930" customFormat="1" ht="17.45" customHeight="1" x14ac:dyDescent="0.45"/>
    <row r="931" customFormat="1" ht="17.45" customHeight="1" x14ac:dyDescent="0.45"/>
    <row r="932" customFormat="1" ht="17.45" customHeight="1" x14ac:dyDescent="0.45"/>
    <row r="933" customFormat="1" ht="17.45" customHeight="1" x14ac:dyDescent="0.45"/>
    <row r="934" customFormat="1" ht="17.45" customHeight="1" x14ac:dyDescent="0.45"/>
    <row r="935" customFormat="1" ht="17.45" customHeight="1" x14ac:dyDescent="0.45"/>
    <row r="936" customFormat="1" ht="17.45" customHeight="1" x14ac:dyDescent="0.45"/>
    <row r="937" customFormat="1" ht="17.45" customHeight="1" x14ac:dyDescent="0.45"/>
    <row r="938" customFormat="1" ht="17.45" customHeight="1" x14ac:dyDescent="0.45"/>
  </sheetData>
  <sortState xmlns:xlrd2="http://schemas.microsoft.com/office/spreadsheetml/2017/richdata2" ref="B2:Y542">
    <sortCondition ref="B2:B542"/>
  </sortState>
  <phoneticPr fontId="5" type="noConversion"/>
  <hyperlinks>
    <hyperlink ref="B93" r:id="rId1" xr:uid="{00000000-0004-0000-0100-000001000000}"/>
    <hyperlink ref="B121" r:id="rId2" xr:uid="{00000000-0004-0000-0100-000003000000}"/>
    <hyperlink ref="B316" r:id="rId3" xr:uid="{00000000-0004-0000-0100-000005000000}"/>
    <hyperlink ref="B127" r:id="rId4" xr:uid="{00000000-0004-0000-0100-000007000000}"/>
    <hyperlink ref="B381" r:id="rId5" xr:uid="{00000000-0004-0000-0100-000009000000}"/>
    <hyperlink ref="B16" r:id="rId6" xr:uid="{00000000-0004-0000-0100-00000B000000}"/>
    <hyperlink ref="B110" r:id="rId7" xr:uid="{00000000-0004-0000-0100-00000D000000}"/>
    <hyperlink ref="B44" r:id="rId8" xr:uid="{00000000-0004-0000-0100-00000F000000}"/>
    <hyperlink ref="B167" r:id="rId9" xr:uid="{00000000-0004-0000-0100-000011000000}"/>
    <hyperlink ref="B195" r:id="rId10" xr:uid="{00000000-0004-0000-0100-000013000000}"/>
    <hyperlink ref="B17" r:id="rId11" xr:uid="{00000000-0004-0000-0100-000015000000}"/>
    <hyperlink ref="B470" r:id="rId12" xr:uid="{00000000-0004-0000-0100-000019000000}"/>
    <hyperlink ref="B405" r:id="rId13" xr:uid="{00000000-0004-0000-0100-00001B000000}"/>
    <hyperlink ref="B265" r:id="rId14" xr:uid="{00000000-0004-0000-0100-00001D000000}"/>
    <hyperlink ref="B282" r:id="rId15" xr:uid="{00000000-0004-0000-0100-000021000000}"/>
    <hyperlink ref="B302" r:id="rId16" xr:uid="{00000000-0004-0000-0100-000023000000}"/>
    <hyperlink ref="B322" r:id="rId17" xr:uid="{00000000-0004-0000-0100-000025000000}"/>
    <hyperlink ref="B472" r:id="rId18" xr:uid="{00000000-0004-0000-0100-000027000000}"/>
    <hyperlink ref="B447" r:id="rId19" xr:uid="{00000000-0004-0000-0100-000029000000}"/>
    <hyperlink ref="B227" r:id="rId20" xr:uid="{00000000-0004-0000-0100-00002B000000}"/>
    <hyperlink ref="B36" r:id="rId21" xr:uid="{00000000-0004-0000-0100-00002D000000}"/>
    <hyperlink ref="B496" r:id="rId22" xr:uid="{00000000-0004-0000-0100-00002F000000}"/>
    <hyperlink ref="B416" r:id="rId23" xr:uid="{00000000-0004-0000-0100-000031000000}"/>
    <hyperlink ref="B318" r:id="rId24" xr:uid="{00000000-0004-0000-0100-000033000000}"/>
    <hyperlink ref="B276" r:id="rId25" xr:uid="{00000000-0004-0000-0100-000035000000}"/>
    <hyperlink ref="B375" r:id="rId26" xr:uid="{00000000-0004-0000-0100-000037000000}"/>
    <hyperlink ref="B348" r:id="rId27" xr:uid="{00000000-0004-0000-0100-000039000000}"/>
    <hyperlink ref="B538" r:id="rId28" xr:uid="{00000000-0004-0000-0100-00003B000000}"/>
    <hyperlink ref="B288" r:id="rId29" xr:uid="{00000000-0004-0000-0100-00003D000000}"/>
    <hyperlink ref="B317" r:id="rId30" xr:uid="{00000000-0004-0000-0100-00003F000000}"/>
    <hyperlink ref="B356" r:id="rId31" xr:uid="{00000000-0004-0000-0100-000041000000}"/>
    <hyperlink ref="B432" r:id="rId32" xr:uid="{00000000-0004-0000-0100-000043000000}"/>
    <hyperlink ref="B89" r:id="rId33" xr:uid="{00000000-0004-0000-0100-000045000000}"/>
    <hyperlink ref="B508" r:id="rId34" xr:uid="{00000000-0004-0000-0100-000047000000}"/>
    <hyperlink ref="B259" r:id="rId35" xr:uid="{00000000-0004-0000-0100-000049000000}"/>
    <hyperlink ref="B46" r:id="rId36" xr:uid="{00000000-0004-0000-0100-00004B000000}"/>
    <hyperlink ref="B517" r:id="rId37" xr:uid="{00000000-0004-0000-0100-00004D000000}"/>
    <hyperlink ref="B201" r:id="rId38" xr:uid="{00000000-0004-0000-0100-00004F000000}"/>
    <hyperlink ref="B18" r:id="rId39" xr:uid="{00000000-0004-0000-0100-000051000000}"/>
    <hyperlink ref="B87" r:id="rId40" xr:uid="{00000000-0004-0000-0100-000053000000}"/>
    <hyperlink ref="B540" r:id="rId41" xr:uid="{00000000-0004-0000-0100-000055000000}"/>
    <hyperlink ref="B160" r:id="rId42" xr:uid="{00000000-0004-0000-0100-000057000000}"/>
    <hyperlink ref="B359" r:id="rId43" xr:uid="{00000000-0004-0000-0100-000059000000}"/>
    <hyperlink ref="B492" r:id="rId44" xr:uid="{00000000-0004-0000-0100-00005B000000}"/>
    <hyperlink ref="B420" r:id="rId45" xr:uid="{00000000-0004-0000-0100-00005D000000}"/>
    <hyperlink ref="B272" r:id="rId46" xr:uid="{00000000-0004-0000-0100-00005F000000}"/>
    <hyperlink ref="B186" r:id="rId47" xr:uid="{00000000-0004-0000-0100-000061000000}"/>
    <hyperlink ref="B81" r:id="rId48" xr:uid="{00000000-0004-0000-0100-000063000000}"/>
    <hyperlink ref="B27" r:id="rId49" xr:uid="{00000000-0004-0000-0100-000065000000}"/>
    <hyperlink ref="B399" r:id="rId50" xr:uid="{00000000-0004-0000-0100-000067000000}"/>
    <hyperlink ref="B320" r:id="rId51" xr:uid="{00000000-0004-0000-0100-000069000000}"/>
    <hyperlink ref="B483" r:id="rId52" xr:uid="{00000000-0004-0000-0100-00006B000000}"/>
    <hyperlink ref="B12" r:id="rId53" xr:uid="{00000000-0004-0000-0100-000071000000}"/>
    <hyperlink ref="B430" r:id="rId54" xr:uid="{00000000-0004-0000-0100-000073000000}"/>
    <hyperlink ref="B234" r:id="rId55" xr:uid="{00000000-0004-0000-0100-000075000000}"/>
    <hyperlink ref="B324" r:id="rId56" xr:uid="{00000000-0004-0000-0100-000077000000}"/>
    <hyperlink ref="B77" r:id="rId57" xr:uid="{00000000-0004-0000-0100-000079000000}"/>
    <hyperlink ref="B442" r:id="rId58" xr:uid="{00000000-0004-0000-0100-00007B000000}"/>
    <hyperlink ref="B424" r:id="rId59" xr:uid="{00000000-0004-0000-0100-00007F000000}"/>
    <hyperlink ref="B298" r:id="rId60" xr:uid="{00000000-0004-0000-0100-000081000000}"/>
    <hyperlink ref="B386" r:id="rId61" xr:uid="{00000000-0004-0000-0100-000083000000}"/>
    <hyperlink ref="B65" r:id="rId62" xr:uid="{00000000-0004-0000-0100-000085000000}"/>
    <hyperlink ref="B260" r:id="rId63" xr:uid="{00000000-0004-0000-0100-000087000000}"/>
    <hyperlink ref="B134" r:id="rId64" xr:uid="{00000000-0004-0000-0100-00008B000000}"/>
    <hyperlink ref="B203" r:id="rId65" xr:uid="{00000000-0004-0000-0100-00008F000000}"/>
    <hyperlink ref="B541" r:id="rId66" xr:uid="{00000000-0004-0000-0100-000091000000}"/>
    <hyperlink ref="B42" r:id="rId67" xr:uid="{00000000-0004-0000-0100-000093000000}"/>
    <hyperlink ref="B141" r:id="rId68" xr:uid="{00000000-0004-0000-0100-000095000000}"/>
    <hyperlink ref="B505" r:id="rId69" xr:uid="{00000000-0004-0000-0100-000097000000}"/>
    <hyperlink ref="B112" r:id="rId70" xr:uid="{00000000-0004-0000-0100-000099000000}"/>
    <hyperlink ref="B443" r:id="rId71" xr:uid="{00000000-0004-0000-0100-00009B000000}"/>
    <hyperlink ref="B456" r:id="rId72" xr:uid="{00000000-0004-0000-0100-00009D000000}"/>
    <hyperlink ref="B295" r:id="rId73" xr:uid="{00000000-0004-0000-0100-00009F000000}"/>
    <hyperlink ref="B45" r:id="rId74" xr:uid="{00000000-0004-0000-0100-0000A3000000}"/>
    <hyperlink ref="B535" r:id="rId75" xr:uid="{00000000-0004-0000-0100-0000A5000000}"/>
    <hyperlink ref="B179" r:id="rId76" xr:uid="{00000000-0004-0000-0100-0000A7000000}"/>
    <hyperlink ref="B421" r:id="rId77" xr:uid="{00000000-0004-0000-0100-0000AB000000}"/>
    <hyperlink ref="B82" r:id="rId78" xr:uid="{00000000-0004-0000-0100-0000AD000000}"/>
    <hyperlink ref="B47" r:id="rId79" xr:uid="{00000000-0004-0000-0100-0000AF000000}"/>
    <hyperlink ref="B267" r:id="rId80" xr:uid="{00000000-0004-0000-0100-0000B1000000}"/>
    <hyperlink ref="B497" r:id="rId81" xr:uid="{00000000-0004-0000-0100-0000B3000000}"/>
    <hyperlink ref="B422" r:id="rId82" xr:uid="{00000000-0004-0000-0100-0000B5000000}"/>
    <hyperlink ref="B286" r:id="rId83" xr:uid="{00000000-0004-0000-0100-0000B7000000}"/>
    <hyperlink ref="B252" r:id="rId84" xr:uid="{00000000-0004-0000-0100-0000B9000000}"/>
    <hyperlink ref="B409" r:id="rId85" xr:uid="{00000000-0004-0000-0100-0000BD000000}"/>
    <hyperlink ref="B239" r:id="rId86" xr:uid="{00000000-0004-0000-0100-0000BF000000}"/>
    <hyperlink ref="B111" r:id="rId87" xr:uid="{00000000-0004-0000-0100-0000C1000000}"/>
    <hyperlink ref="B340" r:id="rId88" xr:uid="{00000000-0004-0000-0100-0000C3000000}"/>
    <hyperlink ref="B477" r:id="rId89" xr:uid="{00000000-0004-0000-0100-0000C5000000}"/>
    <hyperlink ref="B290" r:id="rId90" xr:uid="{00000000-0004-0000-0100-0000C7000000}"/>
    <hyperlink ref="B539" r:id="rId91" xr:uid="{00000000-0004-0000-0100-0000C9000000}"/>
    <hyperlink ref="B449" r:id="rId92" xr:uid="{00000000-0004-0000-0100-0000CB000000}"/>
    <hyperlink ref="B319" r:id="rId93" xr:uid="{00000000-0004-0000-0100-0000CD000000}"/>
    <hyperlink ref="B287" r:id="rId94" xr:uid="{00000000-0004-0000-0100-0000D1000000}"/>
    <hyperlink ref="B417" r:id="rId95" xr:uid="{00000000-0004-0000-0100-0000D3000000}"/>
    <hyperlink ref="B419" r:id="rId96" xr:uid="{00000000-0004-0000-0100-0000D5000000}"/>
    <hyperlink ref="B328" r:id="rId97" xr:uid="{00000000-0004-0000-0100-0000D9000000}"/>
    <hyperlink ref="B59" r:id="rId98" xr:uid="{00000000-0004-0000-0100-0000DB000000}"/>
    <hyperlink ref="B123" r:id="rId99" xr:uid="{00000000-0004-0000-0100-0000DD000000}"/>
    <hyperlink ref="B215" r:id="rId100" xr:uid="{00000000-0004-0000-0100-0000DF000000}"/>
    <hyperlink ref="B198" r:id="rId101" xr:uid="{00000000-0004-0000-0100-0000E1000000}"/>
    <hyperlink ref="B242" r:id="rId102" xr:uid="{00000000-0004-0000-0100-0000E3000000}"/>
    <hyperlink ref="B512" r:id="rId103" xr:uid="{00000000-0004-0000-0100-0000E5000000}"/>
    <hyperlink ref="B161" r:id="rId104" xr:uid="{00000000-0004-0000-0100-0000E7000000}"/>
    <hyperlink ref="B515" r:id="rId105" xr:uid="{00000000-0004-0000-0100-0000E9000000}"/>
    <hyperlink ref="B281" r:id="rId106" xr:uid="{00000000-0004-0000-0100-0000EB000000}"/>
    <hyperlink ref="B308" r:id="rId107" xr:uid="{00000000-0004-0000-0100-0000ED000000}"/>
    <hyperlink ref="B62" r:id="rId108" xr:uid="{00000000-0004-0000-0100-0000F1000000}"/>
    <hyperlink ref="B61" r:id="rId109" xr:uid="{00000000-0004-0000-0100-0000F3000000}"/>
    <hyperlink ref="B168" r:id="rId110" xr:uid="{00000000-0004-0000-0100-0000F5000000}"/>
    <hyperlink ref="B109" r:id="rId111" xr:uid="{00000000-0004-0000-0100-0000F7000000}"/>
    <hyperlink ref="B73" r:id="rId112" xr:uid="{00000000-0004-0000-0100-0000F9000000}"/>
    <hyperlink ref="B454" r:id="rId113" xr:uid="{00000000-0004-0000-0100-0000FB000000}"/>
    <hyperlink ref="B275" r:id="rId114" xr:uid="{00000000-0004-0000-0100-0000FD000000}"/>
    <hyperlink ref="B13" r:id="rId115" xr:uid="{00000000-0004-0000-0100-000001010000}"/>
    <hyperlink ref="B146" r:id="rId116" xr:uid="{00000000-0004-0000-0100-000007010000}"/>
    <hyperlink ref="B273" r:id="rId117" xr:uid="{00000000-0004-0000-0100-000009010000}"/>
    <hyperlink ref="B2" r:id="rId118" xr:uid="{00000000-0004-0000-0100-00000F010000}"/>
    <hyperlink ref="B514" r:id="rId119" xr:uid="{00000000-0004-0000-0100-000011010000}"/>
    <hyperlink ref="B332" r:id="rId120" xr:uid="{00000000-0004-0000-0100-000013010000}"/>
    <hyperlink ref="B346" r:id="rId121" xr:uid="{00000000-0004-0000-0100-000017010000}"/>
    <hyperlink ref="B250" r:id="rId122" xr:uid="{00000000-0004-0000-0100-00001B010000}"/>
    <hyperlink ref="B457" r:id="rId123" xr:uid="{00000000-0004-0000-0100-00001D010000}"/>
    <hyperlink ref="B257" r:id="rId124" xr:uid="{00000000-0004-0000-0100-000025010000}"/>
    <hyperlink ref="B240" r:id="rId125" xr:uid="{00000000-0004-0000-0100-000027010000}"/>
    <hyperlink ref="B103" r:id="rId126" xr:uid="{00000000-0004-0000-0100-000029010000}"/>
    <hyperlink ref="B361" r:id="rId127" xr:uid="{00000000-0004-0000-0100-00002B010000}"/>
    <hyperlink ref="B196" r:id="rId128" xr:uid="{00000000-0004-0000-0100-00002D010000}"/>
    <hyperlink ref="B337" r:id="rId129" xr:uid="{00000000-0004-0000-0100-00002F010000}"/>
    <hyperlink ref="B523" r:id="rId130" xr:uid="{00000000-0004-0000-0100-000031010000}"/>
    <hyperlink ref="B334" r:id="rId131" xr:uid="{00000000-0004-0000-0100-000033010000}"/>
    <hyperlink ref="B484" r:id="rId132" xr:uid="{00000000-0004-0000-0100-000035010000}"/>
    <hyperlink ref="B28" r:id="rId133" xr:uid="{00000000-0004-0000-0100-000037010000}"/>
    <hyperlink ref="B245" r:id="rId134" xr:uid="{00000000-0004-0000-0100-000039010000}"/>
    <hyperlink ref="B255" r:id="rId135" xr:uid="{00000000-0004-0000-0100-00003B010000}"/>
    <hyperlink ref="B19" r:id="rId136" xr:uid="{00000000-0004-0000-0100-00003D010000}"/>
    <hyperlink ref="B520" r:id="rId137" xr:uid="{00000000-0004-0000-0100-00003F010000}"/>
    <hyperlink ref="B280" r:id="rId138" xr:uid="{00000000-0004-0000-0100-000041010000}"/>
    <hyperlink ref="B38" r:id="rId139" xr:uid="{00000000-0004-0000-0100-000043010000}"/>
    <hyperlink ref="B450" r:id="rId140" xr:uid="{00000000-0004-0000-0100-000045010000}"/>
    <hyperlink ref="B428" r:id="rId141" xr:uid="{00000000-0004-0000-0100-000047010000}"/>
    <hyperlink ref="B494" r:id="rId142" xr:uid="{00000000-0004-0000-0100-000049010000}"/>
    <hyperlink ref="B33" r:id="rId143" xr:uid="{00000000-0004-0000-0100-00004B010000}"/>
    <hyperlink ref="B176" r:id="rId144" xr:uid="{00000000-0004-0000-0100-00004D010000}"/>
    <hyperlink ref="B21" r:id="rId145" xr:uid="{00000000-0004-0000-0100-00004F010000}"/>
    <hyperlink ref="B187" r:id="rId146" xr:uid="{00000000-0004-0000-0100-000051010000}"/>
    <hyperlink ref="B185" r:id="rId147" xr:uid="{00000000-0004-0000-0100-000055010000}"/>
    <hyperlink ref="B204" r:id="rId148" xr:uid="{00000000-0004-0000-0100-000059010000}"/>
    <hyperlink ref="B440" r:id="rId149" xr:uid="{00000000-0004-0000-0100-00005D010000}"/>
    <hyperlink ref="B54" r:id="rId150" xr:uid="{00000000-0004-0000-0100-00005F010000}"/>
    <hyperlink ref="B232" r:id="rId151" xr:uid="{00000000-0004-0000-0100-000061010000}"/>
    <hyperlink ref="B452" r:id="rId152" xr:uid="{00000000-0004-0000-0100-000063010000}"/>
    <hyperlink ref="B385" r:id="rId153" xr:uid="{00000000-0004-0000-0100-000065010000}"/>
    <hyperlink ref="B117" r:id="rId154" xr:uid="{00000000-0004-0000-0100-000067010000}"/>
    <hyperlink ref="B342" r:id="rId155" xr:uid="{00000000-0004-0000-0100-000069010000}"/>
    <hyperlink ref="B140" r:id="rId156" xr:uid="{00000000-0004-0000-0100-00006B010000}"/>
    <hyperlink ref="B301" r:id="rId157" xr:uid="{00000000-0004-0000-0100-00006F010000}"/>
    <hyperlink ref="B513" r:id="rId158" xr:uid="{00000000-0004-0000-0100-000071010000}"/>
    <hyperlink ref="B79" r:id="rId159" xr:uid="{00000000-0004-0000-0100-000073010000}"/>
    <hyperlink ref="B445" r:id="rId160" xr:uid="{00000000-0004-0000-0100-000075010000}"/>
    <hyperlink ref="B159" r:id="rId161" xr:uid="{00000000-0004-0000-0100-000077010000}"/>
    <hyperlink ref="B526" r:id="rId162" xr:uid="{00000000-0004-0000-0100-000079010000}"/>
    <hyperlink ref="B206" r:id="rId163" xr:uid="{00000000-0004-0000-0100-00007B010000}"/>
    <hyperlink ref="B309" r:id="rId164" xr:uid="{00000000-0004-0000-0100-00007D010000}"/>
    <hyperlink ref="B152" r:id="rId165" xr:uid="{00000000-0004-0000-0100-00007F010000}"/>
    <hyperlink ref="B460" r:id="rId166" xr:uid="{00000000-0004-0000-0100-000081010000}"/>
    <hyperlink ref="B392" r:id="rId167" xr:uid="{00000000-0004-0000-0100-000085010000}"/>
    <hyperlink ref="B285" r:id="rId168" xr:uid="{00000000-0004-0000-0100-000087010000}"/>
    <hyperlink ref="B158" r:id="rId169" xr:uid="{00000000-0004-0000-0100-000089010000}"/>
    <hyperlink ref="B389" r:id="rId170" xr:uid="{00000000-0004-0000-0100-00008B010000}"/>
    <hyperlink ref="B503" r:id="rId171" xr:uid="{00000000-0004-0000-0100-000091010000}"/>
    <hyperlink ref="B459" r:id="rId172" xr:uid="{00000000-0004-0000-0100-000095010000}"/>
    <hyperlink ref="B441" r:id="rId173" xr:uid="{00000000-0004-0000-0100-00009B010000}"/>
    <hyperlink ref="B208" r:id="rId174" xr:uid="{00000000-0004-0000-0100-00009D010000}"/>
    <hyperlink ref="B363" r:id="rId175" xr:uid="{00000000-0004-0000-0100-0000A1010000}"/>
    <hyperlink ref="B402" r:id="rId176" xr:uid="{00000000-0004-0000-0100-0000A3010000}"/>
    <hyperlink ref="B527" r:id="rId177" xr:uid="{00000000-0004-0000-0100-0000A5010000}"/>
    <hyperlink ref="B72" r:id="rId178" xr:uid="{9D946E80-B4AE-4DFF-B552-678358610AAB}"/>
    <hyperlink ref="B32" r:id="rId179" xr:uid="{CF4BADD0-957F-44FD-A8A2-91D338101064}"/>
    <hyperlink ref="B458" r:id="rId180" xr:uid="{B5C8DA48-956D-4B7C-894C-CFC55E3CC9BE}"/>
    <hyperlink ref="B427" r:id="rId181" xr:uid="{FB1B0398-B1CA-40EF-921B-6DB69A00BD54}"/>
    <hyperlink ref="B532" r:id="rId182" xr:uid="{2D99083F-9372-4157-96C6-3105C01872CA}"/>
    <hyperlink ref="B213" r:id="rId183" xr:uid="{AA73BE95-37C7-4889-9939-FB738FBA9EA4}"/>
    <hyperlink ref="B467" r:id="rId184" xr:uid="{FF814148-B5E4-441E-AFB2-EAD2D9E7EFDA}"/>
    <hyperlink ref="B383" r:id="rId185" xr:uid="{6A97CF6E-A9E9-4EAE-B01E-C7F04BE593DA}"/>
    <hyperlink ref="B418" r:id="rId186" xr:uid="{05AFA169-00BA-4AC5-9B64-2D5B09D8CF79}"/>
    <hyperlink ref="B493" r:id="rId187" xr:uid="{4727F6E8-9B9D-4694-A8C6-A52B229C4C5B}"/>
    <hyperlink ref="B413" r:id="rId188" xr:uid="{662BF7C4-1517-4FCE-B6F2-B91808F80E0E}"/>
    <hyperlink ref="B269" r:id="rId189" xr:uid="{718BCF99-31C6-4313-90E6-052D3715BBEE}"/>
    <hyperlink ref="B333" r:id="rId190" xr:uid="{5904F05E-8720-472A-8D8A-149B16AAB507}"/>
    <hyperlink ref="B224" r:id="rId191" xr:uid="{BC57DD9E-1362-4662-9201-A6269AB19A37}"/>
    <hyperlink ref="B40" r:id="rId192" xr:uid="{92E7DD32-4EA3-4311-8AC0-04D591BD6ACC}"/>
    <hyperlink ref="B345" r:id="rId193" xr:uid="{CFCD12E5-8809-47F2-8CBB-B2373A360AD8}"/>
    <hyperlink ref="B475" r:id="rId194" xr:uid="{6A24348E-2E16-4F1C-B4A0-D2E54DD7420D}"/>
    <hyperlink ref="B76" r:id="rId195" xr:uid="{4341A397-6F3D-4679-A53B-6293F4E06DE7}"/>
    <hyperlink ref="B194" r:id="rId196" xr:uid="{66F7B80F-C752-4807-9742-39B8A7DA6AEE}"/>
    <hyperlink ref="B315" r:id="rId197" xr:uid="{A6FBB67D-340A-48A6-99CD-B724DA1F9C98}"/>
    <hyperlink ref="B408" r:id="rId198" xr:uid="{8B422A7C-D382-433D-9B6D-2059FCEC6D84}"/>
    <hyperlink ref="B57" r:id="rId199" xr:uid="{8FD7D329-3E4F-41C1-90F0-A821517FA8E3}"/>
    <hyperlink ref="B178" r:id="rId200" xr:uid="{683E49EB-90FD-4105-B64C-F6CC8E125259}"/>
    <hyperlink ref="B482" r:id="rId201" xr:uid="{99715152-B504-4FF2-9EF8-645CDF29B9AA}"/>
    <hyperlink ref="B511" r:id="rId202" xr:uid="{935C11EF-1481-4DF9-BD28-C8D39885FF6B}"/>
    <hyperlink ref="B151" r:id="rId203" xr:uid="{0BFFCBCC-0F02-49C8-877C-33D8A645E052}"/>
    <hyperlink ref="B118" r:id="rId204" xr:uid="{223866D6-C215-4091-B76E-107E538008EC}"/>
    <hyperlink ref="B144" r:id="rId205" xr:uid="{5AA1B7A2-2109-4B49-BD24-9EBFFA41C839}"/>
    <hyperlink ref="B166" r:id="rId206" xr:uid="{E2EE0F26-B4CA-4CDF-9E9C-AA7AA2C4F2EA}"/>
    <hyperlink ref="B192" r:id="rId207" xr:uid="{B0E61116-405A-4B6A-AFB5-0B8C2D4162A1}"/>
    <hyperlink ref="B84" r:id="rId208" xr:uid="{0ADDF10E-889F-49D9-9185-CD2E98700FA1}"/>
    <hyperlink ref="B162" r:id="rId209" xr:uid="{325111E1-F7C0-4191-ADFB-C44197D887F5}"/>
    <hyperlink ref="B391" r:id="rId210" xr:uid="{407A21F7-7A64-45EC-B48F-946209822A51}"/>
    <hyperlink ref="B133" r:id="rId211" xr:uid="{DD3C3414-A307-4EE4-B4DC-BA5F174E4B17}"/>
    <hyperlink ref="B113" r:id="rId212" xr:uid="{9A312FB0-8518-4A41-9E04-61489AAB5E67}"/>
    <hyperlink ref="B67" r:id="rId213" xr:uid="{CB60552F-B5A7-4D11-8E50-79DF20C5183E}"/>
    <hyperlink ref="B153" r:id="rId214" xr:uid="{7E861E2F-D250-49CC-9FD1-7421C17F1620}"/>
    <hyperlink ref="B4" r:id="rId215" xr:uid="{A18490CA-5049-45AC-8D0E-196CD62D4E58}"/>
    <hyperlink ref="B292" r:id="rId216" xr:uid="{1348C293-6FF4-4D4F-871D-9B9E810FCA37}"/>
    <hyperlink ref="B473" r:id="rId217" xr:uid="{D86D33AC-D9FF-47B3-9B53-76AF161F15E5}"/>
    <hyperlink ref="B463" r:id="rId218" xr:uid="{FEA99204-3546-4073-8528-84E029C24E25}"/>
    <hyperlink ref="B397" r:id="rId219" xr:uid="{ACA76EB6-CED6-44B7-98FE-91EE6C80A215}"/>
    <hyperlink ref="B256" r:id="rId220" xr:uid="{1FE0AEBC-90B2-4452-88CF-68155D6AAC4E}"/>
    <hyperlink ref="B119" r:id="rId221" xr:uid="{79022D8D-6743-42DF-836C-985B9BE8B1E2}"/>
    <hyperlink ref="B184" r:id="rId222" xr:uid="{B079FD80-2241-4F2A-8575-7E2D161E9612}"/>
    <hyperlink ref="B207" r:id="rId223" xr:uid="{C6E7E984-8CD2-4026-A289-B0B85B1FFD63}"/>
    <hyperlink ref="B197" r:id="rId224" xr:uid="{856C0883-27CA-40DA-8C8D-0CD59C198CDB}"/>
    <hyperlink ref="B43" r:id="rId225" xr:uid="{FBB73795-5B37-4741-BE2D-33C7CD34F34A}"/>
    <hyperlink ref="B330" r:id="rId226" xr:uid="{9B4F3FBA-19BC-4A9E-A037-5E289F6F72D2}"/>
    <hyperlink ref="B125" r:id="rId227" xr:uid="{B56D7AA7-33BD-41D3-973D-D0A4C1F04DC2}"/>
    <hyperlink ref="B351" r:id="rId228" xr:uid="{300569B3-B592-4A16-9A88-47F4E9AD820F}"/>
    <hyperlink ref="B380" r:id="rId229" xr:uid="{9FDF273E-B730-4942-9C49-02F8E4BF9599}"/>
    <hyperlink ref="B135" r:id="rId230" xr:uid="{8B2ECA12-BDD9-44A0-BC79-5AA70C661E52}"/>
    <hyperlink ref="B228" r:id="rId231" xr:uid="{C33E4883-9420-42C4-ADCE-DC8AD88DE959}"/>
    <hyperlink ref="B190" r:id="rId232" xr:uid="{D611DC6E-57B1-4CE9-94BE-3A14B5725ABC}"/>
    <hyperlink ref="B226" r:id="rId233" xr:uid="{1C173D49-F002-4A89-9396-34B188E62DC7}"/>
    <hyperlink ref="B115" r:id="rId234" xr:uid="{F0DC13EE-9CC6-4F3A-B7CD-A5491C885105}"/>
    <hyperlink ref="B284" r:id="rId235" xr:uid="{7C8C060E-E48C-4714-B5A7-2CB7C6600675}"/>
    <hyperlink ref="B506" r:id="rId236" xr:uid="{19E7A000-0D02-4606-85CE-32C48C78EA7A}"/>
    <hyperlink ref="B150" r:id="rId237" xr:uid="{AE34D68E-501D-44EC-B25A-8035FF06F57F}"/>
    <hyperlink ref="B323" r:id="rId238" xr:uid="{E5CDE60B-C695-4997-8AB2-906834B73FB6}"/>
    <hyperlink ref="B211" r:id="rId239" xr:uid="{E77204B9-FC75-4908-B3E5-246F19950F96}"/>
    <hyperlink ref="B147" r:id="rId240" xr:uid="{E93E976C-E6A9-43C8-9068-EC4EA584DEB0}"/>
    <hyperlink ref="B279" r:id="rId241" display="https://app.bizzy.org/BE/0403834.160?utm_source=export&amp;utm_medium=lists_xlsx" xr:uid="{B3096F69-0B85-42F1-B568-8987C65BCFE7}"/>
    <hyperlink ref="B214" r:id="rId242" display="https://app.bizzy.org/BE/0416375.270?utm_source=export&amp;utm_medium=lists_xlsx" xr:uid="{A01FF770-B148-460B-814E-6AC60616BCB9}"/>
    <hyperlink ref="B136" r:id="rId243" display="https://app.bizzy.org/BE/0400378.485?utm_source=export&amp;utm_medium=lists_xlsx" xr:uid="{A9C22830-E3BF-406F-9907-F9B2619EF1DE}"/>
    <hyperlink ref="B518" r:id="rId244" display="https://app.bizzy.org/BE/0420383.548?utm_source=export&amp;utm_medium=lists_xlsx" xr:uid="{4A8FDF71-99D9-45F3-82AF-297F9EA254A2}"/>
    <hyperlink ref="B68" r:id="rId245" display="https://app.bizzy.org/BE/0404754.472?utm_source=export&amp;utm_medium=lists_xlsx" xr:uid="{F42C028F-1CE6-4EBD-B09C-B51470F08014}"/>
    <hyperlink ref="B39" r:id="rId246" display="https://app.bizzy.org/BE/0401277.914?utm_source=export&amp;utm_medium=lists_xlsx" xr:uid="{8118D47A-2D54-4DF5-A70E-4D2C69F04354}"/>
    <hyperlink ref="B53" r:id="rId247" display="https://app.bizzy.org/BE/0873533.993?utm_source=export&amp;utm_medium=lists_xlsx" xr:uid="{5F3327FA-2136-4F8F-8EC7-A1C6EA434C05}"/>
    <hyperlink ref="B519" r:id="rId248" display="https://app.bizzy.org/BE/0420383.647?utm_source=export&amp;utm_medium=lists_xlsx" xr:uid="{A200F591-0B03-4470-9434-9DC97D963D08}"/>
    <hyperlink ref="B50" r:id="rId249" display="https://app.bizzy.org/BE/0403992.231?utm_source=export&amp;utm_medium=lists_xlsx" xr:uid="{197E6ABE-4B00-46C2-BDC8-A496EC9FF172}"/>
    <hyperlink ref="B143" r:id="rId250" display="https://app.bizzy.org/BE/0412070.549?utm_source=export&amp;utm_medium=lists_xlsx" xr:uid="{A2B6A8F1-2141-45FC-B87C-F139B80BFEA7}"/>
    <hyperlink ref="B293" r:id="rId251" display="https://app.bizzy.org/BE/0404968.268?utm_source=export&amp;utm_medium=lists_xlsx" xr:uid="{A83565A1-1487-4ED2-B0BF-437C6B75F9A1}"/>
    <hyperlink ref="B217" r:id="rId252" display="https://app.bizzy.org/BE/0458780.306?utm_source=export&amp;utm_medium=lists_xlsx" xr:uid="{7F60156C-5B98-414B-8909-00A12DCA723B}"/>
    <hyperlink ref="B299" r:id="rId253" display="https://app.bizzy.org/BE/0404584.525?utm_source=export&amp;utm_medium=lists_xlsx" xr:uid="{62B3F84C-E535-4676-82C3-4820E1442C25}"/>
    <hyperlink ref="B488" r:id="rId254" display="https://app.bizzy.org/BE/0405414.072?utm_source=export&amp;utm_medium=lists_xlsx" xr:uid="{3BDF6C53-2119-4B60-8E28-91451EB3DB2D}"/>
    <hyperlink ref="B154" r:id="rId255" display="https://app.bizzy.org/BE/0449372.294?utm_source=export&amp;utm_medium=lists_xlsx" xr:uid="{45E0EA41-122A-46B4-AB98-C02BAD582B7B}"/>
    <hyperlink ref="B52" r:id="rId256" display="https://app.bizzy.org/BE/0403075.580?utm_source=export&amp;utm_medium=lists_xlsx" xr:uid="{D0900CA4-D1B8-41B7-8839-C94E1F8E7978}"/>
    <hyperlink ref="B9" r:id="rId257" display="https://app.bizzy.org/BE/0873975.443?utm_source=export&amp;utm_medium=lists_xlsx" xr:uid="{107E2B66-790B-4929-92A9-666618D93E69}"/>
    <hyperlink ref="B148" r:id="rId258" display="https://app.bizzy.org/BE/0627857.343?utm_source=export&amp;utm_medium=lists_xlsx" xr:uid="{7F27AC6F-20FC-4D86-8103-5DCF97BC028F}"/>
    <hyperlink ref="B261" r:id="rId259" display="https://app.bizzy.org/BE/0425258.688?utm_source=export&amp;utm_medium=lists_xlsx" xr:uid="{8B6939A5-3F2C-47EF-BE4D-5CF673A2D933}"/>
    <hyperlink ref="B97" r:id="rId260" display="https://app.bizzy.org/BE/0464994.145?utm_source=export&amp;utm_medium=lists_xlsx" xr:uid="{9E791653-22A6-4196-B1B1-C54A4DDA22B2}"/>
    <hyperlink ref="B478" r:id="rId261" display="https://app.bizzy.org/BE/0403425.770?utm_source=export&amp;utm_medium=lists_xlsx" xr:uid="{A6A063F4-A404-4069-AF7F-E74F815A8CDF}"/>
    <hyperlink ref="B66" r:id="rId262" display="https://app.bizzy.org/BE/0473191.041?utm_source=export&amp;utm_medium=lists_xlsx" xr:uid="{8FF01249-54C0-43B1-91E1-987F534455AE}"/>
    <hyperlink ref="B486" r:id="rId263" display="https://app.bizzy.org/BE/0425399.042?utm_source=export&amp;utm_medium=lists_xlsx" xr:uid="{0DF02709-0383-4949-AE63-DCD638AC13A2}"/>
    <hyperlink ref="B444" r:id="rId264" display="https://app.bizzy.org/BE/0404914.028?utm_source=export&amp;utm_medium=lists_xlsx" xr:uid="{B6504F20-8FD3-4099-A951-A2BA3C8544B5}"/>
    <hyperlink ref="B297" r:id="rId265" display="https://app.bizzy.org/BE/0404531.966?utm_source=export&amp;utm_medium=lists_xlsx" xr:uid="{DF7BEC87-6147-4B83-B5FA-38CA64AE732B}"/>
    <hyperlink ref="B390" r:id="rId266" display="https://app.bizzy.org/BE/0438632.416?utm_source=export&amp;utm_medium=lists_xlsx" xr:uid="{4D8853C7-7ADF-4C3E-A1FA-1F788D2973E2}"/>
    <hyperlink ref="B451" r:id="rId267" display="https://app.bizzy.org/BE/0416991.320?utm_source=export&amp;utm_medium=lists_xlsx" xr:uid="{E919CCCD-46E1-41D9-9743-9AD8324E492E}"/>
    <hyperlink ref="B296" r:id="rId268" display="https://app.bizzy.org/BE/0446891.668?utm_source=export&amp;utm_medium=lists_xlsx" xr:uid="{4E9B5E5D-127A-47B3-970B-BA48F94525EF}"/>
    <hyperlink ref="B74" r:id="rId269" display="https://app.bizzy.org/BE/0848973.395?utm_source=export&amp;utm_medium=lists_xlsx" xr:uid="{BFF7AA2C-4B4F-4D29-B4B4-7AF9E2E52775}"/>
    <hyperlink ref="B225" r:id="rId270" display="https://app.bizzy.org/BE/0466460.429?utm_source=export&amp;utm_medium=lists_xlsx" xr:uid="{7EC603D6-94E7-4336-9EE8-2C69596E9B2A}"/>
    <hyperlink ref="B339" r:id="rId271" display="https://app.bizzy.org/BE/0870019.427?utm_source=export&amp;utm_medium=lists_xlsx" xr:uid="{B60F8579-FEFA-4B86-8EE6-EEAC49C0A1BA}"/>
    <hyperlink ref="B199" r:id="rId272" display="https://app.bizzy.org/BE/0867573.542?utm_source=export&amp;utm_medium=lists_xlsx" xr:uid="{713DB47C-B7B3-4BA8-8AB6-5444F3E6264E}"/>
    <hyperlink ref="B212" r:id="rId273" display="https://app.bizzy.org/BE/0406183.144?utm_source=export&amp;utm_medium=lists_xlsx" xr:uid="{53183AD2-0190-4645-AA4C-17974FFA64C8}"/>
    <hyperlink ref="B41" r:id="rId274" display="https://app.bizzy.org/BE/0440691.388?utm_source=export&amp;utm_medium=lists_xlsx" xr:uid="{2BF211A0-D7D7-47D8-B4D9-4FB6896A2852}"/>
    <hyperlink ref="B529" r:id="rId275" display="https://app.bizzy.org/BE/0442637.526?utm_source=export&amp;utm_medium=lists_xlsx" xr:uid="{D218FF66-6A61-4C2D-B81B-93DBE39B9C91}"/>
    <hyperlink ref="B165" r:id="rId276" display="https://app.bizzy.org/BE/0474429.572?utm_source=export&amp;utm_medium=lists_xlsx" xr:uid="{F4472E76-4C2C-47D4-96BE-FAC14678764C}"/>
    <hyperlink ref="B251" r:id="rId277" display="https://app.bizzy.org/BE/0418250.835?utm_source=export&amp;utm_medium=lists_xlsx" xr:uid="{EF93B398-2388-42C9-832F-A9522B0B7F73}"/>
    <hyperlink ref="B219" r:id="rId278" display="https://app.bizzy.org/BE/0412723.419?utm_source=export&amp;utm_medium=lists_xlsx" xr:uid="{4B3F9C71-1F37-4B0B-BA02-A17F6E6B28C1}"/>
    <hyperlink ref="B448" r:id="rId279" display="https://app.bizzy.org/BE/0456512.385?utm_source=export&amp;utm_medium=lists_xlsx" xr:uid="{DF15D69E-886E-4F14-9A8D-D8E9B043CA47}"/>
    <hyperlink ref="B379" r:id="rId280" display="https://app.bizzy.org/BE/0875041.849?utm_source=export&amp;utm_medium=lists_xlsx" xr:uid="{BC6C6EE3-A570-469C-9B5B-E6795F765504}"/>
    <hyperlink ref="B243" r:id="rId281" display="https://app.bizzy.org/BE/0248399.380?utm_source=export&amp;utm_medium=lists_xlsx" xr:uid="{11EAB3FB-F715-4D4C-9A2B-D45B75E50ACB}"/>
    <hyperlink ref="B357" r:id="rId282" display="https://app.bizzy.org/BE/0405388.536?utm_source=export&amp;utm_medium=lists_xlsx" xr:uid="{72FD1291-345D-4BBA-9A3E-51B344AA1138}"/>
    <hyperlink ref="B426" r:id="rId283" display="https://app.bizzy.org/BE/0404284.716?utm_source=export&amp;utm_medium=lists_xlsx" xr:uid="{90076FF4-C26C-4782-B58C-BE5BC89DD078}"/>
    <hyperlink ref="B395" r:id="rId284" display="https://app.bizzy.org/BE/0401947.808?utm_source=export&amp;utm_medium=lists_xlsx" xr:uid="{29998144-B1CD-41E8-8F57-4D1A2242A405}"/>
    <hyperlink ref="B394" r:id="rId285" display="https://app.bizzy.org/BE/0436410.522?utm_source=export&amp;utm_medium=lists_xlsx" xr:uid="{673D8C32-B17E-4446-94C6-846A528DF221}"/>
    <hyperlink ref="B91" r:id="rId286" display="https://app.bizzy.org/BE/0427572.733?utm_source=export&amp;utm_medium=lists_xlsx" xr:uid="{3E487411-085A-40C6-81D1-E3D7A3DD6872}"/>
    <hyperlink ref="B436" r:id="rId287" display="https://app.bizzy.org/BE/0453500.734?utm_source=export&amp;utm_medium=lists_xlsx" xr:uid="{28AD532A-1EF4-4E65-BE21-B81F1E83F748}"/>
    <hyperlink ref="B344" r:id="rId288" display="https://app.bizzy.org/BE/0552527.539?utm_source=export&amp;utm_medium=lists_xlsx" xr:uid="{4E493E33-25E8-4733-95BF-F38B8B1B958F}"/>
    <hyperlink ref="B23" r:id="rId289" display="https://app.bizzy.org/BE/0402134.977?utm_source=export&amp;utm_medium=lists_xlsx" xr:uid="{AEA33B88-78F5-49E4-80F3-ADD141E629D8}"/>
    <hyperlink ref="B414" r:id="rId290" display="https://app.bizzy.org/BE/0400865.465?utm_source=export&amp;utm_medium=lists_xlsx" xr:uid="{00231B98-B39B-4119-8A6B-D741FEBCBF76}"/>
    <hyperlink ref="B321" r:id="rId291" display="https://app.bizzy.org/BE/0420069.782?utm_source=export&amp;utm_medium=lists_xlsx" xr:uid="{F4726F72-632C-4050-B1A3-1B473C9531EC}"/>
    <hyperlink ref="B406" r:id="rId292" display="https://app.bizzy.org/BE/0437278.077?utm_source=export&amp;utm_medium=lists_xlsx" xr:uid="{F00C7B43-608B-45A3-8E88-2A6AAD526CDF}"/>
    <hyperlink ref="B101" r:id="rId293" display="https://app.bizzy.org/BE/0407184.521?utm_source=export&amp;utm_medium=lists_xlsx" xr:uid="{55C70755-A511-4041-8CA9-087350AB4A7D}"/>
    <hyperlink ref="B191" r:id="rId294" display="https://app.bizzy.org/BE/0400764.903?utm_source=export&amp;utm_medium=lists_xlsx" xr:uid="{7426CCEE-65D9-4F88-97D1-3E73C9E63E1F}"/>
    <hyperlink ref="B170" r:id="rId295" display="https://app.bizzy.org/BE/0404105.166?utm_source=export&amp;utm_medium=lists_xlsx" xr:uid="{DA326320-CDDB-48A6-944A-F14EBEEA7B12}"/>
    <hyperlink ref="B193" r:id="rId296" display="https://app.bizzy.org/BE/0435131.508?utm_source=export&amp;utm_medium=lists_xlsx" xr:uid="{20300E8E-09B0-4CFB-94A6-6ADA1882FEB1}"/>
    <hyperlink ref="B300" r:id="rId297" display="https://app.bizzy.org/BE/0764299.028?utm_source=export&amp;utm_medium=lists_xlsx" xr:uid="{9421659F-1CAA-4337-B3C4-30B7A6896CDB}"/>
    <hyperlink ref="B180" r:id="rId298" display="https://app.bizzy.org/BE/0400771.039?utm_source=export&amp;utm_medium=lists_xlsx" xr:uid="{530C0D20-C4B7-4365-8F1E-69AB984AAEF0}"/>
    <hyperlink ref="B29" r:id="rId299" display="https://app.bizzy.org/BE/0438973.597?utm_source=export&amp;utm_medium=lists_xlsx" xr:uid="{AB3BF034-128D-42A7-A2EB-9DA692522D98}"/>
    <hyperlink ref="B530" r:id="rId300" display="https://app.bizzy.org/BE/0448850.870?utm_source=export&amp;utm_medium=lists_xlsx" xr:uid="{903960D1-2867-4FFB-886B-9B376CB6F1CB}"/>
    <hyperlink ref="B105" r:id="rId301" display="https://app.bizzy.org/BE/0432023.845?utm_source=export&amp;utm_medium=lists_xlsx" xr:uid="{9C8272F0-3C76-45F0-8C29-65E7FA50ED40}"/>
    <hyperlink ref="B531" r:id="rId302" display="https://app.bizzy.org/BE/0405092.190?utm_source=export&amp;utm_medium=lists_xlsx" xr:uid="{9DFBEBA6-B342-48BE-A494-D6D9B8DB90FE}"/>
    <hyperlink ref="B169" r:id="rId303" display="https://app.bizzy.org/BE/0416585.801?utm_source=export&amp;utm_medium=lists_xlsx" xr:uid="{498EED84-466B-43CC-838E-2D333DF39971}"/>
    <hyperlink ref="B25" r:id="rId304" display="https://app.bizzy.org/BE/0716926.901?utm_source=export&amp;utm_medium=lists_xlsx" xr:uid="{D38B75F3-A9D1-405A-B975-562CE0AE4B77}"/>
    <hyperlink ref="B423" r:id="rId305" display="https://app.bizzy.org/BE/0450864.215?utm_source=export&amp;utm_medium=lists_xlsx" xr:uid="{873C2F89-DA59-4769-9A32-6FA6CDB2E435}"/>
    <hyperlink ref="B270" r:id="rId306" display="https://app.bizzy.org/BE/0429037.235?utm_source=export&amp;utm_medium=lists_xlsx" xr:uid="{78203304-EEF3-4C70-94C8-DC8F8F815893}"/>
    <hyperlink ref="B264" r:id="rId307" display="https://app.bizzy.org/BE/0427973.304?utm_source=export&amp;utm_medium=lists_xlsx" xr:uid="{C18EB222-1982-47A1-8145-7A20DB50BD7E}"/>
    <hyperlink ref="B455" r:id="rId308" display="https://app.bizzy.org/BE/0458551.563?utm_source=export&amp;utm_medium=lists_xlsx" xr:uid="{91F06BDD-26C1-476E-9F08-BC0DB0A4358F}"/>
    <hyperlink ref="B238" r:id="rId309" display="https://app.bizzy.org/BE/0437126.936?utm_source=export&amp;utm_medium=lists_xlsx" xr:uid="{692ECEF1-B200-4183-86C5-980DABE4909F}"/>
    <hyperlink ref="B163" r:id="rId310" display="https://app.bizzy.org/BE/0479117.543?utm_source=export&amp;utm_medium=lists_xlsx" xr:uid="{E1859EAC-47ED-4AB0-9D8C-7CA31E30A95E}"/>
    <hyperlink ref="B263" r:id="rId311" display="https://app.bizzy.org/BE/0453627.923?utm_source=export&amp;utm_medium=lists_xlsx" xr:uid="{4F1FF3A0-5907-44BD-8A14-FB0A9B0D6AC4}"/>
    <hyperlink ref="B60" r:id="rId312" display="https://app.bizzy.org/BE/0844220.989?utm_source=export&amp;utm_medium=lists_xlsx" xr:uid="{2B12FB42-1148-4B04-8F7D-0016A8A58DF2}"/>
    <hyperlink ref="B48" r:id="rId313" display="https://app.bizzy.org/BE/0400165.679?utm_source=export&amp;utm_medium=lists_xlsx" xr:uid="{C32EAA2B-E56B-4AAC-95EA-6402356CEFC0}"/>
    <hyperlink ref="B145" r:id="rId314" display="https://app.bizzy.org/BE/0405013.602?utm_source=export&amp;utm_medium=lists_xlsx" xr:uid="{5206B886-C566-4305-8561-741368862C2E}"/>
    <hyperlink ref="B291" r:id="rId315" display="https://app.bizzy.org/BE/0826207.990?utm_source=export&amp;utm_medium=lists_xlsx" xr:uid="{4CDDE9C5-4E06-465A-A04C-1ED5B5C9A435}"/>
    <hyperlink ref="B412" r:id="rId316" display="https://app.bizzy.org/BE/0434278.896?utm_source=export&amp;utm_medium=lists_xlsx" xr:uid="{E8A5CA73-AC5B-43C2-9072-5A6F3F1C3809}"/>
    <hyperlink ref="B404" r:id="rId317" display="https://app.bizzy.org/BE/0416762.280?utm_source=export&amp;utm_medium=lists_xlsx" xr:uid="{2AA94E04-0A07-4A8B-86D0-AC7209B6CDD9}"/>
    <hyperlink ref="B15" r:id="rId318" display="https://app.bizzy.org/BE/0478971.449?utm_source=export&amp;utm_medium=lists_xlsx" xr:uid="{5882F07E-CC6A-450C-8A07-11C21FA37FA0}"/>
    <hyperlink ref="B307" r:id="rId319" display="https://app.bizzy.org/BE/0405350.033?utm_source=export&amp;utm_medium=lists_xlsx" xr:uid="{6934177B-4478-42CD-B254-DE39FC563729}"/>
    <hyperlink ref="B388" r:id="rId320" display="https://app.bizzy.org/BE/0442652.075?utm_source=export&amp;utm_medium=lists_xlsx" xr:uid="{723ED07E-EC01-44D6-99C4-6254B8FBD2F7}"/>
    <hyperlink ref="B237" r:id="rId321" display="https://app.bizzy.org/BE/0660936.521?utm_source=export&amp;utm_medium=lists_xlsx" xr:uid="{F50DD04C-1B7B-452A-A7ED-29595E0D3CC5}"/>
    <hyperlink ref="B69" r:id="rId322" display="https://app.bizzy.org/BE/0404754.571?utm_source=export&amp;utm_medium=lists_xlsx" xr:uid="{D93762AC-7125-4502-BA59-05A33CAF6FE8}"/>
    <hyperlink ref="B343" r:id="rId323" display="https://app.bizzy.org/BE/0426019.644?utm_source=export&amp;utm_medium=lists_xlsx" xr:uid="{8A1B541A-DF9B-4522-9012-17C4201B9EA8}"/>
    <hyperlink ref="B8" r:id="rId324" display="https://app.bizzy.org/BE/0433344.035?utm_source=export&amp;utm_medium=lists_xlsx" xr:uid="{D205C39F-B503-489E-93E5-BD5EB573A31D}"/>
    <hyperlink ref="B277" r:id="rId325" display="https://app.bizzy.org/BE/0415826.627?utm_source=export&amp;utm_medium=lists_xlsx" xr:uid="{A9840847-F79A-4239-B2ED-F0D19073B4C0}"/>
    <hyperlink ref="B462" r:id="rId326" display="https://app.bizzy.org/BE/0465547.738?utm_source=export&amp;utm_medium=lists_xlsx" xr:uid="{A7254CB5-A634-4F9C-AA29-F51E3CB7ED54}"/>
    <hyperlink ref="B431" r:id="rId327" display="https://app.bizzy.org/BE/0478652.141?utm_source=export&amp;utm_medium=lists_xlsx" xr:uid="{53E9D61B-CFBD-4D8F-AE00-17C2D5ACD40A}"/>
    <hyperlink ref="B78" r:id="rId328" display="https://app.bizzy.org/BE/0877184.856?utm_source=export&amp;utm_medium=lists_xlsx" xr:uid="{50C1C15A-4307-44CA-8D43-64EC7638EADE}"/>
    <hyperlink ref="B522" r:id="rId329" display="https://app.bizzy.org/BE/0447690.830?utm_source=export&amp;utm_medium=lists_xlsx" xr:uid="{1686B0C4-D89E-498E-AB66-3E1E62637123}"/>
    <hyperlink ref="B314" r:id="rId330" display="https://app.bizzy.org/BE/0448553.239?utm_source=export&amp;utm_medium=lists_xlsx" xr:uid="{DF56C10E-F8C6-4CB8-A66C-71EC1F26676D}"/>
    <hyperlink ref="B304" r:id="rId331" display="https://app.bizzy.org/BE/0424748.350?utm_source=export&amp;utm_medium=lists_xlsx" xr:uid="{2FA1D0AA-C030-491B-BF9F-F5EDD0AB1BD1}"/>
    <hyperlink ref="B64" r:id="rId332" display="https://app.bizzy.org/BE/0441533.409?utm_source=export&amp;utm_medium=lists_xlsx" xr:uid="{77A61F65-D37A-48B1-879E-34D7A5CA6B18}"/>
    <hyperlink ref="B139" r:id="rId333" display="https://app.bizzy.org/BE/0408364.753?utm_source=export&amp;utm_medium=lists_xlsx" xr:uid="{7FFD9593-C35B-4408-969B-5276FA31B06F}"/>
    <hyperlink ref="B155" r:id="rId334" display="https://app.bizzy.org/BE/0422832.403?utm_source=export&amp;utm_medium=lists_xlsx" xr:uid="{566FC4A0-C38B-4638-8546-B109464CA861}"/>
    <hyperlink ref="B434" r:id="rId335" display="https://app.bizzy.org/BE/0638787.362?utm_source=export&amp;utm_medium=lists_xlsx" xr:uid="{AECE5CD5-37F6-4C05-9608-D07DA9B88DAD}"/>
    <hyperlink ref="B85" r:id="rId336" display="https://app.bizzy.org/BE/0408195.103?utm_source=export&amp;utm_medium=lists_xlsx" xr:uid="{8DD1C851-9189-43D9-A4ED-A7535ED10A1A}"/>
    <hyperlink ref="B327" r:id="rId337" display="https://app.bizzy.org/BE/0416549.969?utm_source=export&amp;utm_medium=lists_xlsx" xr:uid="{335B7669-F762-4247-94AE-F5BA8ADCB068}"/>
    <hyperlink ref="B142" r:id="rId338" display="https://app.bizzy.org/BE/0811501.604?utm_source=export&amp;utm_medium=lists_xlsx" xr:uid="{86B41A17-2AF1-44B0-A4BB-7BAFA9B5D23B}"/>
    <hyperlink ref="B439" r:id="rId339" display="https://app.bizzy.org/BE/0811303.644?utm_source=export&amp;utm_medium=lists_xlsx" xr:uid="{E330C5F4-C304-432A-A9AD-B99070F32644}"/>
    <hyperlink ref="B283" r:id="rId340" display="https://app.bizzy.org/BE/0429388.316?utm_source=export&amp;utm_medium=lists_xlsx" xr:uid="{A56140CE-F9AE-4BA3-8531-C0A38A420B32}"/>
    <hyperlink ref="B175" r:id="rId341" display="https://app.bizzy.org/BE/0446444.775?utm_source=export&amp;utm_medium=lists_xlsx" xr:uid="{541605D9-EFDB-4F8C-8254-73EFBD355412}"/>
    <hyperlink ref="B216" r:id="rId342" display="https://app.bizzy.org/BE/0424947.694?utm_source=export&amp;utm_medium=lists_xlsx" xr:uid="{2A137CD5-445A-490B-9EDD-3DB71DB56FA2}"/>
    <hyperlink ref="B171" r:id="rId343" display="https://app.bizzy.org/BE/0403642.140?utm_source=export&amp;utm_medium=lists_xlsx" xr:uid="{B3D1292D-24D6-4568-90AD-4D0BBEC28D0A}"/>
    <hyperlink ref="B90" r:id="rId344" display="https://app.bizzy.org/BE/0432980.383?utm_source=export&amp;utm_medium=lists_xlsx" xr:uid="{CFE43712-1678-45E2-A169-23C8A10055F6}"/>
    <hyperlink ref="B326" r:id="rId345" display="https://app.bizzy.org/BE/0413352.434?utm_source=export&amp;utm_medium=lists_xlsx" xr:uid="{A4996909-F3E1-40FC-BCEC-2520358E4EDB}"/>
    <hyperlink ref="B410" r:id="rId346" display="https://app.bizzy.org/BE/0440965.760?utm_source=export&amp;utm_medium=lists_xlsx" xr:uid="{99EA4160-4F27-40D0-99EC-B33D28F641C6}"/>
    <hyperlink ref="B205" r:id="rId347" display="https://app.bizzy.org/BE/0475099.565?utm_source=export&amp;utm_medium=lists_xlsx" xr:uid="{6EA32550-B3EA-4404-9333-F20A950CE4B4}"/>
    <hyperlink ref="B31" r:id="rId348" display="https://app.bizzy.org/BE/0404000.446?utm_source=export&amp;utm_medium=lists_xlsx" xr:uid="{340883D8-875B-4627-92F9-6DDEA33A6DC9}"/>
    <hyperlink ref="B403" r:id="rId349" display="https://app.bizzy.org/BE/0447354.397?utm_source=export&amp;utm_medium=lists_xlsx" xr:uid="{9F5B3464-468D-47B6-8764-CF191997BFF7}"/>
    <hyperlink ref="B10" r:id="rId350" display="https://app.bizzy.org/BE/0400624.648?utm_source=export&amp;utm_medium=lists_xlsx" xr:uid="{43EB53C8-A70D-408B-9F52-92A7DDC7063E}"/>
    <hyperlink ref="B37" r:id="rId351" display="https://app.bizzy.org/BE/0881334.278?utm_source=export&amp;utm_medium=lists_xlsx" xr:uid="{5640A366-4CB1-4BF3-A459-8A2625D6226C}"/>
    <hyperlink ref="B202" r:id="rId352" display="https://app.bizzy.org/BE/0414653.818?utm_source=export&amp;utm_medium=lists_xlsx" xr:uid="{F6B49320-642D-4245-B1A9-0E0B64339A8C}"/>
    <hyperlink ref="B229" r:id="rId353" display="https://app.bizzy.org/BE/0479101.608?utm_source=export&amp;utm_medium=lists_xlsx" xr:uid="{4806FBD9-BFE5-482E-83CE-5A4C30986998}"/>
    <hyperlink ref="B338" r:id="rId354" display="https://app.bizzy.org/BE/0403230.978?utm_source=export&amp;utm_medium=lists_xlsx" xr:uid="{BFD68BBB-602A-456E-BB59-4EBCF4E2502A}"/>
    <hyperlink ref="B221" r:id="rId355" display="https://app.bizzy.org/BE/0460046.650?utm_source=export&amp;utm_medium=lists_xlsx" xr:uid="{60D5058B-1A7B-431F-980D-F42E8DA79BDA}"/>
    <hyperlink ref="B480" r:id="rId356" display="https://app.bizzy.org/BE/0404934.715?utm_source=export&amp;utm_medium=lists_xlsx" xr:uid="{77B7ECDA-6649-4CE1-BD7F-4209D32A597A}"/>
    <hyperlink ref="B246" r:id="rId357" display="https://app.bizzy.org/BE/0443598.222?utm_source=export&amp;utm_medium=lists_xlsx" xr:uid="{3943CC8F-67EF-4D1F-99E2-6DB5C9EE3E36}"/>
    <hyperlink ref="B236" r:id="rId358" display="https://app.bizzy.org/BE/0424735.977?utm_source=export&amp;utm_medium=lists_xlsx" xr:uid="{E7089CF6-0882-42AB-BA9E-F768BC0CC9CC}"/>
    <hyperlink ref="B35" r:id="rId359" display="https://app.bizzy.org/BE/0420246.659?utm_source=export&amp;utm_medium=lists_xlsx" xr:uid="{B9655BEC-2826-4A99-B414-CB2B3929C5A0}"/>
    <hyperlink ref="B495" r:id="rId360" display="https://app.bizzy.org/BE/0440085.040?utm_source=export&amp;utm_medium=lists_xlsx" xr:uid="{DC9B596F-14CC-43AD-919C-BDF0B93D2836}"/>
    <hyperlink ref="B172" r:id="rId361" display="https://app.bizzy.org/BE/0441856.180?utm_source=export&amp;utm_medium=lists_xlsx" xr:uid="{9C49C1BB-2CC6-4E6D-89C9-4C25DAA08BB9}"/>
    <hyperlink ref="B411" r:id="rId362" display="https://app.bizzy.org/BE/0403049.945?utm_source=export&amp;utm_medium=lists_xlsx" xr:uid="{354E3C36-DBDC-4A3E-9886-59D5A0D2D5A9}"/>
    <hyperlink ref="B501" r:id="rId363" display="https://app.bizzy.org/BE/0441625.063?utm_source=export&amp;utm_medium=lists_xlsx" xr:uid="{4FB97327-D84A-41A5-B33C-0092922F6F57}"/>
    <hyperlink ref="B294" r:id="rId364" display="https://app.bizzy.org/BE/0434680.160?utm_source=export&amp;utm_medium=lists_xlsx" xr:uid="{C6FC4E89-7E5C-48DC-8BC4-A1562B45DAE3}"/>
    <hyperlink ref="B465" r:id="rId365" display="https://app.bizzy.org/BE/0425537.515?utm_source=export&amp;utm_medium=lists_xlsx" xr:uid="{FD305372-49FA-4803-AF9C-1978024C6DD2}"/>
    <hyperlink ref="B502" r:id="rId366" display="https://app.bizzy.org/BE/0449217.094?utm_source=export&amp;utm_medium=lists_xlsx" xr:uid="{AD43B943-0093-440A-8906-003553329E3C}"/>
    <hyperlink ref="B241" r:id="rId367" display="https://app.bizzy.org/BE/0873604.566?utm_source=export&amp;utm_medium=lists_xlsx" xr:uid="{624A4FF9-88ED-4486-B2D1-466290F7FD70}"/>
    <hyperlink ref="B500" r:id="rId368" display="https://app.bizzy.org/BE/0433164.683?utm_source=export&amp;utm_medium=lists_xlsx" xr:uid="{C4F703D0-BD6F-4327-B64A-140E3C09B601}"/>
    <hyperlink ref="B366" r:id="rId369" display="https://app.bizzy.org/BE/0407606.965?utm_source=export&amp;utm_medium=lists_xlsx" xr:uid="{64DC6ED1-EE9B-4B43-AEDD-51599A7AC2D6}"/>
    <hyperlink ref="B181" r:id="rId370" display="https://app.bizzy.org/BE/0428003.392?utm_source=export&amp;utm_medium=lists_xlsx" xr:uid="{E660F78D-B35A-4E74-84BF-AB3ACE0E065C}"/>
    <hyperlink ref="B349" r:id="rId371" display="https://app.bizzy.org/BE/0406774.844?utm_source=export&amp;utm_medium=lists_xlsx" xr:uid="{C726E932-94DB-4215-92FF-52E421079135}"/>
    <hyperlink ref="B400" r:id="rId372" display="https://app.bizzy.org/BE/0462152.837?utm_source=export&amp;utm_medium=lists_xlsx" xr:uid="{F8C0B1A4-88C6-4147-BA04-38B65009DA6D}"/>
    <hyperlink ref="B248" r:id="rId373" display="https://app.bizzy.org/BE/0430060.188?utm_source=export&amp;utm_medium=lists_xlsx" xr:uid="{694B864D-E484-4045-B6FA-41222F0A5B17}"/>
    <hyperlink ref="B429" r:id="rId374" display="https://app.bizzy.org/BE/0691884.964?utm_source=export&amp;utm_medium=lists_xlsx" xr:uid="{8BC48CB7-0EE9-48D6-BF93-26CE0077D569}"/>
    <hyperlink ref="B189" r:id="rId375" display="https://app.bizzy.org/BE/0416834.437?utm_source=export&amp;utm_medium=lists_xlsx" xr:uid="{79A18C65-00B2-4C62-9C3E-F635F512A424}"/>
    <hyperlink ref="B396" r:id="rId376" display="https://app.bizzy.org/BE/0432683.445?utm_source=export&amp;utm_medium=lists_xlsx" xr:uid="{F4058146-8EDB-4C23-8FFA-8042F07542F3}"/>
    <hyperlink ref="B99" r:id="rId377" display="https://app.bizzy.org/BE/0451428.496?utm_source=export&amp;utm_medium=lists_xlsx" xr:uid="{40F6A6EB-04D6-4A36-BAC4-0CB3235F76ED}"/>
    <hyperlink ref="B401" r:id="rId378" display="https://app.bizzy.org/BE/0432549.526?utm_source=export&amp;utm_medium=lists_xlsx" xr:uid="{47777B13-192A-4F89-8171-BDA8B9A6A150}"/>
    <hyperlink ref="B131" r:id="rId379" display="https://app.bizzy.org/BE/0460444.251?utm_source=export&amp;utm_medium=lists_xlsx" xr:uid="{633633ED-2422-4BED-80A8-08B9AE991C5A}"/>
    <hyperlink ref="B14" r:id="rId380" display="https://app.bizzy.org/BE/0403003.524?utm_source=export&amp;utm_medium=lists_xlsx" xr:uid="{4F0C2661-AC21-43DE-8087-0534C439028D}"/>
    <hyperlink ref="B310" r:id="rId381" display="https://app.bizzy.org/BE/0403114.380?utm_source=export&amp;utm_medium=lists_xlsx" xr:uid="{2DD00D86-6ABE-498E-AC45-76F0128CE1D3}"/>
    <hyperlink ref="B524" r:id="rId382" display="https://app.bizzy.org/BE/0405007.662?utm_source=export&amp;utm_medium=lists_xlsx" xr:uid="{352A89D6-CF59-4932-B1F4-1E7D101DE4F9}"/>
    <hyperlink ref="B51" r:id="rId383" display="https://app.bizzy.org/BE/0452503.614?utm_source=export&amp;utm_medium=lists_xlsx" xr:uid="{2E3051B6-0AAE-4633-BBB0-2C5F0406DB88}"/>
    <hyperlink ref="B507" r:id="rId384" display="https://app.bizzy.org/BE/0476588.912?utm_source=export&amp;utm_medium=lists_xlsx" xr:uid="{E18B4C7F-0417-43BC-9C28-73830D5108EA}"/>
    <hyperlink ref="B312" r:id="rId385" display="https://app.bizzy.org/BE/0436534.147?utm_source=export&amp;utm_medium=lists_xlsx" xr:uid="{A2A134FE-25DA-47DD-9556-3A7A3A423D71}"/>
    <hyperlink ref="B86" r:id="rId386" display="https://app.bizzy.org/BE/0422029.182?utm_source=export&amp;utm_medium=lists_xlsx" xr:uid="{5261A261-3CC3-4FFC-BF69-EE8CBB59F1D8}"/>
    <hyperlink ref="B369" r:id="rId387" display="https://app.bizzy.org/BE/0466878.816?utm_source=export&amp;utm_medium=lists_xlsx" xr:uid="{91380285-4C7C-4C2F-A1E2-25DAFE58DE4C}"/>
    <hyperlink ref="B55" r:id="rId388" display="https://app.bizzy.org/BE/0414555.036?utm_source=export&amp;utm_medium=lists_xlsx" xr:uid="{FD2E8C08-C0DD-4AE2-98FE-8BA3F438EE11}"/>
    <hyperlink ref="B370" r:id="rId389" display="https://app.bizzy.org/BE/0448207.405?utm_source=export&amp;utm_medium=lists_xlsx" xr:uid="{8C2BBEDA-35D8-4633-B99C-91316040BB83}"/>
    <hyperlink ref="B88" r:id="rId390" display="https://app.bizzy.org/BE/0403598.687?utm_source=export&amp;utm_medium=lists_xlsx" xr:uid="{BE24A736-FA3A-48C8-B7D9-2F168D396DE2}"/>
    <hyperlink ref="B336" r:id="rId391" display="https://app.bizzy.org/BE/0881352.886?utm_source=export&amp;utm_medium=lists_xlsx" xr:uid="{65E7B3CC-336B-499B-B5B3-64A6AEBC1DBE}"/>
    <hyperlink ref="B262" r:id="rId392" display="https://app.bizzy.org/BE/0400484.591?utm_source=export&amp;utm_medium=lists_xlsx" xr:uid="{CB379920-062E-4C52-A936-FED216FAA218}"/>
    <hyperlink ref="B481" r:id="rId393" display="https://app.bizzy.org/BE/0881300.923?utm_source=export&amp;utm_medium=lists_xlsx" xr:uid="{42ECD8AA-F7A0-4676-9FB6-A9F47DCB99AA}"/>
    <hyperlink ref="B129" r:id="rId394" display="https://app.bizzy.org/BE/0412432.122?utm_source=export&amp;utm_medium=lists_xlsx" xr:uid="{2AAAA0CD-4CF6-49B7-9A2B-37AC6FC03D9A}"/>
    <hyperlink ref="B368" r:id="rId395" display="https://app.bizzy.org/BE/0871045.944?utm_source=export&amp;utm_medium=lists_xlsx" xr:uid="{6F5FF475-581C-4F22-A8A1-AEBD40EC58C8}"/>
    <hyperlink ref="B56" r:id="rId396" display="https://app.bizzy.org/BE/0400824.586?utm_source=export&amp;utm_medium=lists_xlsx" xr:uid="{2251F34A-8C5B-48DE-BFAD-5C75B1E70A2C}"/>
    <hyperlink ref="B487" r:id="rId397" display="https://app.bizzy.org/BE/0465672.452?utm_source=export&amp;utm_medium=lists_xlsx" xr:uid="{06862546-9E2C-48CA-8075-9A9F6089C87E}"/>
    <hyperlink ref="B124" r:id="rId398" display="https://app.bizzy.org/BE/0874125.297?utm_source=export&amp;utm_medium=lists_xlsx" xr:uid="{B86BDDF5-4BA8-4E22-B7AB-BF7FC9E8165E}"/>
    <hyperlink ref="B116" r:id="rId399" display="https://app.bizzy.org/BE/0458909.077?utm_source=export&amp;utm_medium=lists_xlsx" xr:uid="{6FBC3C32-C577-4ED7-8B27-B4948AAA4071}"/>
    <hyperlink ref="B534" r:id="rId400" display="https://app.bizzy.org/BE/0460337.749?utm_source=export&amp;utm_medium=lists_xlsx" xr:uid="{8ABDDFE8-E5EA-47CE-87AF-08600E67D9CA}"/>
    <hyperlink ref="B437" r:id="rId401" display="https://app.bizzy.org/BE/0404484.060?utm_source=export&amp;utm_medium=lists_xlsx" xr:uid="{4D6C9400-4696-4A2D-BD14-4869DBF00F89}"/>
    <hyperlink ref="B120" r:id="rId402" display="https://app.bizzy.org/BE/0438846.311?utm_source=export&amp;utm_medium=lists_xlsx" xr:uid="{860A20EB-358B-446A-8D4A-9BED2EA0C437}"/>
    <hyperlink ref="B378" r:id="rId403" display="https://app.bizzy.org/BE/0887899.693?utm_source=export&amp;utm_medium=lists_xlsx" xr:uid="{27BFE377-10C7-469E-BB01-ECB06254F857}"/>
    <hyperlink ref="B183" r:id="rId404" display="https://app.bizzy.org/BE/0472630.817?utm_source=export&amp;utm_medium=lists_xlsx" xr:uid="{36EE6F21-0D88-462B-8B47-446644CBB7FE}"/>
    <hyperlink ref="B355" r:id="rId405" display="https://app.bizzy.org/BE/0218843.678?utm_source=export&amp;utm_medium=lists_xlsx" xr:uid="{6815581A-3E15-41E0-8A1B-C7AF073CEF85}"/>
    <hyperlink ref="B100" r:id="rId406" display="https://app.bizzy.org/BE/0419765.520?utm_source=export&amp;utm_medium=lists_xlsx" xr:uid="{490C6EA9-6FD2-489B-AA15-108FF539AE99}"/>
    <hyperlink ref="B200" r:id="rId407" display="https://app.bizzy.org/BE/0430597.648?utm_source=export&amp;utm_medium=lists_xlsx" xr:uid="{1BAD2410-2959-4999-91BB-29CA23ED7082}"/>
    <hyperlink ref="B174" r:id="rId408" display="https://app.bizzy.org/BE/0442894.476?utm_source=export&amp;utm_medium=lists_xlsx" xr:uid="{F6EA06E6-64D5-4022-8D67-6EB12366100E}"/>
    <hyperlink ref="B94" r:id="rId409" display="https://app.bizzy.org/BE/0475945.940?utm_source=export&amp;utm_medium=lists_xlsx" xr:uid="{B6F4ABB7-A6E8-4C4F-AB7B-7215B7F0C019}"/>
    <hyperlink ref="B364" r:id="rId410" display="https://app.bizzy.org/BE/0479419.926?utm_source=export&amp;utm_medium=lists_xlsx" xr:uid="{0A6CD0F5-DA79-462C-8DE7-D3E5DDCC6160}"/>
    <hyperlink ref="B268" r:id="rId411" display="https://app.bizzy.org/BE/0888947.788?utm_source=export&amp;utm_medium=lists_xlsx" xr:uid="{17A148FB-EE85-4671-92EA-03D353675F0E}"/>
    <hyperlink ref="B305" r:id="rId412" display="https://app.bizzy.org/BE/0538668.417?utm_source=export&amp;utm_medium=lists_xlsx" xr:uid="{3FFB2BCE-E597-4E74-B39F-181DEC0F42EC}"/>
    <hyperlink ref="B137" r:id="rId413" display="https://app.bizzy.org/BE/0541977.701?utm_source=export&amp;utm_medium=lists_xlsx" xr:uid="{AE3730B5-3F47-4FCB-8902-3DE0DF13F7C2}"/>
    <hyperlink ref="B34" r:id="rId414" display="https://app.bizzy.org/BE/0418975.266?utm_source=export&amp;utm_medium=lists_xlsx" xr:uid="{E0E4081F-4A2C-453F-B00E-205EDC631962}"/>
    <hyperlink ref="B63" r:id="rId415" display="https://app.bizzy.org/BE/0454487.659?utm_source=export&amp;utm_medium=lists_xlsx" xr:uid="{CDEAF462-53EB-480F-B79A-5AE33774D9DD}"/>
    <hyperlink ref="B114" r:id="rId416" display="https://app.bizzy.org/BE/0860972.295?utm_source=export&amp;utm_medium=lists_xlsx" xr:uid="{450F553C-6AEB-4338-A2A7-D7809B9B6398}"/>
    <hyperlink ref="B387" r:id="rId417" display="https://app.bizzy.org/BE/0454218.138?utm_source=export&amp;utm_medium=lists_xlsx" xr:uid="{BA96444F-6C7E-449B-89A9-46C834497529}"/>
    <hyperlink ref="B26" r:id="rId418" display="https://app.bizzy.org/BE/0508449.056?utm_source=export&amp;utm_medium=lists_xlsx" xr:uid="{FD06F903-A88B-4CF2-87F8-668FBA2AA735}"/>
    <hyperlink ref="B92" r:id="rId419" display="https://app.bizzy.org/BE/0846256.902?utm_source=export&amp;utm_medium=lists_xlsx" xr:uid="{9A08CE99-C83F-4973-AFC1-D904F48C2C72}"/>
    <hyperlink ref="B485" r:id="rId420" display="https://app.bizzy.org/BE/0416827.707?utm_source=export&amp;utm_medium=lists_xlsx" xr:uid="{7BB3879C-B452-4F7B-9DC1-C5CB44AFF410}"/>
    <hyperlink ref="B329" r:id="rId421" display="https://app.bizzy.org/BE/0479295.311?utm_source=export&amp;utm_medium=lists_xlsx" xr:uid="{433C5645-3012-470A-A24F-28D8FF4524EB}"/>
    <hyperlink ref="B490" r:id="rId422" display="https://app.bizzy.org/BE/0464943.467?utm_source=export&amp;utm_medium=lists_xlsx" xr:uid="{E61F79A7-B46D-494B-8C37-F18D22ED517A}"/>
    <hyperlink ref="B71" r:id="rId423" display="https://app.bizzy.org/BE/0407716.932?utm_source=export&amp;utm_medium=lists_xlsx" xr:uid="{371309DF-4430-47F6-A8C9-FA95FBF29E65}"/>
    <hyperlink ref="B347" r:id="rId424" display="https://app.bizzy.org/BE/0442395.719?utm_source=export&amp;utm_medium=lists_xlsx" xr:uid="{48881606-0621-4F49-8FF2-2037E2726D1A}"/>
    <hyperlink ref="B350" r:id="rId425" display="https://app.bizzy.org/BE/0667753.542?utm_source=export&amp;utm_medium=lists_xlsx" xr:uid="{D4FCDE73-B8D9-4B98-8357-C28F4B824F56}"/>
    <hyperlink ref="B407" r:id="rId426" display="https://app.bizzy.org/BE/0461127.904?utm_source=export&amp;utm_medium=lists_xlsx" xr:uid="{8BD52E49-FFE8-4FD5-A814-4F7FCF40632E}"/>
    <hyperlink ref="B433" r:id="rId427" display="https://app.bizzy.org/BE/0428257.869?utm_source=export&amp;utm_medium=lists_xlsx" xr:uid="{BB784E51-4B38-48F3-9208-900ACBF6BF7A}"/>
    <hyperlink ref="B453" r:id="rId428" display="https://app.bizzy.org/BE/0418373.470?utm_source=export&amp;utm_medium=lists_xlsx" xr:uid="{0DBA26F7-A2FB-4290-96AC-4C2726E0754C}"/>
    <hyperlink ref="B258" r:id="rId429" display="https://app.bizzy.org/BE/0431049.588?utm_source=export&amp;utm_medium=lists_xlsx" xr:uid="{99BBC9AB-757E-4021-8D75-6C133C194D32}"/>
    <hyperlink ref="B360" r:id="rId430" display="https://app.bizzy.org/BE/0444177.945?utm_source=export&amp;utm_medium=lists_xlsx" xr:uid="{B4AB9FD9-66A5-4C0E-9352-E5DAE7D50682}"/>
    <hyperlink ref="B331" r:id="rId431" display="https://app.bizzy.org/BE/0478823.474?utm_source=export&amp;utm_medium=lists_xlsx" xr:uid="{4EA21705-45B0-497B-A9DB-73B4DF24D4F1}"/>
    <hyperlink ref="B138" r:id="rId432" display="https://app.bizzy.org/BE/0405721.306?utm_source=export&amp;utm_medium=lists_xlsx" xr:uid="{1AB91025-7FCA-45C3-92DC-B69A85DCCA86}"/>
    <hyperlink ref="B6" r:id="rId433" display="https://app.bizzy.org/BE/0846963.913?utm_source=export&amp;utm_medium=lists_xlsx" xr:uid="{82D0D95B-1AE9-43C3-8760-D71FE7419FEC}"/>
    <hyperlink ref="B362" r:id="rId434" display="https://app.bizzy.org/BE/0445210.006?utm_source=export&amp;utm_medium=lists_xlsx" xr:uid="{CF796DA8-284D-4BE7-A312-FA4777AF9253}"/>
    <hyperlink ref="B303" r:id="rId435" display="https://app.bizzy.org/BE/0465578.521?utm_source=export&amp;utm_medium=lists_xlsx" xr:uid="{CAC5D6CC-D80D-4BBE-847D-5E370DC34EAD}"/>
    <hyperlink ref="B107" r:id="rId436" display="https://app.bizzy.org/BE/0448826.918?utm_source=export&amp;utm_medium=lists_xlsx" xr:uid="{0E8C0BFC-7750-43DC-AC99-C2289BB6BCC3}"/>
    <hyperlink ref="B218" r:id="rId437" display="https://app.bizzy.org/BE/0477445.084?utm_source=export&amp;utm_medium=lists_xlsx" xr:uid="{93254D49-1FC5-4607-B8AD-777EAE24FC4C}"/>
    <hyperlink ref="B132" r:id="rId438" display="https://app.bizzy.org/BE/0400444.803?utm_source=export&amp;utm_medium=lists_xlsx" xr:uid="{E1A8949C-D5FB-456E-8407-1E857BDB7ADF}"/>
    <hyperlink ref="B461" r:id="rId439" display="https://app.bizzy.org/BE/0438282.424?utm_source=export&amp;utm_medium=lists_xlsx" xr:uid="{A7CFF818-5592-43D6-86C6-5444443FC39D}"/>
    <hyperlink ref="B80" r:id="rId440" display="https://app.bizzy.org/BE/0467071.826?utm_source=export&amp;utm_medium=lists_xlsx" xr:uid="{86E704DC-EF1C-4A33-BFA0-42F23F5894E0}"/>
    <hyperlink ref="B446" r:id="rId441" display="https://app.bizzy.org/BE/0888256.714?utm_source=export&amp;utm_medium=lists_xlsx" xr:uid="{7D44A309-0CE0-48E8-894D-88A722ED0C78}"/>
    <hyperlink ref="B278" r:id="rId442" display="https://app.bizzy.org/BE/0406041.406?utm_source=export&amp;utm_medium=lists_xlsx" xr:uid="{7BBB5D78-DC98-4B5E-A1C8-F7197E890309}"/>
    <hyperlink ref="B222" r:id="rId443" display="https://app.bizzy.org/BE/0402814.175?utm_source=export&amp;utm_medium=lists_xlsx" xr:uid="{03FF08FA-83F7-4EEE-9236-EF64FEF02FE5}"/>
    <hyperlink ref="B499" r:id="rId444" display="https://app.bizzy.org/BE/0429977.343?utm_source=export&amp;utm_medium=lists_xlsx" xr:uid="{95889047-4E7F-4E94-92F2-6B992955CFA7}"/>
    <hyperlink ref="B30" r:id="rId445" display="https://app.bizzy.org/BE/0420429.375?utm_source=export&amp;utm_medium=lists_xlsx" xr:uid="{CBD8587F-63AA-4BC0-A9AE-E418F460BB4A}"/>
    <hyperlink ref="B108" r:id="rId446" display="https://app.bizzy.org/BE/0757677.886?utm_source=export&amp;utm_medium=lists_xlsx" xr:uid="{E5FCBA7B-879A-48B0-9FDD-719DC9C1D8C9}"/>
    <hyperlink ref="B479" r:id="rId447" display="https://app.bizzy.org/BE/0874788.956?utm_source=export&amp;utm_medium=lists_xlsx" xr:uid="{4E4A26BA-384E-42E2-80D2-24E6C83E4F8E}"/>
    <hyperlink ref="B415" r:id="rId448" display="https://app.bizzy.org/BE/0400245.655?utm_source=export&amp;utm_medium=lists_xlsx" xr:uid="{D44F47FF-A17C-4BB9-8A56-60228BE94670}"/>
    <hyperlink ref="B24" r:id="rId449" display="https://app.bizzy.org/BE/0403837.823?utm_source=export&amp;utm_medium=lists_xlsx" xr:uid="{4F472A8A-FB4F-40A9-AD0F-BDB1DEAC8B81}"/>
    <hyperlink ref="B247" r:id="rId450" display="https://app.bizzy.org/BE/0401296.720?utm_source=export&amp;utm_medium=lists_xlsx" xr:uid="{424A9B54-D09F-4AB0-81C3-470EFACAF32D}"/>
    <hyperlink ref="B393" r:id="rId451" display="https://app.bizzy.org/BE/0865944.140?utm_source=export&amp;utm_medium=lists_xlsx" xr:uid="{CA559218-DA46-4D55-A82A-9844E83BAA0A}"/>
    <hyperlink ref="B164" r:id="rId452" display="https://app.bizzy.org/BE/0447550.278?utm_source=export&amp;utm_medium=lists_xlsx" xr:uid="{2F9A9772-6724-4623-81A0-D2BF6EBCE7E3}"/>
    <hyperlink ref="B352" r:id="rId453" display="https://app.bizzy.org/BE/0465267.131?utm_source=export&amp;utm_medium=lists_xlsx" xr:uid="{BB726A36-31E2-4D8B-A973-56367B773FC1}"/>
    <hyperlink ref="B306" r:id="rId454" display="https://app.bizzy.org/BE/0424632.148?utm_source=export&amp;utm_medium=lists_xlsx" xr:uid="{D1E28CF3-DFC9-46DC-88BC-91330A277DC6}"/>
    <hyperlink ref="B469" r:id="rId455" display="https://app.bizzy.org/BE/0413166.055?utm_source=export&amp;utm_medium=lists_xlsx" xr:uid="{2B7BE048-6D2F-4686-AEA3-773F2CC1297D}"/>
    <hyperlink ref="B102" r:id="rId456" display="https://app.bizzy.org/BE/0400767.772?utm_source=export&amp;utm_medium=lists_xlsx" xr:uid="{A06E803A-D51D-4A97-BF55-D13C5883C63B}"/>
    <hyperlink ref="B126" r:id="rId457" display="https://app.bizzy.org/BE/0400934.652?utm_source=export&amp;utm_medium=lists_xlsx" xr:uid="{F3C26479-F907-4DCD-A0B1-8216676A3C29}"/>
    <hyperlink ref="B156" r:id="rId458" display="https://app.bizzy.org/BE/0459906.692?utm_source=export&amp;utm_medium=lists_xlsx" xr:uid="{24A20BC8-5662-448C-BDFD-E1DD5196C6E3}"/>
    <hyperlink ref="B157" r:id="rId459" display="https://app.bizzy.org/BE/0402734.595?utm_source=export&amp;utm_medium=lists_xlsx" xr:uid="{FDACD357-3EBE-443A-A3D2-0AEBBEBDCC31}"/>
    <hyperlink ref="B223" r:id="rId460" display="https://app.bizzy.org/BE/0442783.323?utm_source=export&amp;utm_medium=lists_xlsx" xr:uid="{0F650764-5CA8-4D9D-A1A7-31386986280C}"/>
    <hyperlink ref="B75" r:id="rId461" display="https://app.bizzy.org/BE/0419725.928?utm_source=export&amp;utm_medium=lists_xlsx" xr:uid="{6BCD674B-F6FD-4C95-AC74-09153C3C058E}"/>
    <hyperlink ref="B425" r:id="rId462" display="https://app.bizzy.org/BE/0404882.750?utm_source=export&amp;utm_medium=lists_xlsx" xr:uid="{3C6E5D24-AD74-4287-ACF4-F8167A202500}"/>
    <hyperlink ref="B354" r:id="rId463" display="https://app.bizzy.org/BE/0404621.642?utm_source=export&amp;utm_medium=lists_xlsx" xr:uid="{420627B7-B25F-4FF2-BAE0-8667E2350D57}"/>
    <hyperlink ref="B398" r:id="rId464" display="https://app.bizzy.org/BE/0429366.144?utm_source=export&amp;utm_medium=lists_xlsx" xr:uid="{230DCC65-D406-4CAC-8B94-4A798CA8B9CB}"/>
    <hyperlink ref="B182" r:id="rId465" display="https://app.bizzy.org/BE/0403506.340?utm_source=export&amp;utm_medium=lists_xlsx" xr:uid="{993FC406-7457-45E8-89B0-B45575C6E794}"/>
    <hyperlink ref="B384" r:id="rId466" display="https://app.bizzy.org/BE/0458263.335?utm_source=export&amp;utm_medium=lists_xlsx" xr:uid="{AAB4E0C8-8932-449B-890D-7A9FE917B9F2}"/>
    <hyperlink ref="B382" r:id="rId467" display="https://app.bizzy.org/BE/0451405.534?utm_source=export&amp;utm_medium=lists_xlsx" xr:uid="{BD45C52B-276C-4718-B2B4-C393BB427022}"/>
    <hyperlink ref="B235" r:id="rId468" display="https://app.bizzy.org/BE/0414600.566?utm_source=export&amp;utm_medium=lists_xlsx" xr:uid="{E668F8C3-D268-4C34-9389-3192FC9F4927}"/>
    <hyperlink ref="B528" r:id="rId469" display="https://app.bizzy.org/BE/0867239.782?utm_source=export&amp;utm_medium=lists_xlsx" xr:uid="{631B4743-29AF-47E9-8541-73B765A7B88A}"/>
    <hyperlink ref="B376" r:id="rId470" display="https://app.bizzy.org/BE/0401338.785?utm_source=export&amp;utm_medium=lists_xlsx" xr:uid="{7F63BCF3-DCF4-45A6-A42A-10A0F1C3C306}"/>
    <hyperlink ref="B173" r:id="rId471" display="https://app.bizzy.org/BE/0413763.693?utm_source=export&amp;utm_medium=lists_xlsx" xr:uid="{BE06F589-6FCF-4147-AB0D-DC6186A9312B}"/>
    <hyperlink ref="B95" r:id="rId472" display="https://app.bizzy.org/BE/0453835.284?utm_source=export&amp;utm_medium=lists_xlsx" xr:uid="{DC9BE0EB-2EB4-40E6-B3C1-AA1A8B5897D3}"/>
    <hyperlink ref="B249" r:id="rId473" display="https://app.bizzy.org/BE/0416635.388?utm_source=export&amp;utm_medium=lists_xlsx" xr:uid="{11048999-F195-48BC-9828-5174947190B9}"/>
    <hyperlink ref="B149" r:id="rId474" display="https://app.bizzy.org/BE/0434692.830?utm_source=export&amp;utm_medium=lists_xlsx" xr:uid="{BDF46510-3A2C-487B-9118-C0B09474FDDC}"/>
    <hyperlink ref="B7" r:id="rId475" display="https://app.bizzy.org/BE/0451781.854?utm_source=export&amp;utm_medium=lists_xlsx" xr:uid="{9DC559B5-16C6-4537-B4D1-3839BF2EBEC1}"/>
    <hyperlink ref="B525" r:id="rId476" display="https://app.bizzy.org/BE/0477709.261?utm_source=export&amp;utm_medium=lists_xlsx" xr:uid="{6911E628-EEDF-4414-A02F-9F952A36122B}"/>
    <hyperlink ref="B122" r:id="rId477" display="https://app.bizzy.org/BE/0414783.183?utm_source=export&amp;utm_medium=lists_xlsx" xr:uid="{614D6A73-A7F0-445B-8AA2-1785EB7FD1DC}"/>
    <hyperlink ref="B209" r:id="rId478" display="https://app.bizzy.org/BE/0471435.836?utm_source=export&amp;utm_medium=lists_xlsx" xr:uid="{087D80F9-F35D-4CF7-A429-6565765F8C86}"/>
    <hyperlink ref="B106" r:id="rId479" display="https://app.bizzy.org/BE/0780876.031?utm_source=export&amp;utm_medium=lists_xlsx" xr:uid="{43CBFB9F-2898-4D8F-96F4-232684B7A7F3}"/>
    <hyperlink ref="B233" r:id="rId480" display="https://app.bizzy.org/BE/0883914.874?utm_source=export&amp;utm_medium=lists_xlsx" xr:uid="{1B4C96E4-EBA8-4262-9801-F069DA73B364}"/>
    <hyperlink ref="B335" r:id="rId481" display="https://app.bizzy.org/BE/0403075.481?utm_source=export&amp;utm_medium=lists_xlsx" xr:uid="{97432227-8907-4A64-AB62-3E4E2E78CE1E}"/>
    <hyperlink ref="B20" r:id="rId482" display="https://app.bizzy.org/BE/0435968.478?utm_source=export&amp;utm_medium=lists_xlsx" xr:uid="{B1B3566F-D5F6-49F3-9A7C-8B89C77BD78C}"/>
    <hyperlink ref="B358" r:id="rId483" display="https://app.bizzy.org/BE/0452182.326?utm_source=export&amp;utm_medium=lists_xlsx" xr:uid="{91135620-EFD4-4E1A-B508-77FA29701A78}"/>
    <hyperlink ref="B104" r:id="rId484" display="https://app.bizzy.org/BE/0479775.163?utm_source=export&amp;utm_medium=lists_xlsx" xr:uid="{9147ED89-DC27-4F57-BEB0-F62F82E3C456}"/>
    <hyperlink ref="B188" r:id="rId485" display="https://app.bizzy.org/BE/0400837.058?utm_source=export&amp;utm_medium=lists_xlsx" xr:uid="{4A73CE7B-CE91-4AC7-A1F6-D5D7BDC49B59}"/>
    <hyperlink ref="B130" r:id="rId486" display="https://app.bizzy.org/BE/0428149.981?utm_source=export&amp;utm_medium=lists_xlsx" xr:uid="{B9E976BA-9F01-4C3A-AC8F-A1BCE1F45CE6}"/>
    <hyperlink ref="B464" r:id="rId487" display="https://app.bizzy.org/BE/0419225.387?utm_source=export&amp;utm_medium=lists_xlsx" xr:uid="{CF675BFE-A2E2-4B7D-964E-C260D75FD9BE}"/>
    <hyperlink ref="B313" r:id="rId488" display="https://app.bizzy.org/BE/0676420.293?utm_source=export&amp;utm_medium=lists_xlsx" xr:uid="{D409A5F2-E727-4CD8-98BB-B4771E901DB0}"/>
    <hyperlink ref="B70" r:id="rId489" display="https://app.bizzy.org/BE/0460474.539?utm_source=export&amp;utm_medium=lists_xlsx" xr:uid="{EF956AAC-E0EA-482E-9F0C-67D61413D0EB}"/>
    <hyperlink ref="B374" r:id="rId490" display="https://app.bizzy.org/BE/0403196.039?utm_source=export&amp;utm_medium=lists_xlsx" xr:uid="{5D40BE4F-6901-42FA-B86F-D5F7C9EA2D85}"/>
    <hyperlink ref="B325" r:id="rId491" display="https://app.bizzy.org/BE/0406024.281?utm_source=export&amp;utm_medium=lists_xlsx" xr:uid="{423E3C7F-2854-4754-87FD-5B4C6A34E34A}"/>
    <hyperlink ref="B83" r:id="rId492" display="https://app.bizzy.org/BE/0413533.863?utm_source=export&amp;utm_medium=lists_xlsx" xr:uid="{E2287FD3-3F4C-475B-A76C-15740F574665}"/>
    <hyperlink ref="B466" r:id="rId493" display="https://app.bizzy.org/BE/0473416.418?utm_source=export&amp;utm_medium=lists_xlsx" xr:uid="{F497B1A1-3F15-4A6A-ACA9-D104B0C13215}"/>
    <hyperlink ref="B468" r:id="rId494" display="https://app.bizzy.org/BE/0405716.158?utm_source=export&amp;utm_medium=lists_xlsx" xr:uid="{B8BD2DC6-5545-492C-BAD2-6F93A8CCBB44}"/>
    <hyperlink ref="B476" r:id="rId495" display="https://app.bizzy.org/BE/0404586.901?utm_source=export&amp;utm_medium=lists_xlsx" xr:uid="{5F8BEF97-F3F4-41D1-8218-2BD39FBE5411}"/>
    <hyperlink ref="B471" r:id="rId496" display="https://app.bizzy.org/BE/0521902.461?utm_source=export&amp;utm_medium=lists_xlsx" xr:uid="{168BDD38-C8B2-4694-91B0-AD87C72F9193}"/>
    <hyperlink ref="B177" r:id="rId497" display="https://app.bizzy.org/BE/0400615.641?utm_source=export&amp;utm_medium=lists_xlsx" xr:uid="{77C1120B-059F-46D6-9DCA-3A25B716BF8A}"/>
    <hyperlink ref="B22" r:id="rId498" display="https://app.bizzy.org/BE/0830512.812?utm_source=export&amp;utm_medium=lists_xlsx" xr:uid="{DD2B48CB-1790-4DCC-858C-4F01DC6D90C1}"/>
    <hyperlink ref="B372" r:id="rId499" display="https://app.bizzy.org/BE/0400778.165?utm_source=export&amp;utm_medium=lists_xlsx" xr:uid="{5507FE17-2EBB-4F16-88C3-C4498C74E24A}"/>
    <hyperlink ref="B367" r:id="rId500" display="https://app.bizzy.org/BE/0413790.518?utm_source=export&amp;utm_medium=lists_xlsx" xr:uid="{5A543F68-A6B7-4E1A-BB6A-EBD245869EDE}"/>
    <hyperlink ref="B289" r:id="rId501" display="https://app.bizzy.org/BE/0422562.385?utm_source=export&amp;utm_medium=lists_xlsx" xr:uid="{FD79B90C-A4D5-4AAC-9EC7-9B97925DFC61}"/>
    <hyperlink ref="B11" r:id="rId502" display="https://app.bizzy.org/BE/0404221.962?utm_source=export&amp;utm_medium=lists_xlsx" xr:uid="{437D2618-99E1-42B6-98B6-02C685DBAC12}"/>
    <hyperlink ref="B341" r:id="rId503" display="https://app.bizzy.org/BE/0821674.726?utm_source=export&amp;utm_medium=lists_xlsx" xr:uid="{511B3CBC-3F48-4714-BBD2-71784BCF7AEE}"/>
    <hyperlink ref="B491" r:id="rId504" display="https://app.bizzy.org/BE/0428759.497?utm_source=export&amp;utm_medium=lists_xlsx" xr:uid="{318B16D9-4CB2-42F6-B86D-D0E320D2531F}"/>
    <hyperlink ref="B254" r:id="rId505" display="https://app.bizzy.org/BE/0597618.285?utm_source=export&amp;utm_medium=lists_xlsx" xr:uid="{25A04A34-AA5B-4AB7-8FEB-9A89D8DE6975}"/>
    <hyperlink ref="B210" r:id="rId506" display="https://app.bizzy.org/BE/0461831.747?utm_source=export&amp;utm_medium=lists_xlsx" xr:uid="{B6E006DA-C7D1-4EC1-8141-B13DFAECCF9A}"/>
    <hyperlink ref="B498" r:id="rId507" display="https://app.bizzy.org/BE/0450414.946?utm_source=export&amp;utm_medium=lists_xlsx" xr:uid="{17A4A4BC-7297-470A-94C3-91805C927F87}"/>
    <hyperlink ref="B220" r:id="rId508" display="https://app.bizzy.org/BE/0502923.917?utm_source=export&amp;utm_medium=lists_xlsx" xr:uid="{575CC675-DCC4-4628-8B48-B216B4AB13B1}"/>
    <hyperlink ref="B510" r:id="rId509" display="https://app.bizzy.org/BE/0564907.115?utm_source=export&amp;utm_medium=lists_xlsx" xr:uid="{E88E5B52-E4AA-4636-849D-02B68652D0A5}"/>
    <hyperlink ref="B49" r:id="rId510" display="https://app.bizzy.org/BE/0425260.272?utm_source=export&amp;utm_medium=lists_xlsx" xr:uid="{4A8F27CD-9C14-43B9-8D8F-17BA8BD9A5D2}"/>
    <hyperlink ref="B353" r:id="rId511" display="https://app.bizzy.org/BE/0413638.781?utm_source=export&amp;utm_medium=lists_xlsx" xr:uid="{EB0F576A-330E-4E79-8DA4-39D55CE8FB0D}"/>
    <hyperlink ref="B96" r:id="rId512" display="https://app.bizzy.org/BE/0719724.459?utm_source=export&amp;utm_medium=lists_xlsx" xr:uid="{ABF9D6A2-AA6A-4D9C-8115-B1A5B39E12C7}"/>
    <hyperlink ref="B128" r:id="rId513" display="https://app.bizzy.org/BE/0435474.471?utm_source=export&amp;utm_medium=lists_xlsx" xr:uid="{CFD74E8C-496D-4ABC-9A8F-AF566D4ED6B5}"/>
    <hyperlink ref="B58" r:id="rId514" display="https://app.bizzy.org/BE/0414794.368?utm_source=export&amp;utm_medium=lists_xlsx" xr:uid="{62586B6F-474F-499F-9E0D-A97B4AAED23C}"/>
    <hyperlink ref="B5" r:id="rId515" display="https://app.bizzy.org/BE/0475295.446?utm_source=export&amp;utm_medium=lists_xlsx" xr:uid="{FC25A735-C684-444B-9916-2998C7F57883}"/>
    <hyperlink ref="B435" r:id="rId516" display="https://app.bizzy.org/BE/0437837.016?utm_source=export&amp;utm_medium=lists_xlsx" xr:uid="{6A2835AB-0FB7-4F1D-8EFC-EA4BB353B5C8}"/>
    <hyperlink ref="B266" r:id="rId517" display="https://app.bizzy.org/BE/0404137.533?utm_source=export&amp;utm_medium=lists_xlsx" xr:uid="{888A5458-9E73-45AC-B188-AD9C5C83982F}"/>
    <hyperlink ref="B253" r:id="rId518" display="https://app.bizzy.org/BE/0471530.361?utm_source=export&amp;utm_medium=lists_xlsx" xr:uid="{7DF77F1A-5F52-4D97-BC37-DD8277E01885}"/>
    <hyperlink ref="B371" r:id="rId519" display="https://app.bizzy.org/BE/0404527.612?utm_source=export&amp;utm_medium=lists_xlsx" xr:uid="{EC933B79-2FA6-4CE0-9601-B1AB2C937D5F}"/>
    <hyperlink ref="B271" r:id="rId520" display="https://app.bizzy.org/BE/0473291.407?utm_source=export&amp;utm_medium=lists_xlsx" xr:uid="{354408DE-5F4A-4205-8FFC-FECF676E0353}"/>
    <hyperlink ref="B274" r:id="rId521" display="https://app.bizzy.org/BE/0400502.211?utm_source=export&amp;utm_medium=lists_xlsx" xr:uid="{24A5C718-5448-417B-9500-91254F7E62BB}"/>
    <hyperlink ref="B373" r:id="rId522" display="https://app.bizzy.org/BE/0478242.365?utm_source=export&amp;utm_medium=lists_xlsx" xr:uid="{828A670C-D474-42A6-90FC-98F1D430DCB5}"/>
    <hyperlink ref="B311" r:id="rId523" display="https://app.bizzy.org/BE/0424656.991?utm_source=export&amp;utm_medium=lists_xlsx" xr:uid="{85AC9B22-CC02-48CE-B666-B1676C15B776}"/>
    <hyperlink ref="B516" r:id="rId524" display="https://app.bizzy.org/BE/0422846.259?utm_source=export&amp;utm_medium=lists_xlsx" xr:uid="{3AF11755-57C8-4F1F-AE46-6008AAE174CE}"/>
    <hyperlink ref="B438" r:id="rId525" display="https://app.bizzy.org/BE/0460474.440?utm_source=export&amp;utm_medium=lists_xlsx" xr:uid="{31AB6728-BE46-4A34-98BA-6FBC659A4738}"/>
    <hyperlink ref="B231" r:id="rId526" display="https://app.bizzy.org/BE/0475955.046?utm_source=export&amp;utm_medium=lists_xlsx" xr:uid="{45F6256B-4C08-450B-9523-B843A82E6452}"/>
    <hyperlink ref="B521" r:id="rId527" display="https://app.bizzy.org/BE/0403593.343?utm_source=export&amp;utm_medium=lists_xlsx" xr:uid="{BEADCC93-843B-4650-92FD-6D44D9292BA2}"/>
    <hyperlink ref="B3" r:id="rId528" display="https://app.bizzy.org/BE/0402683.721?utm_source=export&amp;utm_medium=lists_xlsx" xr:uid="{C16C1E0A-1917-4711-AF2F-38AB35CE6EA7}"/>
    <hyperlink ref="B537" r:id="rId529" display="https://app.bizzy.org/BE/0787805.690?utm_source=export&amp;utm_medium=lists_xlsx" xr:uid="{89BC7CCF-7174-48FE-86CC-1DB49E42C48F}"/>
    <hyperlink ref="B98" r:id="rId530" display="https://app.bizzy.org/BE/0402128.346?utm_source=export&amp;utm_medium=lists_xlsx" xr:uid="{31D4A3F6-957C-4994-83CC-136851287611}"/>
    <hyperlink ref="B365" r:id="rId531" display="https://app.bizzy.org/BE/0412581.481?utm_source=export&amp;utm_medium=lists_xlsx" xr:uid="{67A97F19-3621-49C6-963F-F82ACFD7C3C2}"/>
    <hyperlink ref="B377" r:id="rId532" display="https://app.bizzy.org/BE/0423369.762?utm_source=export&amp;utm_medium=lists_xlsx" xr:uid="{74260CB9-16C4-431C-A485-9DADFE3A9FDB}"/>
    <hyperlink ref="B230" r:id="rId533" display="https://app.bizzy.org/BE/0464418.182?utm_source=export&amp;utm_medium=lists_xlsx" xr:uid="{A8E682DE-9C8D-4098-A95E-FB684470C8C2}"/>
    <hyperlink ref="B504" r:id="rId534" display="https://app.bizzy.org/BE/0407904.596?utm_source=export&amp;utm_medium=lists_xlsx" xr:uid="{A2F857FB-8AB0-4981-9875-348DB0210A6D}"/>
    <hyperlink ref="B533" r:id="rId535" display="https://app.bizzy.org/BE/0838369.020?utm_source=export&amp;utm_medium=lists_xlsx" xr:uid="{A551FC2B-F844-41D8-BE46-D200A5BE83C2}"/>
    <hyperlink ref="B509" r:id="rId536" display="https://app.bizzy.org/BE/0462467.195?utm_source=export&amp;utm_medium=lists_xlsx" xr:uid="{B7D88989-3543-41F6-880B-A864684FE414}"/>
    <hyperlink ref="B536" r:id="rId537" display="https://app.bizzy.org/BE/0407107.911?utm_source=export&amp;utm_medium=lists_xlsx" xr:uid="{2451FE6F-68EA-4865-9A26-3813537B1C23}"/>
    <hyperlink ref="B244" r:id="rId538" display="https://app.bizzy.org/BE/0542547.130?utm_source=export&amp;utm_medium=lists_xlsx" xr:uid="{B04A85C4-E3FE-4881-8F8B-9AF200031965}"/>
    <hyperlink ref="B474" r:id="rId539" display="https://app.bizzy.org/BE/0544895.718?utm_source=export&amp;utm_medium=lists_xlsx" xr:uid="{FD68999A-A793-4FE5-BA51-0E8F99E2DB99}"/>
    <hyperlink ref="B489" r:id="rId540" display="https://app.bizzy.org/BE/0455516.354?utm_source=export&amp;utm_medium=lists_xlsx" xr:uid="{D0B5FE90-D16D-408F-9364-7DF577D092E2}"/>
  </hyperlinks>
  <pageMargins left="0.7" right="0.7" top="0.75" bottom="0.75" header="0.3" footer="0.3"/>
  <pageSetup orientation="portrait" horizontalDpi="4294967295" verticalDpi="4294967295" r:id="rId541"/>
  <tableParts count="1">
    <tablePart r:id="rId54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11"/>
  <sheetViews>
    <sheetView tabSelected="1" topLeftCell="M106" workbookViewId="0">
      <selection activeCell="P114" sqref="P114"/>
    </sheetView>
  </sheetViews>
  <sheetFormatPr defaultRowHeight="15" customHeight="1" x14ac:dyDescent="0.45"/>
  <cols>
    <col min="1" max="1" width="50" style="1" customWidth="1"/>
    <col min="2" max="3" width="25" style="1" customWidth="1"/>
    <col min="4" max="4" width="50" style="1" customWidth="1"/>
    <col min="6" max="6" width="25" style="1" customWidth="1"/>
    <col min="7" max="7" width="30" style="1" customWidth="1"/>
    <col min="8" max="11" width="25" style="1" customWidth="1"/>
    <col min="12" max="12" width="21.6640625" style="1" customWidth="1"/>
    <col min="13" max="13" width="32.86328125" style="1" customWidth="1"/>
    <col min="14" max="14" width="15.59765625" style="1" customWidth="1"/>
    <col min="15" max="20" width="25" style="1" customWidth="1"/>
    <col min="21" max="21" width="25" hidden="1" customWidth="1"/>
    <col min="22" max="23" width="25" customWidth="1"/>
  </cols>
  <sheetData>
    <row r="1" spans="1:21" ht="15" customHeight="1" x14ac:dyDescent="0.45">
      <c r="A1" s="2" t="s">
        <v>9421</v>
      </c>
      <c r="B1" s="2" t="s">
        <v>5013</v>
      </c>
      <c r="C1" s="2" t="s">
        <v>5014</v>
      </c>
      <c r="D1" s="2" t="s">
        <v>3</v>
      </c>
      <c r="E1" s="2" t="s">
        <v>4</v>
      </c>
      <c r="F1" s="2" t="s">
        <v>5015</v>
      </c>
      <c r="G1" s="2" t="s">
        <v>5016</v>
      </c>
      <c r="H1" s="2" t="s">
        <v>5017</v>
      </c>
      <c r="I1" s="2" t="s">
        <v>5018</v>
      </c>
      <c r="J1" s="2" t="s">
        <v>5019</v>
      </c>
      <c r="K1" s="2" t="s">
        <v>0</v>
      </c>
      <c r="L1" s="2" t="s">
        <v>9420</v>
      </c>
      <c r="M1" s="2" t="s">
        <v>9548</v>
      </c>
      <c r="N1" s="2" t="s">
        <v>18</v>
      </c>
      <c r="O1" s="2" t="s">
        <v>1</v>
      </c>
      <c r="P1" s="2" t="s">
        <v>2</v>
      </c>
      <c r="Q1" s="2" t="s">
        <v>7</v>
      </c>
      <c r="R1" s="2" t="s">
        <v>9545</v>
      </c>
      <c r="S1" s="2" t="s">
        <v>5</v>
      </c>
      <c r="T1" s="2" t="s">
        <v>6</v>
      </c>
      <c r="U1" s="2" t="s">
        <v>21</v>
      </c>
    </row>
    <row r="2" spans="1:21" ht="15" customHeight="1" x14ac:dyDescent="0.45">
      <c r="A2" t="s">
        <v>9422</v>
      </c>
      <c r="B2" t="s">
        <v>5020</v>
      </c>
      <c r="C2" t="s">
        <v>5021</v>
      </c>
      <c r="D2" t="s">
        <v>5022</v>
      </c>
      <c r="E2" t="s">
        <v>5023</v>
      </c>
      <c r="F2" t="s">
        <v>5024</v>
      </c>
      <c r="G2" t="s">
        <v>2008</v>
      </c>
      <c r="H2" t="s">
        <v>5025</v>
      </c>
      <c r="I2" t="s">
        <v>5026</v>
      </c>
      <c r="J2" t="s">
        <v>5027</v>
      </c>
      <c r="K2" t="s">
        <v>982</v>
      </c>
      <c r="L2" t="str">
        <f>SUBSTITUTE(SUBSTITUTE(SUBSTITUTE(SUBSTITUTE(SUBSTITUTE(SUBSTITUTE(SUBSTITUTE(SUBSTITUTE(SUBSTITUTE(SUBSTITUTE(SUBSTITUTE(SUBSTITUTE(SUBSTITUTE(LOWER(K2),".",""),"-","")," bvba",""),"belgië",""),"belgium","")," nv","")," bv",""),"group",""),"groep","")," ", ""),"é","e"),"è","e"),"à","a")</f>
        <v>bridgestoneeurope/sa</v>
      </c>
      <c r="M2" t="str">
        <f>LOWER(B2&amp;Table1[[#This Row],[Achternaam]]&amp;L2)</f>
        <v>sandrageulettebridgestoneeurope/sa</v>
      </c>
      <c r="N2" t="s">
        <v>990</v>
      </c>
      <c r="O2" t="s">
        <v>983</v>
      </c>
      <c r="P2" t="s">
        <v>984</v>
      </c>
      <c r="Q2" t="s">
        <v>5028</v>
      </c>
      <c r="R2" t="str">
        <f>IFERROR(LEFT(SUBSTITUTE(SUBSTITUTE(Table1[[#This Row],[Website]],"www.",""),"https://",""), FIND(".", SUBSTITUTE(SUBSTITUTE(Table1[[#This Row],[Website]],"www.",""),"https://","")) - 1),"")</f>
        <v>bridgestone</v>
      </c>
      <c r="S2" t="s">
        <v>986</v>
      </c>
      <c r="T2" t="s">
        <v>26</v>
      </c>
      <c r="U2" t="s">
        <v>991</v>
      </c>
    </row>
    <row r="3" spans="1:21" ht="15" customHeight="1" x14ac:dyDescent="0.45">
      <c r="A3" t="s">
        <v>9422</v>
      </c>
      <c r="B3" t="s">
        <v>5029</v>
      </c>
      <c r="C3" t="s">
        <v>5030</v>
      </c>
      <c r="D3" t="s">
        <v>5031</v>
      </c>
      <c r="E3" t="s">
        <v>26</v>
      </c>
      <c r="F3" t="s">
        <v>5032</v>
      </c>
      <c r="G3" t="s">
        <v>5033</v>
      </c>
      <c r="H3" t="s">
        <v>5034</v>
      </c>
      <c r="I3" t="s">
        <v>5035</v>
      </c>
      <c r="J3" t="s">
        <v>5036</v>
      </c>
      <c r="K3" t="s">
        <v>1242</v>
      </c>
      <c r="L3" t="str">
        <f>SUBSTITUTE(SUBSTITUTE(SUBSTITUTE(SUBSTITUTE(SUBSTITUTE(SUBSTITUTE(SUBSTITUTE(SUBSTITUTE(SUBSTITUTE(SUBSTITUTE(SUBSTITUTE(SUBSTITUTE(SUBSTITUTE(LOWER(K3),".",""),"-","")," bvba",""),"belgië",""),"belgium","")," nv","")," bv",""),"group",""),"groep","")," ", ""),"é","e"),"è","e"),"à","a")</f>
        <v>chevronphillipschemicalsinternational</v>
      </c>
      <c r="M3" t="str">
        <f>LOWER(B3&amp;Table1[[#This Row],[Achternaam]]&amp;L3)</f>
        <v>annverheydenchevronphillipschemicalsinternational</v>
      </c>
      <c r="N3" t="s">
        <v>1251</v>
      </c>
      <c r="O3" t="s">
        <v>1243</v>
      </c>
      <c r="P3" t="s">
        <v>1244</v>
      </c>
      <c r="Q3" t="s">
        <v>5037</v>
      </c>
      <c r="R3" t="str">
        <f>IFERROR(LEFT(SUBSTITUTE(SUBSTITUTE(Table1[[#This Row],[Website]],"www.",""),"https://",""), FIND(".", SUBSTITUTE(SUBSTITUTE(Table1[[#This Row],[Website]],"www.",""),"https://","")) - 1),"")</f>
        <v>cpchem</v>
      </c>
      <c r="S3" t="s">
        <v>1246</v>
      </c>
      <c r="T3" t="s">
        <v>26</v>
      </c>
      <c r="U3" t="s">
        <v>1252</v>
      </c>
    </row>
    <row r="4" spans="1:21" ht="15" customHeight="1" x14ac:dyDescent="0.45">
      <c r="A4" t="s">
        <v>9422</v>
      </c>
      <c r="B4" t="s">
        <v>5038</v>
      </c>
      <c r="C4" t="s">
        <v>5039</v>
      </c>
      <c r="D4" t="s">
        <v>5040</v>
      </c>
      <c r="E4" t="s">
        <v>26</v>
      </c>
      <c r="F4" t="s">
        <v>5041</v>
      </c>
      <c r="G4" t="s">
        <v>2008</v>
      </c>
      <c r="H4" t="s">
        <v>5042</v>
      </c>
      <c r="I4" t="s">
        <v>5043</v>
      </c>
      <c r="J4" t="s">
        <v>3764</v>
      </c>
      <c r="K4" t="s">
        <v>3050</v>
      </c>
      <c r="L4" t="str">
        <f>SUBSTITUTE(SUBSTITUTE(SUBSTITUTE(SUBSTITUTE(SUBSTITUTE(SUBSTITUTE(SUBSTITUTE(SUBSTITUTE(SUBSTITUTE(SUBSTITUTE(SUBSTITUTE(SUBSTITUTE(SUBSTITUTE(LOWER(K4),".",""),"-","")," bvba",""),"belgië",""),"belgium","")," nv","")," bv",""),"group",""),"groep","")," ", ""),"é","e"),"è","e"),"à","a")</f>
        <v>loterienationale</v>
      </c>
      <c r="M4" t="str">
        <f>LOWER(B4&amp;Table1[[#This Row],[Achternaam]]&amp;L4)</f>
        <v>sofienolmansloterienationale</v>
      </c>
      <c r="N4" t="s">
        <v>838</v>
      </c>
      <c r="O4" t="s">
        <v>3051</v>
      </c>
      <c r="P4" t="s">
        <v>3052</v>
      </c>
      <c r="Q4" t="s">
        <v>5044</v>
      </c>
      <c r="R4" t="str">
        <f>IFERROR(LEFT(SUBSTITUTE(SUBSTITUTE(Table1[[#This Row],[Website]],"www.",""),"https://",""), FIND(".", SUBSTITUTE(SUBSTITUTE(Table1[[#This Row],[Website]],"www.",""),"https://","")) - 1),"")</f>
        <v>nationale-loterij</v>
      </c>
      <c r="S4" t="s">
        <v>3054</v>
      </c>
      <c r="T4" t="s">
        <v>26</v>
      </c>
      <c r="U4" t="s">
        <v>3062</v>
      </c>
    </row>
    <row r="5" spans="1:21" ht="15" customHeight="1" x14ac:dyDescent="0.45">
      <c r="A5" t="s">
        <v>9422</v>
      </c>
      <c r="B5" t="s">
        <v>5045</v>
      </c>
      <c r="C5" t="s">
        <v>5046</v>
      </c>
      <c r="D5" t="s">
        <v>5047</v>
      </c>
      <c r="E5" t="s">
        <v>26</v>
      </c>
      <c r="F5" t="s">
        <v>5048</v>
      </c>
      <c r="G5" t="s">
        <v>2008</v>
      </c>
      <c r="H5" t="s">
        <v>5042</v>
      </c>
      <c r="I5" t="s">
        <v>5043</v>
      </c>
      <c r="J5" t="s">
        <v>3764</v>
      </c>
      <c r="K5" t="s">
        <v>1301</v>
      </c>
      <c r="L5" t="str">
        <f>SUBSTITUTE(SUBSTITUTE(SUBSTITUTE(SUBSTITUTE(SUBSTITUTE(SUBSTITUTE(SUBSTITUTE(SUBSTITUTE(SUBSTITUTE(SUBSTITUTE(SUBSTITUTE(SUBSTITUTE(SUBSTITUTE(LOWER(K5),".",""),"-","")," bvba",""),"belgië",""),"belgium","")," nv","")," bv",""),"group",""),"groep","")," ", ""),"é","e"),"è","e"),"à","a")</f>
        <v>clareboutpotatoes</v>
      </c>
      <c r="M5" t="str">
        <f>LOWER(B5&amp;Table1[[#This Row],[Achternaam]]&amp;L5)</f>
        <v>briandewildeclareboutpotatoes</v>
      </c>
      <c r="N5" t="s">
        <v>188</v>
      </c>
      <c r="O5" t="s">
        <v>1302</v>
      </c>
      <c r="P5" t="s">
        <v>1303</v>
      </c>
      <c r="Q5" t="s">
        <v>5049</v>
      </c>
      <c r="R5" t="str">
        <f>IFERROR(LEFT(SUBSTITUTE(SUBSTITUTE(Table1[[#This Row],[Website]],"www.",""),"https://",""), FIND(".", SUBSTITUTE(SUBSTITUTE(Table1[[#This Row],[Website]],"www.",""),"https://","")) - 1),"")</f>
        <v>clarebout</v>
      </c>
      <c r="S5" t="s">
        <v>1305</v>
      </c>
      <c r="T5" t="s">
        <v>26</v>
      </c>
      <c r="U5" t="s">
        <v>1313</v>
      </c>
    </row>
    <row r="6" spans="1:21" ht="15" customHeight="1" x14ac:dyDescent="0.45">
      <c r="A6" t="s">
        <v>9422</v>
      </c>
      <c r="B6" t="s">
        <v>5055</v>
      </c>
      <c r="C6" t="s">
        <v>5056</v>
      </c>
      <c r="D6" t="s">
        <v>5057</v>
      </c>
      <c r="E6" t="s">
        <v>26</v>
      </c>
      <c r="F6" t="s">
        <v>5058</v>
      </c>
      <c r="G6" t="s">
        <v>2008</v>
      </c>
      <c r="H6" t="s">
        <v>5059</v>
      </c>
      <c r="I6" t="s">
        <v>5043</v>
      </c>
      <c r="J6" t="s">
        <v>3764</v>
      </c>
      <c r="K6" t="s">
        <v>177</v>
      </c>
      <c r="L6" t="str">
        <f>SUBSTITUTE(SUBSTITUTE(SUBSTITUTE(SUBSTITUTE(SUBSTITUTE(SUBSTITUTE(SUBSTITUTE(SUBSTITUTE(SUBSTITUTE(SUBSTITUTE(SUBSTITUTE(SUBSTITUTE(SUBSTITUTE(LOWER(K6),".",""),"-","")," bvba",""),"belgië",""),"belgium","")," nv","")," bv",""),"group",""),"groep","")," ", ""),"é","e"),"è","e"),"à","a")</f>
        <v>agristo</v>
      </c>
      <c r="M6" t="str">
        <f>LOWER(B6&amp;Table1[[#This Row],[Achternaam]]&amp;L6)</f>
        <v>daphnévan eeckhoutagristo</v>
      </c>
      <c r="N6" t="s">
        <v>188</v>
      </c>
      <c r="O6" t="s">
        <v>178</v>
      </c>
      <c r="P6" t="s">
        <v>179</v>
      </c>
      <c r="Q6" t="s">
        <v>5060</v>
      </c>
      <c r="R6" t="str">
        <f>IFERROR(LEFT(SUBSTITUTE(SUBSTITUTE(Table1[[#This Row],[Website]],"www.",""),"https://",""), FIND(".", SUBSTITUTE(SUBSTITUTE(Table1[[#This Row],[Website]],"www.",""),"https://","")) - 1),"")</f>
        <v>agristo</v>
      </c>
      <c r="S6" t="s">
        <v>181</v>
      </c>
      <c r="T6" t="s">
        <v>26</v>
      </c>
      <c r="U6" t="s">
        <v>189</v>
      </c>
    </row>
    <row r="7" spans="1:21" ht="15" customHeight="1" x14ac:dyDescent="0.45">
      <c r="A7" t="s">
        <v>9422</v>
      </c>
      <c r="B7" t="s">
        <v>5061</v>
      </c>
      <c r="C7" t="s">
        <v>5062</v>
      </c>
      <c r="D7" t="s">
        <v>5063</v>
      </c>
      <c r="E7" t="s">
        <v>5023</v>
      </c>
      <c r="F7" t="s">
        <v>5064</v>
      </c>
      <c r="G7" t="s">
        <v>2008</v>
      </c>
      <c r="H7" t="s">
        <v>5052</v>
      </c>
      <c r="I7" t="s">
        <v>5035</v>
      </c>
      <c r="J7" t="s">
        <v>5036</v>
      </c>
      <c r="K7" t="s">
        <v>1125</v>
      </c>
      <c r="L7" t="str">
        <f>SUBSTITUTE(SUBSTITUTE(SUBSTITUTE(SUBSTITUTE(SUBSTITUTE(SUBSTITUTE(SUBSTITUTE(SUBSTITUTE(SUBSTITUTE(SUBSTITUTE(SUBSTITUTE(SUBSTITUTE(SUBSTITUTE(LOWER(K7),".",""),"-","")," bvba",""),"belgië",""),"belgium","")," nv","")," bv",""),"group",""),"groep","")," ", ""),"é","e"),"è","e"),"à","a")</f>
        <v>cebeo</v>
      </c>
      <c r="M7" t="str">
        <f>LOWER(B7&amp;Table1[[#This Row],[Achternaam]]&amp;L7)</f>
        <v>joliende costercebeo</v>
      </c>
      <c r="N7" t="s">
        <v>166</v>
      </c>
      <c r="O7" t="s">
        <v>1126</v>
      </c>
      <c r="P7" t="s">
        <v>1127</v>
      </c>
      <c r="Q7" t="s">
        <v>5065</v>
      </c>
      <c r="R7" t="str">
        <f>IFERROR(LEFT(SUBSTITUTE(SUBSTITUTE(Table1[[#This Row],[Website]],"www.",""),"https://",""), FIND(".", SUBSTITUTE(SUBSTITUTE(Table1[[#This Row],[Website]],"www.",""),"https://","")) - 1),"")</f>
        <v>cebeo</v>
      </c>
      <c r="S7" t="s">
        <v>1129</v>
      </c>
      <c r="T7" t="s">
        <v>26</v>
      </c>
      <c r="U7" t="s">
        <v>1136</v>
      </c>
    </row>
    <row r="8" spans="1:21" ht="15" customHeight="1" x14ac:dyDescent="0.45">
      <c r="A8" t="s">
        <v>9422</v>
      </c>
      <c r="B8" t="s">
        <v>5070</v>
      </c>
      <c r="C8" t="s">
        <v>5071</v>
      </c>
      <c r="D8" t="s">
        <v>5072</v>
      </c>
      <c r="E8" t="s">
        <v>5023</v>
      </c>
      <c r="F8" t="s">
        <v>5073</v>
      </c>
      <c r="G8" t="s">
        <v>2008</v>
      </c>
      <c r="H8" t="s">
        <v>5074</v>
      </c>
      <c r="I8" t="s">
        <v>5075</v>
      </c>
      <c r="J8" t="s">
        <v>5076</v>
      </c>
      <c r="K8" t="s">
        <v>1703</v>
      </c>
      <c r="L8" t="str">
        <f>SUBSTITUTE(SUBSTITUTE(SUBSTITUTE(SUBSTITUTE(SUBSTITUTE(SUBSTITUTE(SUBSTITUTE(SUBSTITUTE(SUBSTITUTE(SUBSTITUTE(SUBSTITUTE(SUBSTITUTE(SUBSTITUTE(LOWER(K8),".",""),"-","")," bvba",""),"belgië",""),"belgium","")," nv","")," bv",""),"group",""),"groep","")," ", ""),"é","e"),"è","e"),"à","a")</f>
        <v>demeoffshorebe</v>
      </c>
      <c r="M8" t="str">
        <f>LOWER(B8&amp;Table1[[#This Row],[Achternaam]]&amp;L8)</f>
        <v>hanscasierdemeoffshorebe</v>
      </c>
      <c r="N8" t="s">
        <v>1712</v>
      </c>
      <c r="O8" t="s">
        <v>1704</v>
      </c>
      <c r="P8" t="s">
        <v>1705</v>
      </c>
      <c r="Q8" t="s">
        <v>5077</v>
      </c>
      <c r="R8" t="str">
        <f>IFERROR(LEFT(SUBSTITUTE(SUBSTITUTE(Table1[[#This Row],[Website]],"www.",""),"https://",""), FIND(".", SUBSTITUTE(SUBSTITUTE(Table1[[#This Row],[Website]],"www.",""),"https://","")) - 1),"")</f>
        <v>deme-group</v>
      </c>
      <c r="S8" t="s">
        <v>1707</v>
      </c>
      <c r="T8" t="s">
        <v>26</v>
      </c>
      <c r="U8" t="s">
        <v>1713</v>
      </c>
    </row>
    <row r="9" spans="1:21" ht="15" customHeight="1" x14ac:dyDescent="0.45">
      <c r="A9" t="s">
        <v>9422</v>
      </c>
      <c r="B9" t="s">
        <v>5078</v>
      </c>
      <c r="C9" t="s">
        <v>5079</v>
      </c>
      <c r="D9" t="s">
        <v>5080</v>
      </c>
      <c r="E9" t="s">
        <v>26</v>
      </c>
      <c r="F9" t="s">
        <v>5081</v>
      </c>
      <c r="G9" t="s">
        <v>2008</v>
      </c>
      <c r="H9" t="s">
        <v>5042</v>
      </c>
      <c r="I9" t="s">
        <v>5043</v>
      </c>
      <c r="J9" t="s">
        <v>5053</v>
      </c>
      <c r="K9" t="s">
        <v>1964</v>
      </c>
      <c r="L9" t="str">
        <f>SUBSTITUTE(SUBSTITUTE(SUBSTITUTE(SUBSTITUTE(SUBSTITUTE(SUBSTITUTE(SUBSTITUTE(SUBSTITUTE(SUBSTITUTE(SUBSTITUTE(SUBSTITUTE(SUBSTITUTE(SUBSTITUTE(LOWER(K9),".",""),"-","")," bvba",""),"belgië",""),"belgium","")," nv","")," bv",""),"group",""),"groep","")," ", ""),"é","e"),"è","e"),"à","a")</f>
        <v>eliaasset</v>
      </c>
      <c r="M9" t="str">
        <f>LOWER(B9&amp;Table1[[#This Row],[Achternaam]]&amp;L9)</f>
        <v>sibylledelhayeeliaasset</v>
      </c>
      <c r="N9" t="s">
        <v>1973</v>
      </c>
      <c r="O9" t="s">
        <v>1965</v>
      </c>
      <c r="P9" t="s">
        <v>1966</v>
      </c>
      <c r="Q9" t="s">
        <v>5082</v>
      </c>
      <c r="R9" t="str">
        <f>IFERROR(LEFT(SUBSTITUTE(SUBSTITUTE(Table1[[#This Row],[Website]],"www.",""),"https://",""), FIND(".", SUBSTITUTE(SUBSTITUTE(Table1[[#This Row],[Website]],"www.",""),"https://","")) - 1),"")</f>
        <v>elia</v>
      </c>
      <c r="S9" t="s">
        <v>1968</v>
      </c>
      <c r="T9" t="s">
        <v>26</v>
      </c>
      <c r="U9" t="s">
        <v>1974</v>
      </c>
    </row>
    <row r="10" spans="1:21" ht="15" customHeight="1" x14ac:dyDescent="0.45">
      <c r="A10" t="s">
        <v>9422</v>
      </c>
      <c r="B10" t="s">
        <v>5083</v>
      </c>
      <c r="C10" t="s">
        <v>5084</v>
      </c>
      <c r="D10" t="s">
        <v>5085</v>
      </c>
      <c r="E10" t="s">
        <v>5023</v>
      </c>
      <c r="F10" t="s">
        <v>5086</v>
      </c>
      <c r="G10" t="s">
        <v>2008</v>
      </c>
      <c r="H10" t="s">
        <v>5087</v>
      </c>
      <c r="I10" t="s">
        <v>5088</v>
      </c>
      <c r="J10" t="s">
        <v>5089</v>
      </c>
      <c r="K10" t="s">
        <v>190</v>
      </c>
      <c r="L10" t="str">
        <f>SUBSTITUTE(SUBSTITUTE(SUBSTITUTE(SUBSTITUTE(SUBSTITUTE(SUBSTITUTE(SUBSTITUTE(SUBSTITUTE(SUBSTITUTE(SUBSTITUTE(SUBSTITUTE(SUBSTITUTE(SUBSTITUTE(LOWER(K10),".",""),"-","")," bvba",""),"belgië",""),"belgium","")," nv","")," bv",""),"group",""),"groep","")," ", ""),"é","e"),"è","e"),"à","a")</f>
        <v>airliquideindustries</v>
      </c>
      <c r="M10" t="str">
        <f>LOWER(B10&amp;Table1[[#This Row],[Achternaam]]&amp;L10)</f>
        <v>vivianemertensairliquideindustries</v>
      </c>
      <c r="N10" t="s">
        <v>203</v>
      </c>
      <c r="O10" t="s">
        <v>191</v>
      </c>
      <c r="P10" t="s">
        <v>192</v>
      </c>
      <c r="Q10" t="s">
        <v>5090</v>
      </c>
      <c r="R10" t="str">
        <f>IFERROR(LEFT(SUBSTITUTE(SUBSTITUTE(Table1[[#This Row],[Website]],"www.",""),"https://",""), FIND(".", SUBSTITUTE(SUBSTITUTE(Table1[[#This Row],[Website]],"www.",""),"https://","")) - 1),"")</f>
        <v>be</v>
      </c>
      <c r="S10" t="s">
        <v>194</v>
      </c>
      <c r="T10" t="s">
        <v>26</v>
      </c>
      <c r="U10" t="s">
        <v>204</v>
      </c>
    </row>
    <row r="11" spans="1:21" ht="15" customHeight="1" x14ac:dyDescent="0.45">
      <c r="A11" t="s">
        <v>9422</v>
      </c>
      <c r="B11" t="s">
        <v>5091</v>
      </c>
      <c r="C11" t="s">
        <v>5092</v>
      </c>
      <c r="D11" t="s">
        <v>5093</v>
      </c>
      <c r="E11" t="s">
        <v>26</v>
      </c>
      <c r="F11" t="s">
        <v>5094</v>
      </c>
      <c r="G11" t="s">
        <v>2008</v>
      </c>
      <c r="H11" t="s">
        <v>5095</v>
      </c>
      <c r="I11" t="s">
        <v>5035</v>
      </c>
      <c r="J11" t="s">
        <v>5076</v>
      </c>
      <c r="K11" t="s">
        <v>5096</v>
      </c>
      <c r="L11" t="str">
        <f>SUBSTITUTE(SUBSTITUTE(SUBSTITUTE(SUBSTITUTE(SUBSTITUTE(SUBSTITUTE(SUBSTITUTE(SUBSTITUTE(SUBSTITUTE(SUBSTITUTE(SUBSTITUTE(SUBSTITUTE(SUBSTITUTE(LOWER(K11),".",""),"-","")," bvba",""),"belgië",""),"belgium","")," nv","")," bv",""),"group",""),"groep","")," ", ""),"é","e"),"è","e"),"à","a")</f>
        <v>milcobeldairy</v>
      </c>
      <c r="M11" t="str">
        <f>LOWER(B11&amp;Table1[[#This Row],[Achternaam]]&amp;L11)</f>
        <v>dirkghekieremilcobeldairy</v>
      </c>
      <c r="N11" t="s">
        <v>3281</v>
      </c>
      <c r="O11" t="s">
        <v>5097</v>
      </c>
      <c r="P11" t="s">
        <v>5098</v>
      </c>
      <c r="Q11" t="s">
        <v>5099</v>
      </c>
      <c r="R11" t="str">
        <f>IFERROR(LEFT(SUBSTITUTE(SUBSTITUTE(Table1[[#This Row],[Website]],"www.",""),"https://",""), FIND(".", SUBSTITUTE(SUBSTITUTE(Table1[[#This Row],[Website]],"www.",""),"https://","")) - 1),"")</f>
        <v>milcobel</v>
      </c>
      <c r="S11" t="s">
        <v>3276</v>
      </c>
      <c r="T11" t="s">
        <v>26</v>
      </c>
      <c r="U11" t="s">
        <v>5100</v>
      </c>
    </row>
    <row r="12" spans="1:21" ht="15" customHeight="1" x14ac:dyDescent="0.45">
      <c r="A12" t="s">
        <v>9422</v>
      </c>
      <c r="B12" t="s">
        <v>5106</v>
      </c>
      <c r="C12" t="s">
        <v>5107</v>
      </c>
      <c r="D12" t="s">
        <v>5108</v>
      </c>
      <c r="E12" t="s">
        <v>26</v>
      </c>
      <c r="F12" t="s">
        <v>5109</v>
      </c>
      <c r="G12" t="s">
        <v>2008</v>
      </c>
      <c r="H12" t="s">
        <v>5052</v>
      </c>
      <c r="I12" t="s">
        <v>5035</v>
      </c>
      <c r="J12" t="s">
        <v>5036</v>
      </c>
      <c r="K12" t="s">
        <v>3828</v>
      </c>
      <c r="L12" t="str">
        <f>SUBSTITUTE(SUBSTITUTE(SUBSTITUTE(SUBSTITUTE(SUBSTITUTE(SUBSTITUTE(SUBSTITUTE(SUBSTITUTE(SUBSTITUTE(SUBSTITUTE(SUBSTITUTE(SUBSTITUTE(SUBSTITUTE(LOWER(K12),".",""),"-","")," bvba",""),"belgië",""),"belgium","")," nv","")," bv",""),"group",""),"groep","")," ", ""),"é","e"),"è","e"),"à","a")</f>
        <v>rexel</v>
      </c>
      <c r="M12" t="str">
        <f>LOWER(B12&amp;Table1[[#This Row],[Achternaam]]&amp;L12)</f>
        <v>lauramancusorexel</v>
      </c>
      <c r="N12" t="s">
        <v>166</v>
      </c>
      <c r="O12" t="s">
        <v>3829</v>
      </c>
      <c r="P12" t="s">
        <v>3830</v>
      </c>
      <c r="Q12" t="s">
        <v>5110</v>
      </c>
      <c r="R12" t="str">
        <f>IFERROR(LEFT(SUBSTITUTE(SUBSTITUTE(Table1[[#This Row],[Website]],"www.",""),"https://",""), FIND(".", SUBSTITUTE(SUBSTITUTE(Table1[[#This Row],[Website]],"www.",""),"https://","")) - 1),"")</f>
        <v>rexel</v>
      </c>
      <c r="S12" t="s">
        <v>3832</v>
      </c>
      <c r="T12" t="s">
        <v>26</v>
      </c>
      <c r="U12" t="s">
        <v>3839</v>
      </c>
    </row>
    <row r="13" spans="1:21" ht="15" customHeight="1" x14ac:dyDescent="0.45">
      <c r="A13" t="s">
        <v>9422</v>
      </c>
      <c r="B13" t="s">
        <v>5111</v>
      </c>
      <c r="C13" t="s">
        <v>5112</v>
      </c>
      <c r="D13" t="s">
        <v>5113</v>
      </c>
      <c r="E13" t="s">
        <v>26</v>
      </c>
      <c r="F13" t="s">
        <v>5114</v>
      </c>
      <c r="G13" t="s">
        <v>2008</v>
      </c>
      <c r="H13" t="s">
        <v>5115</v>
      </c>
      <c r="I13" t="s">
        <v>5088</v>
      </c>
      <c r="J13" t="s">
        <v>5053</v>
      </c>
      <c r="K13" t="s">
        <v>2600</v>
      </c>
      <c r="L13" t="str">
        <f>SUBSTITUTE(SUBSTITUTE(SUBSTITUTE(SUBSTITUTE(SUBSTITUTE(SUBSTITUTE(SUBSTITUTE(SUBSTITUTE(SUBSTITUTE(SUBSTITUTE(SUBSTITUTE(SUBSTITUTE(SUBSTITUTE(LOWER(K13),".",""),"-","")," bvba",""),"belgië",""),"belgium","")," nv","")," bv",""),"group",""),"groep","")," ", ""),"é","e"),"è","e"),"à","a")</f>
        <v>ineos</v>
      </c>
      <c r="M13" t="str">
        <f>LOWER(B13&amp;Table1[[#This Row],[Achternaam]]&amp;L13)</f>
        <v>chrisvromanineos</v>
      </c>
      <c r="N13" t="s">
        <v>216</v>
      </c>
      <c r="O13" t="s">
        <v>2601</v>
      </c>
      <c r="P13" t="s">
        <v>2602</v>
      </c>
      <c r="Q13" t="s">
        <v>5116</v>
      </c>
      <c r="R13" t="str">
        <f>IFERROR(LEFT(SUBSTITUTE(SUBSTITUTE(Table1[[#This Row],[Website]],"www.",""),"https://",""), FIND(".", SUBSTITUTE(SUBSTITUTE(Table1[[#This Row],[Website]],"www.",""),"https://","")) - 1),"")</f>
        <v>ineos-styrolution</v>
      </c>
      <c r="S13" t="s">
        <v>2604</v>
      </c>
      <c r="T13" t="s">
        <v>26</v>
      </c>
      <c r="U13" t="s">
        <v>2608</v>
      </c>
    </row>
    <row r="14" spans="1:21" ht="15" customHeight="1" x14ac:dyDescent="0.45">
      <c r="A14" t="s">
        <v>9422</v>
      </c>
      <c r="B14" t="s">
        <v>5029</v>
      </c>
      <c r="C14" t="s">
        <v>5117</v>
      </c>
      <c r="D14" t="s">
        <v>5118</v>
      </c>
      <c r="E14" t="s">
        <v>26</v>
      </c>
      <c r="F14" t="s">
        <v>5119</v>
      </c>
      <c r="G14" t="s">
        <v>2008</v>
      </c>
      <c r="H14" t="s">
        <v>5042</v>
      </c>
      <c r="I14" t="s">
        <v>5043</v>
      </c>
      <c r="J14" t="s">
        <v>3764</v>
      </c>
      <c r="K14" t="s">
        <v>5120</v>
      </c>
      <c r="L14" t="str">
        <f>SUBSTITUTE(SUBSTITUTE(SUBSTITUTE(SUBSTITUTE(SUBSTITUTE(SUBSTITUTE(SUBSTITUTE(SUBSTITUTE(SUBSTITUTE(SUBSTITUTE(SUBSTITUTE(SUBSTITUTE(SUBSTITUTE(LOWER(K14),".",""),"-","")," bvba",""),"belgië",""),"belgium","")," nv","")," bv",""),"group",""),"groep","")," ", ""),"é","e"),"è","e"),"à","a")</f>
        <v>basfcoordinationcenter</v>
      </c>
      <c r="M14" t="str">
        <f>LOWER(B14&amp;Table1[[#This Row],[Achternaam]]&amp;L14)</f>
        <v>anndeprezbasfcoordinationcenter</v>
      </c>
      <c r="N14" t="s">
        <v>919</v>
      </c>
      <c r="O14" t="s">
        <v>5121</v>
      </c>
      <c r="P14" t="s">
        <v>5122</v>
      </c>
      <c r="Q14" t="s">
        <v>5123</v>
      </c>
      <c r="R14" t="str">
        <f>IFERROR(LEFT(SUBSTITUTE(SUBSTITUTE(Table1[[#This Row],[Website]],"www.",""),"https://",""), FIND(".", SUBSTITUTE(SUBSTITUTE(Table1[[#This Row],[Website]],"www.",""),"https://","")) - 1),"")</f>
        <v>basf</v>
      </c>
      <c r="S14" t="s">
        <v>5124</v>
      </c>
      <c r="T14" t="s">
        <v>26</v>
      </c>
      <c r="U14" t="s">
        <v>5125</v>
      </c>
    </row>
    <row r="15" spans="1:21" ht="15" customHeight="1" x14ac:dyDescent="0.45">
      <c r="A15" t="s">
        <v>9422</v>
      </c>
      <c r="B15" t="s">
        <v>5126</v>
      </c>
      <c r="C15" t="s">
        <v>5127</v>
      </c>
      <c r="D15" t="s">
        <v>5128</v>
      </c>
      <c r="E15" t="s">
        <v>26</v>
      </c>
      <c r="F15" t="s">
        <v>5129</v>
      </c>
      <c r="G15" t="s">
        <v>2008</v>
      </c>
      <c r="H15" t="s">
        <v>5052</v>
      </c>
      <c r="I15" t="s">
        <v>5035</v>
      </c>
      <c r="J15" t="s">
        <v>5036</v>
      </c>
      <c r="K15" t="s">
        <v>2741</v>
      </c>
      <c r="L15" t="str">
        <f>SUBSTITUTE(SUBSTITUTE(SUBSTITUTE(SUBSTITUTE(SUBSTITUTE(SUBSTITUTE(SUBSTITUTE(SUBSTITUTE(SUBSTITUTE(SUBSTITUTE(SUBSTITUTE(SUBSTITUTE(SUBSTITUTE(LOWER(K15),".",""),"-","")," bvba",""),"belgië",""),"belgium","")," nv","")," bv",""),"group",""),"groep","")," ", ""),"é","e"),"è","e"),"à","a")</f>
        <v>joriside</v>
      </c>
      <c r="M15" t="str">
        <f>LOWER(B15&amp;Table1[[#This Row],[Achternaam]]&amp;L15)</f>
        <v>patriciadavidjoriside</v>
      </c>
      <c r="N15" t="s">
        <v>362</v>
      </c>
      <c r="O15" t="s">
        <v>2742</v>
      </c>
      <c r="P15" t="s">
        <v>2743</v>
      </c>
      <c r="Q15" t="s">
        <v>5130</v>
      </c>
      <c r="R15" t="str">
        <f>IFERROR(LEFT(SUBSTITUTE(SUBSTITUTE(Table1[[#This Row],[Website]],"www.",""),"https://",""), FIND(".", SUBSTITUTE(SUBSTITUTE(Table1[[#This Row],[Website]],"www.",""),"https://","")) - 1),"")</f>
        <v>joriside</v>
      </c>
      <c r="S15" t="s">
        <v>2745</v>
      </c>
      <c r="T15" t="s">
        <v>26</v>
      </c>
      <c r="U15" t="s">
        <v>2753</v>
      </c>
    </row>
    <row r="16" spans="1:21" ht="15" customHeight="1" x14ac:dyDescent="0.45">
      <c r="A16" t="s">
        <v>9422</v>
      </c>
      <c r="B16" t="s">
        <v>5131</v>
      </c>
      <c r="C16" t="s">
        <v>5132</v>
      </c>
      <c r="D16" t="s">
        <v>5133</v>
      </c>
      <c r="E16" t="s">
        <v>26</v>
      </c>
      <c r="F16" t="s">
        <v>5134</v>
      </c>
      <c r="G16" t="s">
        <v>2008</v>
      </c>
      <c r="H16" t="s">
        <v>5135</v>
      </c>
      <c r="I16" t="s">
        <v>5088</v>
      </c>
      <c r="J16" t="s">
        <v>3764</v>
      </c>
      <c r="K16" t="s">
        <v>2933</v>
      </c>
      <c r="L16" t="str">
        <f>SUBSTITUTE(SUBSTITUTE(SUBSTITUTE(SUBSTITUTE(SUBSTITUTE(SUBSTITUTE(SUBSTITUTE(SUBSTITUTE(SUBSTITUTE(SUBSTITUTE(SUBSTITUTE(SUBSTITUTE(SUBSTITUTE(LOWER(K16),".",""),"-","")," bvba",""),"belgië",""),"belgium","")," nv","")," bv",""),"group",""),"groep","")," ", ""),"é","e"),"è","e"),"à","a")</f>
        <v>lalorraineninove</v>
      </c>
      <c r="M16" t="str">
        <f>LOWER(B16&amp;Table1[[#This Row],[Achternaam]]&amp;L16)</f>
        <v>philipdepondtlalorraineninove</v>
      </c>
      <c r="N16" t="s">
        <v>2945</v>
      </c>
      <c r="O16" t="s">
        <v>2934</v>
      </c>
      <c r="P16" t="s">
        <v>2935</v>
      </c>
      <c r="Q16" t="s">
        <v>5136</v>
      </c>
      <c r="R16" t="str">
        <f>IFERROR(LEFT(SUBSTITUTE(SUBSTITUTE(Table1[[#This Row],[Website]],"www.",""),"https://",""), FIND(".", SUBSTITUTE(SUBSTITUTE(Table1[[#This Row],[Website]],"www.",""),"https://","")) - 1),"")</f>
        <v>llbg</v>
      </c>
      <c r="S16" t="s">
        <v>2937</v>
      </c>
      <c r="T16" t="s">
        <v>26</v>
      </c>
      <c r="U16" t="s">
        <v>2946</v>
      </c>
    </row>
    <row r="17" spans="1:21" ht="15" customHeight="1" x14ac:dyDescent="0.45">
      <c r="A17" t="s">
        <v>9422</v>
      </c>
      <c r="B17" t="s">
        <v>5137</v>
      </c>
      <c r="C17" t="s">
        <v>5138</v>
      </c>
      <c r="D17" t="s">
        <v>5139</v>
      </c>
      <c r="E17" t="s">
        <v>26</v>
      </c>
      <c r="F17" t="s">
        <v>5140</v>
      </c>
      <c r="G17" t="s">
        <v>2008</v>
      </c>
      <c r="H17" t="s">
        <v>5141</v>
      </c>
      <c r="I17" t="s">
        <v>5035</v>
      </c>
      <c r="J17" t="s">
        <v>5053</v>
      </c>
      <c r="K17" t="s">
        <v>3117</v>
      </c>
      <c r="L17" t="str">
        <f>SUBSTITUTE(SUBSTITUTE(SUBSTITUTE(SUBSTITUTE(SUBSTITUTE(SUBSTITUTE(SUBSTITUTE(SUBSTITUTE(SUBSTITUTE(SUBSTITUTE(SUBSTITUTE(SUBSTITUTE(SUBSTITUTE(LOWER(K17),".",""),"-","")," bvba",""),"belgië",""),"belgium","")," nv","")," bv",""),"group",""),"groep","")," ", ""),"é","e"),"è","e"),"à","a")</f>
        <v>manuchar</v>
      </c>
      <c r="M17" t="str">
        <f>LOWER(B17&amp;Table1[[#This Row],[Achternaam]]&amp;L17)</f>
        <v>petervan lindtmanuchar</v>
      </c>
      <c r="N17" t="s">
        <v>919</v>
      </c>
      <c r="O17" t="s">
        <v>3118</v>
      </c>
      <c r="P17" t="s">
        <v>3119</v>
      </c>
      <c r="Q17" t="s">
        <v>5142</v>
      </c>
      <c r="R17" t="str">
        <f>IFERROR(LEFT(SUBSTITUTE(SUBSTITUTE(Table1[[#This Row],[Website]],"www.",""),"https://",""), FIND(".", SUBSTITUTE(SUBSTITUTE(Table1[[#This Row],[Website]],"www.",""),"https://","")) - 1),"")</f>
        <v>manuchar</v>
      </c>
      <c r="S17" t="s">
        <v>3121</v>
      </c>
      <c r="T17" t="s">
        <v>26</v>
      </c>
      <c r="U17" t="s">
        <v>3127</v>
      </c>
    </row>
    <row r="18" spans="1:21" ht="15" customHeight="1" x14ac:dyDescent="0.45">
      <c r="A18" t="s">
        <v>9422</v>
      </c>
      <c r="B18" t="s">
        <v>5148</v>
      </c>
      <c r="C18" t="s">
        <v>5149</v>
      </c>
      <c r="D18" t="s">
        <v>5150</v>
      </c>
      <c r="E18" t="s">
        <v>5023</v>
      </c>
      <c r="F18" t="s">
        <v>5151</v>
      </c>
      <c r="G18" t="s">
        <v>2008</v>
      </c>
      <c r="H18" t="s">
        <v>5152</v>
      </c>
      <c r="I18" t="s">
        <v>5043</v>
      </c>
      <c r="J18" t="s">
        <v>2008</v>
      </c>
      <c r="K18" t="s">
        <v>4207</v>
      </c>
      <c r="L18" t="str">
        <f>SUBSTITUTE(SUBSTITUTE(SUBSTITUTE(SUBSTITUTE(SUBSTITUTE(SUBSTITUTE(SUBSTITUTE(SUBSTITUTE(SUBSTITUTE(SUBSTITUTE(SUBSTITUTE(SUBSTITUTE(SUBSTITUTE(LOWER(K18),".",""),"-","")," bvba",""),"belgië",""),"belgium","")," nv","")," bv",""),"group",""),"groep","")," ", ""),"é","e"),"è","e"),"à","a")</f>
        <v>stadsbader</v>
      </c>
      <c r="M18" t="str">
        <f>LOWER(B18&amp;Table1[[#This Row],[Achternaam]]&amp;L18)</f>
        <v>marcvan aelststadsbader</v>
      </c>
      <c r="N18" t="s">
        <v>1641</v>
      </c>
      <c r="O18" t="s">
        <v>4208</v>
      </c>
      <c r="P18" t="s">
        <v>4209</v>
      </c>
      <c r="Q18" t="s">
        <v>5153</v>
      </c>
      <c r="R18" t="str">
        <f>IFERROR(LEFT(SUBSTITUTE(SUBSTITUTE(Table1[[#This Row],[Website]],"www.",""),"https://",""), FIND(".", SUBSTITUTE(SUBSTITUTE(Table1[[#This Row],[Website]],"www.",""),"https://","")) - 1),"")</f>
        <v>stadsbader</v>
      </c>
      <c r="S18" t="s">
        <v>4211</v>
      </c>
      <c r="T18" t="s">
        <v>26</v>
      </c>
      <c r="U18" t="s">
        <v>4218</v>
      </c>
    </row>
    <row r="19" spans="1:21" ht="15" customHeight="1" x14ac:dyDescent="0.45">
      <c r="A19" t="s">
        <v>9422</v>
      </c>
      <c r="B19" t="s">
        <v>5165</v>
      </c>
      <c r="C19" t="s">
        <v>5166</v>
      </c>
      <c r="D19" t="s">
        <v>5167</v>
      </c>
      <c r="E19" t="s">
        <v>26</v>
      </c>
      <c r="F19" t="s">
        <v>5168</v>
      </c>
      <c r="G19" t="s">
        <v>2008</v>
      </c>
      <c r="H19" t="s">
        <v>5042</v>
      </c>
      <c r="I19" t="s">
        <v>5043</v>
      </c>
      <c r="J19" t="s">
        <v>3764</v>
      </c>
      <c r="K19" t="s">
        <v>4624</v>
      </c>
      <c r="L19" t="str">
        <f>SUBSTITUTE(SUBSTITUTE(SUBSTITUTE(SUBSTITUTE(SUBSTITUTE(SUBSTITUTE(SUBSTITUTE(SUBSTITUTE(SUBSTITUTE(SUBSTITUTE(SUBSTITUTE(SUBSTITUTE(SUBSTITUTE(LOWER(K19),".",""),"-","")," bvba",""),"belgië",""),"belgium","")," nv","")," bv",""),"group",""),"groep","")," ", ""),"é","e"),"è","e"),"à","a")</f>
        <v>vanmarcke</v>
      </c>
      <c r="M19" t="str">
        <f>LOWER(B19&amp;Table1[[#This Row],[Achternaam]]&amp;L19)</f>
        <v>heikerogiersvanmarcke</v>
      </c>
      <c r="N19" t="s">
        <v>449</v>
      </c>
      <c r="O19" t="s">
        <v>4625</v>
      </c>
      <c r="P19" t="s">
        <v>4626</v>
      </c>
      <c r="Q19" t="s">
        <v>5169</v>
      </c>
      <c r="R19" t="str">
        <f>IFERROR(LEFT(SUBSTITUTE(SUBSTITUTE(Table1[[#This Row],[Website]],"www.",""),"https://",""), FIND(".", SUBSTITUTE(SUBSTITUTE(Table1[[#This Row],[Website]],"www.",""),"https://","")) - 1),"")</f>
        <v>vanmarcke</v>
      </c>
      <c r="S19" t="s">
        <v>4628</v>
      </c>
      <c r="T19" t="s">
        <v>26</v>
      </c>
      <c r="U19" t="s">
        <v>4635</v>
      </c>
    </row>
    <row r="20" spans="1:21" ht="15" customHeight="1" x14ac:dyDescent="0.45">
      <c r="A20" t="s">
        <v>9422</v>
      </c>
      <c r="B20" t="s">
        <v>5170</v>
      </c>
      <c r="C20" t="s">
        <v>5171</v>
      </c>
      <c r="D20" t="s">
        <v>5172</v>
      </c>
      <c r="E20" t="s">
        <v>26</v>
      </c>
      <c r="F20" t="s">
        <v>5173</v>
      </c>
      <c r="G20" t="s">
        <v>2008</v>
      </c>
      <c r="H20" t="s">
        <v>5174</v>
      </c>
      <c r="I20" t="s">
        <v>5088</v>
      </c>
      <c r="J20" t="s">
        <v>3764</v>
      </c>
      <c r="K20" t="s">
        <v>3930</v>
      </c>
      <c r="L20" t="str">
        <f>SUBSTITUTE(SUBSTITUTE(SUBSTITUTE(SUBSTITUTE(SUBSTITUTE(SUBSTITUTE(SUBSTITUTE(SUBSTITUTE(SUBSTITUTE(SUBSTITUTE(SUBSTITUTE(SUBSTITUTE(SUBSTITUTE(LOWER(K20),".",""),"-","")," bvba",""),"belgië",""),"belgium","")," nv","")," bv",""),"group",""),"groep","")," ", ""),"é","e"),"è","e"),"à","a")</f>
        <v>sapsystemsapplicationsandproducts</v>
      </c>
      <c r="M20" t="str">
        <f>LOWER(B20&amp;Table1[[#This Row],[Achternaam]]&amp;L20)</f>
        <v>brunokindtsapsystemsapplicationsandproducts</v>
      </c>
      <c r="N20" t="s">
        <v>1148</v>
      </c>
      <c r="O20" t="s">
        <v>3931</v>
      </c>
      <c r="P20" t="s">
        <v>3932</v>
      </c>
      <c r="Q20" t="s">
        <v>3935</v>
      </c>
      <c r="R20" t="str">
        <f>IFERROR(LEFT(SUBSTITUTE(SUBSTITUTE(Table1[[#This Row],[Website]],"www.",""),"https://",""), FIND(".", SUBSTITUTE(SUBSTITUTE(Table1[[#This Row],[Website]],"www.",""),"https://","")) - 1),"")</f>
        <v>sap</v>
      </c>
      <c r="S20" t="s">
        <v>3934</v>
      </c>
      <c r="T20" t="s">
        <v>26</v>
      </c>
      <c r="U20" t="s">
        <v>3938</v>
      </c>
    </row>
    <row r="21" spans="1:21" ht="15" customHeight="1" x14ac:dyDescent="0.45">
      <c r="A21" t="s">
        <v>9422</v>
      </c>
      <c r="B21" t="s">
        <v>5175</v>
      </c>
      <c r="C21" t="s">
        <v>5176</v>
      </c>
      <c r="D21" t="s">
        <v>5177</v>
      </c>
      <c r="E21" t="s">
        <v>26</v>
      </c>
      <c r="F21" t="s">
        <v>5178</v>
      </c>
      <c r="G21" t="s">
        <v>2008</v>
      </c>
      <c r="H21" t="s">
        <v>5179</v>
      </c>
      <c r="I21" t="s">
        <v>5088</v>
      </c>
      <c r="J21" t="s">
        <v>5053</v>
      </c>
      <c r="K21" t="s">
        <v>3077</v>
      </c>
      <c r="L21" t="str">
        <f>SUBSTITUTE(SUBSTITUTE(SUBSTITUTE(SUBSTITUTE(SUBSTITUTE(SUBSTITUTE(SUBSTITUTE(SUBSTITUTE(SUBSTITUTE(SUBSTITUTE(SUBSTITUTE(SUBSTITUTE(SUBSTITUTE(LOWER(K21),".",""),"-","")," bvba",""),"belgië",""),"belgium","")," nv","")," bv",""),"group",""),"groep","")," ", ""),"é","e"),"è","e"),"à","a")</f>
        <v>lubrizoladvancedmaterialseurope</v>
      </c>
      <c r="M21" t="str">
        <f>LOWER(B21&amp;Table1[[#This Row],[Achternaam]]&amp;L21)</f>
        <v>josianeverlaetlubrizoladvancedmaterialseurope</v>
      </c>
      <c r="N21" t="s">
        <v>216</v>
      </c>
      <c r="O21" t="s">
        <v>3078</v>
      </c>
      <c r="P21" t="s">
        <v>3079</v>
      </c>
      <c r="Q21" t="s">
        <v>5180</v>
      </c>
      <c r="R21" t="str">
        <f>IFERROR(LEFT(SUBSTITUTE(SUBSTITUTE(Table1[[#This Row],[Website]],"www.",""),"https://",""), FIND(".", SUBSTITUTE(SUBSTITUTE(Table1[[#This Row],[Website]],"www.",""),"https://","")) - 1),"")</f>
        <v>lubrizol</v>
      </c>
      <c r="S21" t="s">
        <v>3081</v>
      </c>
      <c r="T21" t="s">
        <v>26</v>
      </c>
      <c r="U21" t="s">
        <v>3085</v>
      </c>
    </row>
    <row r="22" spans="1:21" ht="15" customHeight="1" x14ac:dyDescent="0.45">
      <c r="A22" t="s">
        <v>9422</v>
      </c>
      <c r="B22" t="s">
        <v>5188</v>
      </c>
      <c r="C22" t="s">
        <v>5189</v>
      </c>
      <c r="D22" t="s">
        <v>5190</v>
      </c>
      <c r="E22" t="s">
        <v>26</v>
      </c>
      <c r="F22" t="s">
        <v>5191</v>
      </c>
      <c r="G22" t="s">
        <v>2008</v>
      </c>
      <c r="H22" t="s">
        <v>5052</v>
      </c>
      <c r="I22" t="s">
        <v>5035</v>
      </c>
      <c r="J22" t="s">
        <v>5036</v>
      </c>
      <c r="K22" t="s">
        <v>3566</v>
      </c>
      <c r="L22" t="str">
        <f>SUBSTITUTE(SUBSTITUTE(SUBSTITUTE(SUBSTITUTE(SUBSTITUTE(SUBSTITUTE(SUBSTITUTE(SUBSTITUTE(SUBSTITUTE(SUBSTITUTE(SUBSTITUTE(SUBSTITUTE(SUBSTITUTE(LOWER(K22),".",""),"-","")," bvba",""),"belgië",""),"belgium","")," nv","")," bv",""),"group",""),"groep","")," ", ""),"é","e"),"è","e"),"à","a")</f>
        <v>picanol</v>
      </c>
      <c r="M22" t="str">
        <f>LOWER(B22&amp;Table1[[#This Row],[Achternaam]]&amp;L22)</f>
        <v>elsthierenpicanol</v>
      </c>
      <c r="N22" t="s">
        <v>392</v>
      </c>
      <c r="O22" t="s">
        <v>3567</v>
      </c>
      <c r="P22" t="s">
        <v>3568</v>
      </c>
      <c r="Q22" t="s">
        <v>5192</v>
      </c>
      <c r="R22" t="str">
        <f>IFERROR(LEFT(SUBSTITUTE(SUBSTITUTE(Table1[[#This Row],[Website]],"www.",""),"https://",""), FIND(".", SUBSTITUTE(SUBSTITUTE(Table1[[#This Row],[Website]],"www.",""),"https://","")) - 1),"")</f>
        <v>picanol</v>
      </c>
      <c r="S22" t="s">
        <v>3570</v>
      </c>
      <c r="T22" t="s">
        <v>26</v>
      </c>
      <c r="U22" t="s">
        <v>3577</v>
      </c>
    </row>
    <row r="23" spans="1:21" ht="15" customHeight="1" x14ac:dyDescent="0.45">
      <c r="A23" t="s">
        <v>9422</v>
      </c>
      <c r="B23" t="s">
        <v>5193</v>
      </c>
      <c r="C23" t="s">
        <v>5194</v>
      </c>
      <c r="D23" t="s">
        <v>5195</v>
      </c>
      <c r="E23" t="s">
        <v>26</v>
      </c>
      <c r="F23" t="s">
        <v>5196</v>
      </c>
      <c r="G23" t="s">
        <v>2008</v>
      </c>
      <c r="H23" t="s">
        <v>5042</v>
      </c>
      <c r="I23" t="s">
        <v>5043</v>
      </c>
      <c r="J23" t="s">
        <v>3764</v>
      </c>
      <c r="K23" t="s">
        <v>3355</v>
      </c>
      <c r="L23" t="str">
        <f>SUBSTITUTE(SUBSTITUTE(SUBSTITUTE(SUBSTITUTE(SUBSTITUTE(SUBSTITUTE(SUBSTITUTE(SUBSTITUTE(SUBSTITUTE(SUBSTITUTE(SUBSTITUTE(SUBSTITUTE(SUBSTITUTE(LOWER(K23),".",""),"-","")," bvba",""),"belgië",""),"belgium","")," nv","")," bv",""),"group",""),"groep","")," ", ""),"é","e"),"è","e"),"à","a")</f>
        <v>nestlebelgilux</v>
      </c>
      <c r="M23" t="str">
        <f>LOWER(B23&amp;Table1[[#This Row],[Achternaam]]&amp;L23)</f>
        <v>florencemocarnestlebelgilux</v>
      </c>
      <c r="N23" t="s">
        <v>2278</v>
      </c>
      <c r="O23" t="s">
        <v>3356</v>
      </c>
      <c r="P23" t="s">
        <v>3357</v>
      </c>
      <c r="Q23" t="s">
        <v>5197</v>
      </c>
      <c r="R23" t="str">
        <f>IFERROR(LEFT(SUBSTITUTE(SUBSTITUTE(Table1[[#This Row],[Website]],"www.",""),"https://",""), FIND(".", SUBSTITUTE(SUBSTITUTE(Table1[[#This Row],[Website]],"www.",""),"https://","")) - 1),"")</f>
        <v>nestle</v>
      </c>
      <c r="S23" t="s">
        <v>3359</v>
      </c>
      <c r="T23" t="s">
        <v>26</v>
      </c>
      <c r="U23" t="s">
        <v>3365</v>
      </c>
    </row>
    <row r="24" spans="1:21" ht="15" customHeight="1" x14ac:dyDescent="0.45">
      <c r="A24" t="s">
        <v>9422</v>
      </c>
      <c r="B24" t="s">
        <v>5198</v>
      </c>
      <c r="C24" t="s">
        <v>5199</v>
      </c>
      <c r="D24" t="s">
        <v>5200</v>
      </c>
      <c r="E24" t="s">
        <v>26</v>
      </c>
      <c r="F24" t="s">
        <v>5201</v>
      </c>
      <c r="G24" t="s">
        <v>2008</v>
      </c>
      <c r="H24" t="s">
        <v>5202</v>
      </c>
      <c r="I24" t="s">
        <v>5088</v>
      </c>
      <c r="J24" t="s">
        <v>3764</v>
      </c>
      <c r="K24" t="s">
        <v>4973</v>
      </c>
      <c r="L24" t="str">
        <f>SUBSTITUTE(SUBSTITUTE(SUBSTITUTE(SUBSTITUTE(SUBSTITUTE(SUBSTITUTE(SUBSTITUTE(SUBSTITUTE(SUBSTITUTE(SUBSTITUTE(SUBSTITUTE(SUBSTITUTE(SUBSTITUTE(LOWER(K24),".",""),"-","")," bvba",""),"belgië",""),"belgium","")," nv","")," bv",""),"group",""),"groep","")," ", ""),"é","e"),"è","e"),"à","a")</f>
        <v>yarasa</v>
      </c>
      <c r="M24" t="str">
        <f>LOWER(B24&amp;Table1[[#This Row],[Achternaam]]&amp;L24)</f>
        <v>catherinebranckotteyarasa</v>
      </c>
      <c r="N24" t="s">
        <v>919</v>
      </c>
      <c r="O24" t="s">
        <v>4974</v>
      </c>
      <c r="P24" t="s">
        <v>4975</v>
      </c>
      <c r="Q24" t="s">
        <v>5203</v>
      </c>
      <c r="R24" t="str">
        <f>IFERROR(LEFT(SUBSTITUTE(SUBSTITUTE(Table1[[#This Row],[Website]],"www.",""),"https://",""), FIND(".", SUBSTITUTE(SUBSTITUTE(Table1[[#This Row],[Website]],"www.",""),"https://","")) - 1),"")</f>
        <v>yara</v>
      </c>
      <c r="S24" t="s">
        <v>4977</v>
      </c>
      <c r="T24" t="s">
        <v>26</v>
      </c>
      <c r="U24" t="s">
        <v>4982</v>
      </c>
    </row>
    <row r="25" spans="1:21" ht="15" customHeight="1" x14ac:dyDescent="0.45">
      <c r="A25" t="s">
        <v>9422</v>
      </c>
      <c r="B25" t="s">
        <v>5209</v>
      </c>
      <c r="C25" t="s">
        <v>5050</v>
      </c>
      <c r="D25" t="s">
        <v>5210</v>
      </c>
      <c r="E25" t="s">
        <v>26</v>
      </c>
      <c r="F25" t="s">
        <v>5211</v>
      </c>
      <c r="G25" t="s">
        <v>2008</v>
      </c>
      <c r="H25" t="s">
        <v>5042</v>
      </c>
      <c r="I25" t="s">
        <v>5043</v>
      </c>
      <c r="J25" t="s">
        <v>5053</v>
      </c>
      <c r="K25" t="s">
        <v>3063</v>
      </c>
      <c r="L25" t="str">
        <f>SUBSTITUTE(SUBSTITUTE(SUBSTITUTE(SUBSTITUTE(SUBSTITUTE(SUBSTITUTE(SUBSTITUTE(SUBSTITUTE(SUBSTITUTE(SUBSTITUTE(SUBSTITUTE(SUBSTITUTE(SUBSTITUTE(LOWER(K25),".",""),"-","")," bvba",""),"belgië",""),"belgium","")," nv","")," bv",""),"group",""),"groep","")," ", ""),"é","e"),"è","e"),"à","a")</f>
        <v>lotusbakeries</v>
      </c>
      <c r="M25" t="str">
        <f>LOWER(B25&amp;Table1[[#This Row],[Achternaam]]&amp;L25)</f>
        <v>isabellevan de veldelotusbakeries</v>
      </c>
      <c r="N25" t="s">
        <v>3075</v>
      </c>
      <c r="O25" t="s">
        <v>3064</v>
      </c>
      <c r="P25" t="s">
        <v>3065</v>
      </c>
      <c r="Q25" t="s">
        <v>5212</v>
      </c>
      <c r="R25" t="str">
        <f>IFERROR(LEFT(SUBSTITUTE(SUBSTITUTE(Table1[[#This Row],[Website]],"www.",""),"https://",""), FIND(".", SUBSTITUTE(SUBSTITUTE(Table1[[#This Row],[Website]],"www.",""),"https://","")) - 1),"")</f>
        <v>lotusbakeries</v>
      </c>
      <c r="S25" t="s">
        <v>3067</v>
      </c>
      <c r="T25" t="s">
        <v>26</v>
      </c>
      <c r="U25" t="s">
        <v>3076</v>
      </c>
    </row>
    <row r="26" spans="1:21" ht="15" customHeight="1" x14ac:dyDescent="0.45">
      <c r="A26" t="s">
        <v>9422</v>
      </c>
      <c r="B26" t="s">
        <v>5217</v>
      </c>
      <c r="C26" t="s">
        <v>5218</v>
      </c>
      <c r="D26" t="s">
        <v>5219</v>
      </c>
      <c r="E26" t="s">
        <v>5023</v>
      </c>
      <c r="F26" t="s">
        <v>5220</v>
      </c>
      <c r="G26" t="s">
        <v>2008</v>
      </c>
      <c r="H26" t="s">
        <v>5042</v>
      </c>
      <c r="I26" t="s">
        <v>5043</v>
      </c>
      <c r="J26" t="s">
        <v>5053</v>
      </c>
      <c r="K26" t="s">
        <v>4080</v>
      </c>
      <c r="L26" t="str">
        <f>SUBSTITUTE(SUBSTITUTE(SUBSTITUTE(SUBSTITUTE(SUBSTITUTE(SUBSTITUTE(SUBSTITUTE(SUBSTITUTE(SUBSTITUTE(SUBSTITUTE(SUBSTITUTE(SUBSTITUTE(SUBSTITUTE(LOWER(K26),".",""),"-","")," bvba",""),"belgië",""),"belgium","")," nv","")," bv",""),"group",""),"groep","")," ", ""),"é","e"),"è","e"),"à","a")</f>
        <v>skeyes</v>
      </c>
      <c r="M26" t="str">
        <f>LOWER(B26&amp;Table1[[#This Row],[Achternaam]]&amp;L26)</f>
        <v>martineleroyskeyes</v>
      </c>
      <c r="N26" t="s">
        <v>4089</v>
      </c>
      <c r="O26" t="s">
        <v>4081</v>
      </c>
      <c r="P26" t="s">
        <v>4082</v>
      </c>
      <c r="Q26" t="s">
        <v>5221</v>
      </c>
      <c r="R26" t="str">
        <f>IFERROR(LEFT(SUBSTITUTE(SUBSTITUTE(Table1[[#This Row],[Website]],"www.",""),"https://",""), FIND(".", SUBSTITUTE(SUBSTITUTE(Table1[[#This Row],[Website]],"www.",""),"https://","")) - 1),"")</f>
        <v>skeyes</v>
      </c>
      <c r="S26" t="s">
        <v>4084</v>
      </c>
      <c r="T26" t="s">
        <v>26</v>
      </c>
      <c r="U26" t="s">
        <v>4090</v>
      </c>
    </row>
    <row r="27" spans="1:21" ht="15" customHeight="1" x14ac:dyDescent="0.45">
      <c r="A27" t="s">
        <v>9422</v>
      </c>
      <c r="B27" t="s">
        <v>5222</v>
      </c>
      <c r="C27" t="s">
        <v>5223</v>
      </c>
      <c r="D27" t="s">
        <v>5224</v>
      </c>
      <c r="E27" t="s">
        <v>26</v>
      </c>
      <c r="F27" t="s">
        <v>5225</v>
      </c>
      <c r="G27" t="s">
        <v>2008</v>
      </c>
      <c r="H27" t="s">
        <v>5115</v>
      </c>
      <c r="I27" t="s">
        <v>5088</v>
      </c>
      <c r="J27" t="s">
        <v>3764</v>
      </c>
      <c r="K27" t="s">
        <v>941</v>
      </c>
      <c r="L27" t="str">
        <f>SUBSTITUTE(SUBSTITUTE(SUBSTITUTE(SUBSTITUTE(SUBSTITUTE(SUBSTITUTE(SUBSTITUTE(SUBSTITUTE(SUBSTITUTE(SUBSTITUTE(SUBSTITUTE(SUBSTITUTE(SUBSTITUTE(LOWER(K27),".",""),"-","")," bvba",""),"belgië",""),"belgium","")," nv","")," bv",""),"group",""),"groep","")," ", ""),"é","e"),"è","e"),"à","a")</f>
        <v>bpc</v>
      </c>
      <c r="M27" t="str">
        <f>LOWER(B27&amp;Table1[[#This Row],[Achternaam]]&amp;L27)</f>
        <v>emilielorenzinibpc</v>
      </c>
      <c r="N27" t="s">
        <v>953</v>
      </c>
      <c r="O27" t="s">
        <v>942</v>
      </c>
      <c r="P27" t="s">
        <v>943</v>
      </c>
      <c r="Q27" t="s">
        <v>946</v>
      </c>
      <c r="R27" t="str">
        <f>IFERROR(LEFT(SUBSTITUTE(SUBSTITUTE(Table1[[#This Row],[Website]],"www.",""),"https://",""), FIND(".", SUBSTITUTE(SUBSTITUTE(Table1[[#This Row],[Website]],"www.",""),"https://","")) - 1),"")</f>
        <v>bpcgroup</v>
      </c>
      <c r="S27" t="s">
        <v>945</v>
      </c>
      <c r="T27" t="s">
        <v>26</v>
      </c>
      <c r="U27" t="s">
        <v>954</v>
      </c>
    </row>
    <row r="28" spans="1:21" ht="15" customHeight="1" x14ac:dyDescent="0.45">
      <c r="A28" t="s">
        <v>9422</v>
      </c>
      <c r="B28" t="s">
        <v>5188</v>
      </c>
      <c r="C28" t="s">
        <v>5226</v>
      </c>
      <c r="D28" t="s">
        <v>5227</v>
      </c>
      <c r="E28" t="s">
        <v>5023</v>
      </c>
      <c r="F28" t="s">
        <v>5228</v>
      </c>
      <c r="G28" t="s">
        <v>2008</v>
      </c>
      <c r="H28" t="s">
        <v>5229</v>
      </c>
      <c r="I28" t="s">
        <v>5035</v>
      </c>
      <c r="J28" t="s">
        <v>5036</v>
      </c>
      <c r="K28" t="s">
        <v>4729</v>
      </c>
      <c r="L28" t="str">
        <f>SUBSTITUTE(SUBSTITUTE(SUBSTITUTE(SUBSTITUTE(SUBSTITUTE(SUBSTITUTE(SUBSTITUTE(SUBSTITUTE(SUBSTITUTE(SUBSTITUTE(SUBSTITUTE(SUBSTITUTE(SUBSTITUTE(LOWER(K28),".",""),"-","")," bvba",""),"belgië",""),"belgium","")," nv","")," bv",""),"group",""),"groep","")," ", ""),"é","e"),"è","e"),"à","a")</f>
        <v>verselelaga</v>
      </c>
      <c r="M28" t="str">
        <f>LOWER(B28&amp;Table1[[#This Row],[Achternaam]]&amp;L28)</f>
        <v>elsvaverselelaga</v>
      </c>
      <c r="N28" t="s">
        <v>4740</v>
      </c>
      <c r="O28" t="s">
        <v>4730</v>
      </c>
      <c r="P28" t="s">
        <v>4731</v>
      </c>
      <c r="Q28" t="s">
        <v>5230</v>
      </c>
      <c r="R28" t="str">
        <f>IFERROR(LEFT(SUBSTITUTE(SUBSTITUTE(Table1[[#This Row],[Website]],"www.",""),"https://",""), FIND(".", SUBSTITUTE(SUBSTITUTE(Table1[[#This Row],[Website]],"www.",""),"https://","")) - 1),"")</f>
        <v>versele-laga</v>
      </c>
      <c r="S28" t="s">
        <v>4733</v>
      </c>
      <c r="T28" t="s">
        <v>26</v>
      </c>
      <c r="U28" t="s">
        <v>4741</v>
      </c>
    </row>
    <row r="29" spans="1:21" ht="15" customHeight="1" x14ac:dyDescent="0.45">
      <c r="A29" t="s">
        <v>9422</v>
      </c>
      <c r="B29" t="s">
        <v>5239</v>
      </c>
      <c r="C29" t="s">
        <v>5240</v>
      </c>
      <c r="D29" t="s">
        <v>5241</v>
      </c>
      <c r="E29" t="s">
        <v>5023</v>
      </c>
      <c r="F29" t="s">
        <v>5242</v>
      </c>
      <c r="G29" t="s">
        <v>2008</v>
      </c>
      <c r="H29" t="s">
        <v>5052</v>
      </c>
      <c r="I29" t="s">
        <v>5035</v>
      </c>
      <c r="J29" t="s">
        <v>5036</v>
      </c>
      <c r="K29" t="s">
        <v>4804</v>
      </c>
      <c r="L29" t="str">
        <f>SUBSTITUTE(SUBSTITUTE(SUBSTITUTE(SUBSTITUTE(SUBSTITUTE(SUBSTITUTE(SUBSTITUTE(SUBSTITUTE(SUBSTITUTE(SUBSTITUTE(SUBSTITUTE(SUBSTITUTE(SUBSTITUTE(LOWER(K29),".",""),"-","")," bvba",""),"belgië",""),"belgium","")," nv","")," bv",""),"group",""),"groep","")," ", ""),"é","e"),"è","e"),"à","a")</f>
        <v>voestalpinesadef</v>
      </c>
      <c r="M29" t="str">
        <f>LOWER(B29&amp;Table1[[#This Row],[Achternaam]]&amp;L29)</f>
        <v>isabellevanlerberghevoestalpinesadef</v>
      </c>
      <c r="N29" t="s">
        <v>362</v>
      </c>
      <c r="O29" t="s">
        <v>4805</v>
      </c>
      <c r="P29" t="s">
        <v>4806</v>
      </c>
      <c r="Q29" t="s">
        <v>5243</v>
      </c>
      <c r="R29" t="str">
        <f>IFERROR(LEFT(SUBSTITUTE(SUBSTITUTE(Table1[[#This Row],[Website]],"www.",""),"https://",""), FIND(".", SUBSTITUTE(SUBSTITUTE(Table1[[#This Row],[Website]],"www.",""),"https://","")) - 1),"")</f>
        <v>voestalpine</v>
      </c>
      <c r="S29" t="s">
        <v>4808</v>
      </c>
      <c r="T29" t="s">
        <v>26</v>
      </c>
      <c r="U29" t="s">
        <v>4815</v>
      </c>
    </row>
    <row r="30" spans="1:21" ht="15" customHeight="1" x14ac:dyDescent="0.45">
      <c r="A30" t="s">
        <v>9422</v>
      </c>
      <c r="B30" t="s">
        <v>5244</v>
      </c>
      <c r="C30" t="s">
        <v>5245</v>
      </c>
      <c r="D30" t="s">
        <v>5246</v>
      </c>
      <c r="E30" t="s">
        <v>26</v>
      </c>
      <c r="F30" t="s">
        <v>5247</v>
      </c>
      <c r="G30" t="s">
        <v>2008</v>
      </c>
      <c r="H30" t="s">
        <v>5087</v>
      </c>
      <c r="I30" t="s">
        <v>5088</v>
      </c>
      <c r="J30" t="s">
        <v>5089</v>
      </c>
      <c r="K30" t="s">
        <v>2026</v>
      </c>
      <c r="L30" t="str">
        <f>SUBSTITUTE(SUBSTITUTE(SUBSTITUTE(SUBSTITUTE(SUBSTITUTE(SUBSTITUTE(SUBSTITUTE(SUBSTITUTE(SUBSTITUTE(SUBSTITUTE(SUBSTITUTE(SUBSTITUTE(SUBSTITUTE(LOWER(K30),".",""),"-","")," bvba",""),"belgië",""),"belgium","")," nv","")," bv",""),"group",""),"groep","")," ", ""),"é","e"),"è","e"),"à","a")</f>
        <v>eoc</v>
      </c>
      <c r="M30" t="str">
        <f>LOWER(B30&amp;Table1[[#This Row],[Achternaam]]&amp;L30)</f>
        <v>anvan de sompeleeoc</v>
      </c>
      <c r="N30" t="s">
        <v>2017</v>
      </c>
      <c r="O30" t="s">
        <v>2027</v>
      </c>
      <c r="P30" t="s">
        <v>2028</v>
      </c>
      <c r="Q30" t="s">
        <v>5248</v>
      </c>
      <c r="R30" t="str">
        <f>IFERROR(LEFT(SUBSTITUTE(SUBSTITUTE(Table1[[#This Row],[Website]],"www.",""),"https://",""), FIND(".", SUBSTITUTE(SUBSTITUTE(Table1[[#This Row],[Website]],"www.",""),"https://","")) - 1),"")</f>
        <v>eocgroup</v>
      </c>
      <c r="S30" t="s">
        <v>2030</v>
      </c>
      <c r="T30" t="s">
        <v>26</v>
      </c>
      <c r="U30" t="s">
        <v>2036</v>
      </c>
    </row>
    <row r="31" spans="1:21" ht="15" customHeight="1" x14ac:dyDescent="0.45">
      <c r="A31" t="s">
        <v>9422</v>
      </c>
      <c r="B31" t="s">
        <v>5254</v>
      </c>
      <c r="C31" t="s">
        <v>5255</v>
      </c>
      <c r="D31" t="s">
        <v>5256</v>
      </c>
      <c r="E31" t="s">
        <v>26</v>
      </c>
      <c r="F31" t="s">
        <v>5257</v>
      </c>
      <c r="G31" t="s">
        <v>2008</v>
      </c>
      <c r="H31" t="s">
        <v>5258</v>
      </c>
      <c r="I31" t="s">
        <v>5043</v>
      </c>
      <c r="J31" t="s">
        <v>3764</v>
      </c>
      <c r="K31" t="s">
        <v>920</v>
      </c>
      <c r="L31" t="str">
        <f>SUBSTITUTE(SUBSTITUTE(SUBSTITUTE(SUBSTITUTE(SUBSTITUTE(SUBSTITUTE(SUBSTITUTE(SUBSTITUTE(SUBSTITUTE(SUBSTITUTE(SUBSTITUTE(SUBSTITUTE(SUBSTITUTE(LOWER(K31),".",""),"-","")," bvba",""),"belgië",""),"belgium","")," nv","")," bv",""),"group",""),"groep","")," ", ""),"é","e"),"è","e"),"à","a")</f>
        <v>borealispolymers</v>
      </c>
      <c r="M31" t="str">
        <f>LOWER(B31&amp;Table1[[#This Row],[Achternaam]]&amp;L31)</f>
        <v>walterjanssensborealispolymers</v>
      </c>
      <c r="N31" t="s">
        <v>216</v>
      </c>
      <c r="O31" t="s">
        <v>921</v>
      </c>
      <c r="P31" t="s">
        <v>922</v>
      </c>
      <c r="Q31" t="s">
        <v>5259</v>
      </c>
      <c r="R31" t="str">
        <f>IFERROR(LEFT(SUBSTITUTE(SUBSTITUTE(Table1[[#This Row],[Website]],"www.",""),"https://",""), FIND(".", SUBSTITUTE(SUBSTITUTE(Table1[[#This Row],[Website]],"www.",""),"https://","")) - 1),"")</f>
        <v>borealisgroup</v>
      </c>
      <c r="S31" t="s">
        <v>924</v>
      </c>
      <c r="T31" t="s">
        <v>26</v>
      </c>
      <c r="U31" t="s">
        <v>931</v>
      </c>
    </row>
    <row r="32" spans="1:21" ht="15" customHeight="1" x14ac:dyDescent="0.45">
      <c r="A32" t="s">
        <v>9422</v>
      </c>
      <c r="B32" t="s">
        <v>5260</v>
      </c>
      <c r="C32" t="s">
        <v>5261</v>
      </c>
      <c r="D32" t="s">
        <v>5262</v>
      </c>
      <c r="E32" t="s">
        <v>5023</v>
      </c>
      <c r="F32" t="s">
        <v>5263</v>
      </c>
      <c r="G32" t="s">
        <v>2008</v>
      </c>
      <c r="H32" t="s">
        <v>5042</v>
      </c>
      <c r="I32" t="s">
        <v>5043</v>
      </c>
      <c r="J32" t="s">
        <v>3764</v>
      </c>
      <c r="K32" t="s">
        <v>4993</v>
      </c>
      <c r="L32" t="str">
        <f>SUBSTITUTE(SUBSTITUTE(SUBSTITUTE(SUBSTITUTE(SUBSTITUTE(SUBSTITUTE(SUBSTITUTE(SUBSTITUTE(SUBSTITUTE(SUBSTITUTE(SUBSTITUTE(SUBSTITUTE(SUBSTITUTE(LOWER(K32),".",""),"-","")," bvba",""),"belgië",""),"belgium","")," nv","")," bv",""),"group",""),"groep","")," ", ""),"é","e"),"è","e"),"à","a")</f>
        <v>zfwindpowerantwerpen</v>
      </c>
      <c r="M32" t="str">
        <f>LOWER(B32&amp;Table1[[#This Row],[Achternaam]]&amp;L32)</f>
        <v>jefbastiaenszfwindpowerantwerpen</v>
      </c>
      <c r="N32" t="s">
        <v>392</v>
      </c>
      <c r="O32" t="s">
        <v>4994</v>
      </c>
      <c r="P32" t="s">
        <v>4995</v>
      </c>
      <c r="Q32" t="s">
        <v>5264</v>
      </c>
      <c r="R32" t="str">
        <f>IFERROR(LEFT(SUBSTITUTE(SUBSTITUTE(Table1[[#This Row],[Website]],"www.",""),"https://",""), FIND(".", SUBSTITUTE(SUBSTITUTE(Table1[[#This Row],[Website]],"www.",""),"https://","")) - 1),"")</f>
        <v>zf</v>
      </c>
      <c r="S32" t="s">
        <v>4997</v>
      </c>
      <c r="T32" t="s">
        <v>26</v>
      </c>
      <c r="U32" t="s">
        <v>5002</v>
      </c>
    </row>
    <row r="33" spans="1:21" ht="15" customHeight="1" x14ac:dyDescent="0.45">
      <c r="A33" t="s">
        <v>9422</v>
      </c>
      <c r="B33" t="s">
        <v>5137</v>
      </c>
      <c r="C33" t="s">
        <v>5269</v>
      </c>
      <c r="D33" t="s">
        <v>5270</v>
      </c>
      <c r="E33" t="s">
        <v>26</v>
      </c>
      <c r="F33" t="s">
        <v>5271</v>
      </c>
      <c r="G33" t="s">
        <v>2008</v>
      </c>
      <c r="H33" t="s">
        <v>5272</v>
      </c>
      <c r="I33" t="s">
        <v>5043</v>
      </c>
      <c r="J33" t="s">
        <v>5053</v>
      </c>
      <c r="K33" t="s">
        <v>3446</v>
      </c>
      <c r="L33" t="str">
        <f>SUBSTITUTE(SUBSTITUTE(SUBSTITUTE(SUBSTITUTE(SUBSTITUTE(SUBSTITUTE(SUBSTITUTE(SUBSTITUTE(SUBSTITUTE(SUBSTITUTE(SUBSTITUTE(SUBSTITUTE(SUBSTITUTE(LOWER(K33),".",""),"-","")," bvba",""),"belgië",""),"belgium","")," nv","")," bv",""),"group",""),"groep","")," ", ""),"é","e"),"è","e"),"à","a")</f>
        <v>nyrstar</v>
      </c>
      <c r="M33" t="str">
        <f>LOWER(B33&amp;Table1[[#This Row],[Achternaam]]&amp;L33)</f>
        <v>petervanheersnyrstar</v>
      </c>
      <c r="N33" t="s">
        <v>362</v>
      </c>
      <c r="O33" t="s">
        <v>3447</v>
      </c>
      <c r="P33" t="s">
        <v>3448</v>
      </c>
      <c r="Q33" t="s">
        <v>5273</v>
      </c>
      <c r="R33" t="str">
        <f>IFERROR(LEFT(SUBSTITUTE(SUBSTITUTE(Table1[[#This Row],[Website]],"www.",""),"https://",""), FIND(".", SUBSTITUTE(SUBSTITUTE(Table1[[#This Row],[Website]],"www.",""),"https://","")) - 1),"")</f>
        <v>nyrstar</v>
      </c>
      <c r="S33" t="s">
        <v>3450</v>
      </c>
      <c r="T33" t="s">
        <v>26</v>
      </c>
      <c r="U33" t="s">
        <v>3457</v>
      </c>
    </row>
    <row r="34" spans="1:21" ht="15" customHeight="1" x14ac:dyDescent="0.45">
      <c r="A34" t="s">
        <v>9422</v>
      </c>
      <c r="B34" t="s">
        <v>5274</v>
      </c>
      <c r="C34" t="s">
        <v>5275</v>
      </c>
      <c r="D34" t="s">
        <v>5276</v>
      </c>
      <c r="E34" t="s">
        <v>26</v>
      </c>
      <c r="F34" t="s">
        <v>5277</v>
      </c>
      <c r="G34" t="s">
        <v>2008</v>
      </c>
      <c r="H34" t="s">
        <v>5278</v>
      </c>
      <c r="I34" t="s">
        <v>5035</v>
      </c>
      <c r="J34" t="s">
        <v>5053</v>
      </c>
      <c r="K34" t="s">
        <v>4585</v>
      </c>
      <c r="L34" t="str">
        <f>SUBSTITUTE(SUBSTITUTE(SUBSTITUTE(SUBSTITUTE(SUBSTITUTE(SUBSTITUTE(SUBSTITUTE(SUBSTITUTE(SUBSTITUTE(SUBSTITUTE(SUBSTITUTE(SUBSTITUTE(SUBSTITUTE(LOWER(K34),".",""),"-","")," bvba",""),"belgië",""),"belgium","")," nv","")," bv",""),"group",""),"groep","")," ", ""),"é","e"),"è","e"),"à","a")</f>
        <v>vab</v>
      </c>
      <c r="M34" t="str">
        <f>LOWER(B34&amp;Table1[[#This Row],[Achternaam]]&amp;L34)</f>
        <v>véroniquederaedtvab</v>
      </c>
      <c r="N34" t="s">
        <v>3876</v>
      </c>
      <c r="O34" t="s">
        <v>4586</v>
      </c>
      <c r="P34" t="s">
        <v>4587</v>
      </c>
      <c r="Q34" t="s">
        <v>5279</v>
      </c>
      <c r="R34" t="str">
        <f>IFERROR(LEFT(SUBSTITUTE(SUBSTITUTE(Table1[[#This Row],[Website]],"www.",""),"https://",""), FIND(".", SUBSTITUTE(SUBSTITUTE(Table1[[#This Row],[Website]],"www.",""),"https://","")) - 1),"")</f>
        <v>vab</v>
      </c>
      <c r="S34" t="s">
        <v>4589</v>
      </c>
      <c r="T34" t="s">
        <v>26</v>
      </c>
      <c r="U34" t="s">
        <v>4592</v>
      </c>
    </row>
    <row r="35" spans="1:21" ht="15" customHeight="1" x14ac:dyDescent="0.45">
      <c r="A35" t="s">
        <v>9422</v>
      </c>
      <c r="B35" t="s">
        <v>5280</v>
      </c>
      <c r="C35" t="s">
        <v>5281</v>
      </c>
      <c r="D35" t="s">
        <v>5282</v>
      </c>
      <c r="E35" t="s">
        <v>26</v>
      </c>
      <c r="F35" t="s">
        <v>5283</v>
      </c>
      <c r="G35" t="s">
        <v>2008</v>
      </c>
      <c r="H35" t="s">
        <v>5042</v>
      </c>
      <c r="I35" t="s">
        <v>5043</v>
      </c>
      <c r="J35" t="s">
        <v>3764</v>
      </c>
      <c r="K35" t="s">
        <v>3970</v>
      </c>
      <c r="L35" t="str">
        <f>SUBSTITUTE(SUBSTITUTE(SUBSTITUTE(SUBSTITUTE(SUBSTITUTE(SUBSTITUTE(SUBSTITUTE(SUBSTITUTE(SUBSTITUTE(SUBSTITUTE(SUBSTITUTE(SUBSTITUTE(SUBSTITUTE(LOWER(K35),".",""),"-","")," bvba",""),"belgië",""),"belgium","")," nv","")," bv",""),"group",""),"groep","")," ", ""),"é","e"),"è","e"),"à","a")</f>
        <v>schneiderelectric</v>
      </c>
      <c r="M35" t="str">
        <f>LOWER(B35&amp;Table1[[#This Row],[Achternaam]]&amp;L35)</f>
        <v>bernardmettenschneiderelectric</v>
      </c>
      <c r="N35" t="s">
        <v>123</v>
      </c>
      <c r="O35" t="s">
        <v>3971</v>
      </c>
      <c r="P35" t="s">
        <v>3972</v>
      </c>
      <c r="Q35" t="s">
        <v>5284</v>
      </c>
      <c r="R35" t="str">
        <f>IFERROR(LEFT(SUBSTITUTE(SUBSTITUTE(Table1[[#This Row],[Website]],"www.",""),"https://",""), FIND(".", SUBSTITUTE(SUBSTITUTE(Table1[[#This Row],[Website]],"www.",""),"https://","")) - 1),"")</f>
        <v>se</v>
      </c>
      <c r="S35" t="s">
        <v>3974</v>
      </c>
      <c r="T35" t="s">
        <v>26</v>
      </c>
      <c r="U35" t="s">
        <v>3981</v>
      </c>
    </row>
    <row r="36" spans="1:21" ht="15" customHeight="1" x14ac:dyDescent="0.45">
      <c r="A36" t="s">
        <v>9422</v>
      </c>
      <c r="B36" t="s">
        <v>5285</v>
      </c>
      <c r="C36" t="s">
        <v>5286</v>
      </c>
      <c r="D36" t="s">
        <v>5287</v>
      </c>
      <c r="E36" t="s">
        <v>26</v>
      </c>
      <c r="F36" t="s">
        <v>5288</v>
      </c>
      <c r="G36" t="s">
        <v>2008</v>
      </c>
      <c r="H36" t="s">
        <v>5052</v>
      </c>
      <c r="I36" t="s">
        <v>5035</v>
      </c>
      <c r="J36" t="s">
        <v>5053</v>
      </c>
      <c r="K36" t="s">
        <v>2650</v>
      </c>
      <c r="L36" t="str">
        <f>SUBSTITUTE(SUBSTITUTE(SUBSTITUTE(SUBSTITUTE(SUBSTITUTE(SUBSTITUTE(SUBSTITUTE(SUBSTITUTE(SUBSTITUTE(SUBSTITUTE(SUBSTITUTE(SUBSTITUTE(SUBSTITUTE(LOWER(K36),".",""),"-","")," bvba",""),"belgië",""),"belgium","")," nv","")," bv",""),"group",""),"groep","")," ", ""),"é","e"),"è","e"),"à","a")</f>
        <v>internationalcaroperators</v>
      </c>
      <c r="M36" t="str">
        <f>LOWER(B36&amp;Table1[[#This Row],[Achternaam]]&amp;L36)</f>
        <v>filipclaeysinternationalcaroperators</v>
      </c>
      <c r="N36" t="s">
        <v>1793</v>
      </c>
      <c r="O36" t="s">
        <v>2651</v>
      </c>
      <c r="P36" t="s">
        <v>2652</v>
      </c>
      <c r="Q36" t="s">
        <v>5289</v>
      </c>
      <c r="R36" t="str">
        <f>IFERROR(LEFT(SUBSTITUTE(SUBSTITUTE(Table1[[#This Row],[Website]],"www.",""),"https://",""), FIND(".", SUBSTITUTE(SUBSTITUTE(Table1[[#This Row],[Website]],"www.",""),"https://","")) - 1),"")</f>
        <v>icoterminals</v>
      </c>
      <c r="S36" t="s">
        <v>2654</v>
      </c>
      <c r="T36" t="s">
        <v>26</v>
      </c>
      <c r="U36" t="s">
        <v>2660</v>
      </c>
    </row>
    <row r="37" spans="1:21" ht="15" customHeight="1" x14ac:dyDescent="0.45">
      <c r="A37" t="s">
        <v>9422</v>
      </c>
      <c r="B37" t="s">
        <v>5290</v>
      </c>
      <c r="C37" t="s">
        <v>5291</v>
      </c>
      <c r="D37" t="s">
        <v>5292</v>
      </c>
      <c r="E37" t="s">
        <v>5023</v>
      </c>
      <c r="F37" t="s">
        <v>5293</v>
      </c>
      <c r="G37" t="s">
        <v>2008</v>
      </c>
      <c r="H37" t="s">
        <v>5294</v>
      </c>
      <c r="I37" t="s">
        <v>5043</v>
      </c>
      <c r="J37" t="s">
        <v>5053</v>
      </c>
      <c r="K37" t="s">
        <v>1878</v>
      </c>
      <c r="L37" t="str">
        <f>SUBSTITUTE(SUBSTITUTE(SUBSTITUTE(SUBSTITUTE(SUBSTITUTE(SUBSTITUTE(SUBSTITUTE(SUBSTITUTE(SUBSTITUTE(SUBSTITUTE(SUBSTITUTE(SUBSTITUTE(SUBSTITUTE(LOWER(K37),".",""),"-","")," bvba",""),"belgië",""),"belgium","")," nv","")," bv",""),"group",""),"groep","")," ", ""),"é","e"),"è","e"),"à","a")</f>
        <v>dsvair&amp;sea</v>
      </c>
      <c r="M37" t="str">
        <f>LOWER(B37&amp;Table1[[#This Row],[Achternaam]]&amp;L37)</f>
        <v>nathaliede schauwerdsvair&amp;sea</v>
      </c>
      <c r="N37" t="s">
        <v>909</v>
      </c>
      <c r="O37" t="s">
        <v>1879</v>
      </c>
      <c r="P37" t="s">
        <v>1880</v>
      </c>
      <c r="Q37" t="s">
        <v>5295</v>
      </c>
      <c r="R37" t="str">
        <f>IFERROR(LEFT(SUBSTITUTE(SUBSTITUTE(Table1[[#This Row],[Website]],"www.",""),"https://",""), FIND(".", SUBSTITUTE(SUBSTITUTE(Table1[[#This Row],[Website]],"www.",""),"https://","")) - 1),"")</f>
        <v>dsv</v>
      </c>
      <c r="S37" t="s">
        <v>1882</v>
      </c>
      <c r="T37" t="s">
        <v>26</v>
      </c>
      <c r="U37" t="s">
        <v>1889</v>
      </c>
    </row>
    <row r="38" spans="1:21" ht="15" customHeight="1" x14ac:dyDescent="0.45">
      <c r="A38" t="s">
        <v>9422</v>
      </c>
      <c r="B38" t="s">
        <v>5296</v>
      </c>
      <c r="C38" t="s">
        <v>5297</v>
      </c>
      <c r="D38" t="s">
        <v>5298</v>
      </c>
      <c r="E38" t="s">
        <v>26</v>
      </c>
      <c r="F38" t="s">
        <v>5299</v>
      </c>
      <c r="G38" t="s">
        <v>2008</v>
      </c>
      <c r="H38" t="s">
        <v>5042</v>
      </c>
      <c r="I38" t="s">
        <v>5043</v>
      </c>
      <c r="J38" t="s">
        <v>3764</v>
      </c>
      <c r="K38" t="s">
        <v>857</v>
      </c>
      <c r="L38" t="str">
        <f>SUBSTITUTE(SUBSTITUTE(SUBSTITUTE(SUBSTITUTE(SUBSTITUTE(SUBSTITUTE(SUBSTITUTE(SUBSTITUTE(SUBSTITUTE(SUBSTITUTE(SUBSTITUTE(SUBSTITUTE(SUBSTITUTE(LOWER(K38),".",""),"-","")," bvba",""),"belgië",""),"belgium","")," nv","")," bv",""),"group",""),"groep","")," ", ""),"é","e"),"è","e"),"à","a")</f>
        <v>bleckmann</v>
      </c>
      <c r="M38" t="str">
        <f>LOWER(B38&amp;Table1[[#This Row],[Achternaam]]&amp;L38)</f>
        <v>jensiewoutersbleckmann</v>
      </c>
      <c r="N38" t="s">
        <v>868</v>
      </c>
      <c r="O38" t="s">
        <v>858</v>
      </c>
      <c r="P38" t="s">
        <v>859</v>
      </c>
      <c r="Q38" t="s">
        <v>862</v>
      </c>
      <c r="R38" t="str">
        <f>IFERROR(LEFT(SUBSTITUTE(SUBSTITUTE(Table1[[#This Row],[Website]],"www.",""),"https://",""), FIND(".", SUBSTITUTE(SUBSTITUTE(Table1[[#This Row],[Website]],"www.",""),"https://","")) - 1),"")</f>
        <v>bleckmann</v>
      </c>
      <c r="S38" t="s">
        <v>861</v>
      </c>
      <c r="T38" t="s">
        <v>26</v>
      </c>
      <c r="U38" t="s">
        <v>869</v>
      </c>
    </row>
    <row r="39" spans="1:21" ht="15" customHeight="1" x14ac:dyDescent="0.45">
      <c r="A39" t="s">
        <v>9422</v>
      </c>
      <c r="B39" t="s">
        <v>5204</v>
      </c>
      <c r="C39" t="s">
        <v>5300</v>
      </c>
      <c r="D39" t="s">
        <v>5301</v>
      </c>
      <c r="E39" t="s">
        <v>26</v>
      </c>
      <c r="F39" t="s">
        <v>5302</v>
      </c>
      <c r="G39" t="s">
        <v>2008</v>
      </c>
      <c r="H39" t="s">
        <v>5303</v>
      </c>
      <c r="I39" t="s">
        <v>5035</v>
      </c>
      <c r="J39" t="s">
        <v>5036</v>
      </c>
      <c r="K39" t="s">
        <v>295</v>
      </c>
      <c r="L39" t="str">
        <f>SUBSTITUTE(SUBSTITUTE(SUBSTITUTE(SUBSTITUTE(SUBSTITUTE(SUBSTITUTE(SUBSTITUTE(SUBSTITUTE(SUBSTITUTE(SUBSTITUTE(SUBSTITUTE(SUBSTITUTE(SUBSTITUTE(LOWER(K39),".",""),"-","")," bvba",""),"belgië",""),"belgium","")," nv","")," bv",""),"group",""),"groep","")," ", ""),"é","e"),"è","e"),"à","a")</f>
        <v>allnex</v>
      </c>
      <c r="M39" t="str">
        <f>LOWER(B39&amp;Table1[[#This Row],[Achternaam]]&amp;L39)</f>
        <v>dannyvandekerckhoveallnex</v>
      </c>
      <c r="N39" t="s">
        <v>307</v>
      </c>
      <c r="O39" t="s">
        <v>296</v>
      </c>
      <c r="P39" t="s">
        <v>297</v>
      </c>
      <c r="Q39" t="s">
        <v>5304</v>
      </c>
      <c r="R39" t="str">
        <f>IFERROR(LEFT(SUBSTITUTE(SUBSTITUTE(Table1[[#This Row],[Website]],"www.",""),"https://",""), FIND(".", SUBSTITUTE(SUBSTITUTE(Table1[[#This Row],[Website]],"www.",""),"https://","")) - 1),"")</f>
        <v>allnex</v>
      </c>
      <c r="S39" t="s">
        <v>299</v>
      </c>
      <c r="T39" t="s">
        <v>26</v>
      </c>
      <c r="U39" t="s">
        <v>308</v>
      </c>
    </row>
    <row r="40" spans="1:21" ht="15" customHeight="1" x14ac:dyDescent="0.45">
      <c r="A40" t="s">
        <v>9422</v>
      </c>
      <c r="B40" t="s">
        <v>5305</v>
      </c>
      <c r="C40" t="s">
        <v>5306</v>
      </c>
      <c r="D40" t="s">
        <v>5307</v>
      </c>
      <c r="E40" t="s">
        <v>26</v>
      </c>
      <c r="F40" t="s">
        <v>5308</v>
      </c>
      <c r="G40" t="s">
        <v>2008</v>
      </c>
      <c r="H40" t="s">
        <v>5309</v>
      </c>
      <c r="I40" t="s">
        <v>5035</v>
      </c>
      <c r="J40" t="s">
        <v>5036</v>
      </c>
      <c r="K40" t="s">
        <v>3772</v>
      </c>
      <c r="L40" t="str">
        <f>SUBSTITUTE(SUBSTITUTE(SUBSTITUTE(SUBSTITUTE(SUBSTITUTE(SUBSTITUTE(SUBSTITUTE(SUBSTITUTE(SUBSTITUTE(SUBSTITUTE(SUBSTITUTE(SUBSTITUTE(SUBSTITUTE(LOWER(K40),".",""),"-","")," bvba",""),"belgië",""),"belgium","")," nv","")," bv",""),"group",""),"groep","")," ", ""),"é","e"),"è","e"),"à","a")</f>
        <v>renotec</v>
      </c>
      <c r="M40" t="str">
        <f>LOWER(B40&amp;Table1[[#This Row],[Achternaam]]&amp;L40)</f>
        <v>kristienheylenrenotec</v>
      </c>
      <c r="N40" t="s">
        <v>349</v>
      </c>
      <c r="O40" t="s">
        <v>3773</v>
      </c>
      <c r="P40" t="s">
        <v>3774</v>
      </c>
      <c r="Q40" t="s">
        <v>5310</v>
      </c>
      <c r="R40" t="str">
        <f>IFERROR(LEFT(SUBSTITUTE(SUBSTITUTE(Table1[[#This Row],[Website]],"www.",""),"https://",""), FIND(".", SUBSTITUTE(SUBSTITUTE(Table1[[#This Row],[Website]],"www.",""),"https://","")) - 1),"")</f>
        <v>renotec</v>
      </c>
      <c r="S40" t="s">
        <v>3776</v>
      </c>
      <c r="T40" t="s">
        <v>26</v>
      </c>
      <c r="U40" t="s">
        <v>3782</v>
      </c>
    </row>
    <row r="41" spans="1:21" ht="15" customHeight="1" x14ac:dyDescent="0.45">
      <c r="A41" t="s">
        <v>9422</v>
      </c>
      <c r="B41" t="s">
        <v>5311</v>
      </c>
      <c r="C41" t="s">
        <v>5312</v>
      </c>
      <c r="D41" t="s">
        <v>5313</v>
      </c>
      <c r="E41" t="s">
        <v>26</v>
      </c>
      <c r="F41" t="s">
        <v>5314</v>
      </c>
      <c r="G41" t="s">
        <v>2008</v>
      </c>
      <c r="H41" t="s">
        <v>5315</v>
      </c>
      <c r="I41" t="s">
        <v>5088</v>
      </c>
      <c r="J41" t="s">
        <v>5053</v>
      </c>
      <c r="K41" t="s">
        <v>3098</v>
      </c>
      <c r="L41" t="str">
        <f>SUBSTITUTE(SUBSTITUTE(SUBSTITUTE(SUBSTITUTE(SUBSTITUTE(SUBSTITUTE(SUBSTITUTE(SUBSTITUTE(SUBSTITUTE(SUBSTITUTE(SUBSTITUTE(SUBSTITUTE(SUBSTITUTE(LOWER(K41),".",""),"-","")," bvba",""),"belgië",""),"belgium","")," nv","")," bv",""),"group",""),"groep","")," ", ""),"é","e"),"è","e"),"à","a")</f>
        <v>lvdcompany</v>
      </c>
      <c r="M41" t="str">
        <f>LOWER(B41&amp;Table1[[#This Row],[Achternaam]]&amp;L41)</f>
        <v>michèledewulflvdcompany</v>
      </c>
      <c r="N41" t="s">
        <v>392</v>
      </c>
      <c r="O41" t="s">
        <v>3099</v>
      </c>
      <c r="P41" t="s">
        <v>3100</v>
      </c>
      <c r="Q41" t="s">
        <v>5316</v>
      </c>
      <c r="R41" t="str">
        <f>IFERROR(LEFT(SUBSTITUTE(SUBSTITUTE(Table1[[#This Row],[Website]],"www.",""),"https://",""), FIND(".", SUBSTITUTE(SUBSTITUTE(Table1[[#This Row],[Website]],"www.",""),"https://","")) - 1),"")</f>
        <v>lvdgroup</v>
      </c>
      <c r="S41" t="s">
        <v>3102</v>
      </c>
      <c r="T41" t="s">
        <v>26</v>
      </c>
      <c r="U41" t="s">
        <v>3107</v>
      </c>
    </row>
    <row r="42" spans="1:21" ht="15" customHeight="1" x14ac:dyDescent="0.45">
      <c r="A42" t="s">
        <v>9422</v>
      </c>
      <c r="B42" t="s">
        <v>5317</v>
      </c>
      <c r="C42" t="s">
        <v>5318</v>
      </c>
      <c r="D42" t="s">
        <v>5319</v>
      </c>
      <c r="E42" t="s">
        <v>26</v>
      </c>
      <c r="F42" t="s">
        <v>5320</v>
      </c>
      <c r="G42" t="s">
        <v>2008</v>
      </c>
      <c r="H42" t="s">
        <v>5042</v>
      </c>
      <c r="I42" t="s">
        <v>5043</v>
      </c>
      <c r="J42" t="s">
        <v>3764</v>
      </c>
      <c r="K42" t="s">
        <v>4513</v>
      </c>
      <c r="L42" t="str">
        <f>SUBSTITUTE(SUBSTITUTE(SUBSTITUTE(SUBSTITUTE(SUBSTITUTE(SUBSTITUTE(SUBSTITUTE(SUBSTITUTE(SUBSTITUTE(SUBSTITUTE(SUBSTITUTE(SUBSTITUTE(SUBSTITUTE(LOWER(K42),".",""),"-","")," bvba",""),"belgië",""),"belgium","")," nv","")," bv",""),"group",""),"groep","")," ", ""),"é","e"),"è","e"),"à","a")</f>
        <v>tucrail</v>
      </c>
      <c r="M42" t="str">
        <f>LOWER(B42&amp;Table1[[#This Row],[Achternaam]]&amp;L42)</f>
        <v>alessandrapetrosinotucrail</v>
      </c>
      <c r="N42" t="s">
        <v>4523</v>
      </c>
      <c r="O42" t="s">
        <v>4514</v>
      </c>
      <c r="P42" t="s">
        <v>4515</v>
      </c>
      <c r="Q42" t="s">
        <v>5321</v>
      </c>
      <c r="R42" t="str">
        <f>IFERROR(LEFT(SUBSTITUTE(SUBSTITUTE(Table1[[#This Row],[Website]],"www.",""),"https://",""), FIND(".", SUBSTITUTE(SUBSTITUTE(Table1[[#This Row],[Website]],"www.",""),"https://","")) - 1),"")</f>
        <v>tucrail</v>
      </c>
      <c r="S42" t="s">
        <v>4517</v>
      </c>
      <c r="T42" t="s">
        <v>26</v>
      </c>
      <c r="U42" t="s">
        <v>4524</v>
      </c>
    </row>
    <row r="43" spans="1:21" ht="15" customHeight="1" x14ac:dyDescent="0.45">
      <c r="A43" t="s">
        <v>9422</v>
      </c>
      <c r="B43" t="s">
        <v>5322</v>
      </c>
      <c r="C43" t="s">
        <v>5323</v>
      </c>
      <c r="D43" t="s">
        <v>5324</v>
      </c>
      <c r="E43" t="s">
        <v>26</v>
      </c>
      <c r="F43" t="s">
        <v>5325</v>
      </c>
      <c r="G43" t="s">
        <v>2008</v>
      </c>
      <c r="H43" t="s">
        <v>5042</v>
      </c>
      <c r="I43" t="s">
        <v>5043</v>
      </c>
      <c r="J43" t="s">
        <v>3764</v>
      </c>
      <c r="K43" t="s">
        <v>5326</v>
      </c>
      <c r="L43" t="str">
        <f>SUBSTITUTE(SUBSTITUTE(SUBSTITUTE(SUBSTITUTE(SUBSTITUTE(SUBSTITUTE(SUBSTITUTE(SUBSTITUTE(SUBSTITUTE(SUBSTITUTE(SUBSTITUTE(SUBSTITUTE(SUBSTITUTE(LOWER(K43),".",""),"-","")," bvba",""),"belgië",""),"belgium","")," nv","")," bv",""),"group",""),"groep","")," ", ""),"é","e"),"è","e"),"à","a")</f>
        <v>tvhequipment</v>
      </c>
      <c r="M43" t="str">
        <f>LOWER(B43&amp;Table1[[#This Row],[Achternaam]]&amp;L43)</f>
        <v>ann-sophiemeerschauttvhequipment</v>
      </c>
      <c r="N43" t="s">
        <v>5327</v>
      </c>
      <c r="O43" t="s">
        <v>5328</v>
      </c>
      <c r="P43" t="s">
        <v>5329</v>
      </c>
      <c r="Q43" t="s">
        <v>5330</v>
      </c>
      <c r="R43" t="str">
        <f>IFERROR(LEFT(SUBSTITUTE(SUBSTITUTE(Table1[[#This Row],[Website]],"www.",""),"https://",""), FIND(".", SUBSTITUTE(SUBSTITUTE(Table1[[#This Row],[Website]],"www.",""),"https://","")) - 1),"")</f>
        <v>tvhequipment</v>
      </c>
      <c r="S43" t="s">
        <v>5331</v>
      </c>
      <c r="T43" t="s">
        <v>26</v>
      </c>
      <c r="U43" t="s">
        <v>5332</v>
      </c>
    </row>
    <row r="44" spans="1:21" ht="15" customHeight="1" x14ac:dyDescent="0.45">
      <c r="A44" t="s">
        <v>9422</v>
      </c>
      <c r="B44" t="s">
        <v>5333</v>
      </c>
      <c r="C44" t="s">
        <v>5334</v>
      </c>
      <c r="D44" t="s">
        <v>5335</v>
      </c>
      <c r="E44" t="s">
        <v>26</v>
      </c>
      <c r="F44" t="s">
        <v>5336</v>
      </c>
      <c r="G44" t="s">
        <v>2008</v>
      </c>
      <c r="H44" t="s">
        <v>5042</v>
      </c>
      <c r="I44" t="s">
        <v>5043</v>
      </c>
      <c r="J44" t="s">
        <v>5053</v>
      </c>
      <c r="K44" t="s">
        <v>130</v>
      </c>
      <c r="L44" t="str">
        <f>SUBSTITUTE(SUBSTITUTE(SUBSTITUTE(SUBSTITUTE(SUBSTITUTE(SUBSTITUTE(SUBSTITUTE(SUBSTITUTE(SUBSTITUTE(SUBSTITUTE(SUBSTITUTE(SUBSTITUTE(SUBSTITUTE(LOWER(K44),".",""),"-","")," bvba",""),"belgië",""),"belgium","")," nv","")," bv",""),"group",""),"groep","")," ", ""),"é","e"),"è","e"),"à","a")</f>
        <v>advicesfortechnicalsystems</v>
      </c>
      <c r="M44" t="str">
        <f>LOWER(B44&amp;Table1[[#This Row],[Achternaam]]&amp;L44)</f>
        <v>pascalvanhoeckeadvicesfortechnicalsystems</v>
      </c>
      <c r="N44" t="s">
        <v>142</v>
      </c>
      <c r="O44" t="s">
        <v>131</v>
      </c>
      <c r="P44" t="s">
        <v>132</v>
      </c>
      <c r="Q44" t="s">
        <v>5337</v>
      </c>
      <c r="R44" t="str">
        <f>IFERROR(LEFT(SUBSTITUTE(SUBSTITUTE(Table1[[#This Row],[Website]],"www.",""),"https://",""), FIND(".", SUBSTITUTE(SUBSTITUTE(Table1[[#This Row],[Website]],"www.",""),"https://","")) - 1),"")</f>
        <v>atsgroep</v>
      </c>
      <c r="S44" t="s">
        <v>134</v>
      </c>
      <c r="T44" t="s">
        <v>26</v>
      </c>
      <c r="U44" t="s">
        <v>143</v>
      </c>
    </row>
    <row r="45" spans="1:21" ht="15" customHeight="1" x14ac:dyDescent="0.45">
      <c r="A45" t="s">
        <v>9422</v>
      </c>
      <c r="B45" t="s">
        <v>5351</v>
      </c>
      <c r="C45" t="s">
        <v>5352</v>
      </c>
      <c r="D45" t="s">
        <v>5353</v>
      </c>
      <c r="E45" t="s">
        <v>5023</v>
      </c>
      <c r="F45" t="s">
        <v>5354</v>
      </c>
      <c r="G45" t="s">
        <v>2008</v>
      </c>
      <c r="H45" t="s">
        <v>5042</v>
      </c>
      <c r="I45" t="s">
        <v>5043</v>
      </c>
      <c r="J45" t="s">
        <v>5053</v>
      </c>
      <c r="K45" t="s">
        <v>820</v>
      </c>
      <c r="L45" t="str">
        <f>SUBSTITUTE(SUBSTITUTE(SUBSTITUTE(SUBSTITUTE(SUBSTITUTE(SUBSTITUTE(SUBSTITUTE(SUBSTITUTE(SUBSTITUTE(SUBSTITUTE(SUBSTITUTE(SUBSTITUTE(SUBSTITUTE(LOWER(K45),".",""),"-","")," bvba",""),"belgië",""),"belgium","")," nv","")," bv",""),"group",""),"groep","")," ", ""),"é","e"),"è","e"),"à","a")</f>
        <v>besixunitec</v>
      </c>
      <c r="M45" t="str">
        <f>LOWER(B45&amp;Table1[[#This Row],[Achternaam]]&amp;L45)</f>
        <v>juliebeyensbesixunitec</v>
      </c>
      <c r="N45" t="s">
        <v>827</v>
      </c>
      <c r="O45" t="s">
        <v>821</v>
      </c>
      <c r="P45" t="s">
        <v>822</v>
      </c>
      <c r="Q45" t="s">
        <v>5355</v>
      </c>
      <c r="R45" t="str">
        <f>IFERROR(LEFT(SUBSTITUTE(SUBSTITUTE(Table1[[#This Row],[Website]],"www.",""),"https://",""), FIND(".", SUBSTITUTE(SUBSTITUTE(Table1[[#This Row],[Website]],"www.",""),"https://","")) - 1),"")</f>
        <v>besixunitec</v>
      </c>
      <c r="S45" t="s">
        <v>824</v>
      </c>
      <c r="T45" t="s">
        <v>26</v>
      </c>
      <c r="U45" t="s">
        <v>828</v>
      </c>
    </row>
    <row r="46" spans="1:21" ht="15" customHeight="1" x14ac:dyDescent="0.45">
      <c r="A46" t="s">
        <v>9422</v>
      </c>
      <c r="B46" t="s">
        <v>5358</v>
      </c>
      <c r="C46" t="s">
        <v>5359</v>
      </c>
      <c r="D46" t="s">
        <v>5360</v>
      </c>
      <c r="E46" t="s">
        <v>26</v>
      </c>
      <c r="F46" t="s">
        <v>5361</v>
      </c>
      <c r="G46" t="s">
        <v>2008</v>
      </c>
      <c r="H46" t="s">
        <v>5042</v>
      </c>
      <c r="I46" t="s">
        <v>5043</v>
      </c>
      <c r="J46" t="s">
        <v>3764</v>
      </c>
      <c r="K46" t="s">
        <v>5362</v>
      </c>
      <c r="L46" t="str">
        <f>SUBSTITUTE(SUBSTITUTE(SUBSTITUTE(SUBSTITUTE(SUBSTITUTE(SUBSTITUTE(SUBSTITUTE(SUBSTITUTE(SUBSTITUTE(SUBSTITUTE(SUBSTITUTE(SUBSTITUTE(SUBSTITUTE(LOWER(K46),".",""),"-","")," bvba",""),"belgië",""),"belgium","")," nv","")," bv",""),"group",""),"groep","")," ", ""),"é","e"),"è","e"),"à","a")</f>
        <v>deloitteservices&amp;investments</v>
      </c>
      <c r="M46" t="str">
        <f>LOWER(B46&amp;Table1[[#This Row],[Achternaam]]&amp;L46)</f>
        <v>mariegielendeloitteservices&amp;investments</v>
      </c>
      <c r="N46" t="s">
        <v>156</v>
      </c>
      <c r="O46" t="s">
        <v>5363</v>
      </c>
      <c r="P46" t="s">
        <v>5364</v>
      </c>
      <c r="Q46" t="s">
        <v>5365</v>
      </c>
      <c r="R46" t="str">
        <f>IFERROR(LEFT(SUBSTITUTE(SUBSTITUTE(Table1[[#This Row],[Website]],"www.",""),"https://",""), FIND(".", SUBSTITUTE(SUBSTITUTE(Table1[[#This Row],[Website]],"www.",""),"https://","")) - 1),"")</f>
        <v>deloitte</v>
      </c>
      <c r="S46" t="s">
        <v>5366</v>
      </c>
      <c r="T46" t="s">
        <v>26</v>
      </c>
      <c r="U46" t="s">
        <v>5367</v>
      </c>
    </row>
    <row r="47" spans="1:21" ht="15" customHeight="1" x14ac:dyDescent="0.45">
      <c r="A47" t="s">
        <v>9422</v>
      </c>
      <c r="B47" t="s">
        <v>5029</v>
      </c>
      <c r="C47" t="s">
        <v>5368</v>
      </c>
      <c r="D47" t="s">
        <v>5369</v>
      </c>
      <c r="E47" t="s">
        <v>26</v>
      </c>
      <c r="F47" t="s">
        <v>5370</v>
      </c>
      <c r="G47" t="s">
        <v>2008</v>
      </c>
      <c r="H47" t="s">
        <v>5052</v>
      </c>
      <c r="I47" t="s">
        <v>5035</v>
      </c>
      <c r="J47" t="s">
        <v>5053</v>
      </c>
      <c r="K47" t="s">
        <v>4012</v>
      </c>
      <c r="L47" t="str">
        <f>SUBSTITUTE(SUBSTITUTE(SUBSTITUTE(SUBSTITUTE(SUBSTITUTE(SUBSTITUTE(SUBSTITUTE(SUBSTITUTE(SUBSTITUTE(SUBSTITUTE(SUBSTITUTE(SUBSTITUTE(SUBSTITUTE(LOWER(K47),".",""),"-","")," bvba",""),"belgië",""),"belgium","")," nv","")," bv",""),"group",""),"groep","")," ", ""),"é","e"),"è","e"),"à","a")</f>
        <v>sesvanderhave</v>
      </c>
      <c r="M47" t="str">
        <f>LOWER(B47&amp;Table1[[#This Row],[Achternaam]]&amp;L47)</f>
        <v>annvan loonsesvanderhave</v>
      </c>
      <c r="N47" t="s">
        <v>1070</v>
      </c>
      <c r="O47" t="s">
        <v>4013</v>
      </c>
      <c r="P47" t="s">
        <v>4014</v>
      </c>
      <c r="Q47" t="s">
        <v>5371</v>
      </c>
      <c r="R47" t="str">
        <f>IFERROR(LEFT(SUBSTITUTE(SUBSTITUTE(Table1[[#This Row],[Website]],"www.",""),"https://",""), FIND(".", SUBSTITUTE(SUBSTITUTE(Table1[[#This Row],[Website]],"www.",""),"https://","")) - 1),"")</f>
        <v>sesvanderhave</v>
      </c>
      <c r="S47" t="s">
        <v>4016</v>
      </c>
      <c r="T47" t="s">
        <v>26</v>
      </c>
      <c r="U47" t="s">
        <v>4020</v>
      </c>
    </row>
    <row r="48" spans="1:21" ht="15" customHeight="1" x14ac:dyDescent="0.45">
      <c r="A48" t="s">
        <v>9422</v>
      </c>
      <c r="B48" t="s">
        <v>5372</v>
      </c>
      <c r="C48" t="s">
        <v>5373</v>
      </c>
      <c r="D48" t="s">
        <v>5374</v>
      </c>
      <c r="E48" t="s">
        <v>26</v>
      </c>
      <c r="F48" t="s">
        <v>5375</v>
      </c>
      <c r="G48" t="s">
        <v>2008</v>
      </c>
      <c r="H48" t="s">
        <v>5042</v>
      </c>
      <c r="I48" t="s">
        <v>5043</v>
      </c>
      <c r="J48" t="s">
        <v>5053</v>
      </c>
      <c r="K48" t="s">
        <v>2898</v>
      </c>
      <c r="L48" t="str">
        <f>SUBSTITUTE(SUBSTITUTE(SUBSTITUTE(SUBSTITUTE(SUBSTITUTE(SUBSTITUTE(SUBSTITUTE(SUBSTITUTE(SUBSTITUTE(SUBSTITUTE(SUBSTITUTE(SUBSTITUTE(SUBSTITUTE(LOWER(K48),".",""),"-","")," bvba",""),"belgië",""),"belgium","")," nv","")," bv",""),"group",""),"groep","")," ", ""),"é","e"),"è","e"),"à","a")</f>
        <v>kuehne+nagellogistics</v>
      </c>
      <c r="M48" t="str">
        <f>LOWER(B48&amp;Table1[[#This Row],[Achternaam]]&amp;L48)</f>
        <v>janlembrechtskuehne+nagellogistics</v>
      </c>
      <c r="N48" t="s">
        <v>1208</v>
      </c>
      <c r="O48" t="s">
        <v>2899</v>
      </c>
      <c r="P48" t="s">
        <v>2900</v>
      </c>
      <c r="Q48" t="s">
        <v>5376</v>
      </c>
      <c r="R48" t="str">
        <f>IFERROR(LEFT(SUBSTITUTE(SUBSTITUTE(Table1[[#This Row],[Website]],"www.",""),"https://",""), FIND(".", SUBSTITUTE(SUBSTITUTE(Table1[[#This Row],[Website]],"www.",""),"https://","")) - 1),"")</f>
        <v>kuehne-nagel</v>
      </c>
      <c r="S48" t="s">
        <v>2902</v>
      </c>
      <c r="T48" t="s">
        <v>26</v>
      </c>
      <c r="U48" t="s">
        <v>2907</v>
      </c>
    </row>
    <row r="49" spans="1:21" ht="15" customHeight="1" x14ac:dyDescent="0.45">
      <c r="A49" t="s">
        <v>9422</v>
      </c>
      <c r="B49" t="s">
        <v>5377</v>
      </c>
      <c r="C49" t="s">
        <v>5378</v>
      </c>
      <c r="D49" t="s">
        <v>5379</v>
      </c>
      <c r="E49" t="s">
        <v>26</v>
      </c>
      <c r="F49" t="s">
        <v>5380</v>
      </c>
      <c r="G49" t="s">
        <v>2008</v>
      </c>
      <c r="H49" t="s">
        <v>5381</v>
      </c>
      <c r="I49" t="s">
        <v>5185</v>
      </c>
      <c r="J49" t="s">
        <v>3764</v>
      </c>
      <c r="K49" t="s">
        <v>3656</v>
      </c>
      <c r="L49" t="str">
        <f>SUBSTITUTE(SUBSTITUTE(SUBSTITUTE(SUBSTITUTE(SUBSTITUTE(SUBSTITUTE(SUBSTITUTE(SUBSTITUTE(SUBSTITUTE(SUBSTITUTE(SUBSTITUTE(SUBSTITUTE(SUBSTITUTE(LOWER(K49),".",""),"-","")," bvba",""),"belgië",""),"belgium","")," nv","")," bv",""),"group",""),"groep","")," ", ""),"é","e"),"è","e"),"à","a")</f>
        <v>prothyabiosolutions</v>
      </c>
      <c r="M49" t="str">
        <f>LOWER(B49&amp;Table1[[#This Row],[Achternaam]]&amp;L49)</f>
        <v>annebolmainprothyabiosolutions</v>
      </c>
      <c r="N49" t="s">
        <v>264</v>
      </c>
      <c r="O49" t="s">
        <v>3657</v>
      </c>
      <c r="P49" t="s">
        <v>3658</v>
      </c>
      <c r="Q49" t="s">
        <v>5382</v>
      </c>
      <c r="R49" t="str">
        <f>IFERROR(LEFT(SUBSTITUTE(SUBSTITUTE(Table1[[#This Row],[Website]],"www.",""),"https://",""), FIND(".", SUBSTITUTE(SUBSTITUTE(Table1[[#This Row],[Website]],"www.",""),"https://","")) - 1),"")</f>
        <v>prothya</v>
      </c>
      <c r="S49" t="s">
        <v>3660</v>
      </c>
      <c r="T49" t="s">
        <v>26</v>
      </c>
      <c r="U49" t="s">
        <v>3666</v>
      </c>
    </row>
    <row r="50" spans="1:21" ht="15" customHeight="1" x14ac:dyDescent="0.45">
      <c r="A50" t="s">
        <v>9422</v>
      </c>
      <c r="B50" t="s">
        <v>5387</v>
      </c>
      <c r="C50" t="s">
        <v>5388</v>
      </c>
      <c r="D50" t="s">
        <v>5389</v>
      </c>
      <c r="E50" t="s">
        <v>26</v>
      </c>
      <c r="F50" t="s">
        <v>5390</v>
      </c>
      <c r="G50" t="s">
        <v>2008</v>
      </c>
      <c r="H50" t="s">
        <v>5052</v>
      </c>
      <c r="I50" t="s">
        <v>5035</v>
      </c>
      <c r="J50" t="s">
        <v>5053</v>
      </c>
      <c r="K50" t="s">
        <v>2553</v>
      </c>
      <c r="L50" t="str">
        <f>SUBSTITUTE(SUBSTITUTE(SUBSTITUTE(SUBSTITUTE(SUBSTITUTE(SUBSTITUTE(SUBSTITUTE(SUBSTITUTE(SUBSTITUTE(SUBSTITUTE(SUBSTITUTE(SUBSTITUTE(SUBSTITUTE(LOWER(K50),".",""),"-","")," bvba",""),"belgië",""),"belgium","")," nv","")," bv",""),"group",""),"groep","")," ", ""),"é","e"),"è","e"),"à","a")</f>
        <v>igepabelux</v>
      </c>
      <c r="M50" t="str">
        <f>LOWER(B50&amp;Table1[[#This Row],[Achternaam]]&amp;L50)</f>
        <v>mariekewullemanigepabelux</v>
      </c>
      <c r="N50" t="s">
        <v>2562</v>
      </c>
      <c r="O50" t="s">
        <v>2554</v>
      </c>
      <c r="P50" t="s">
        <v>2555</v>
      </c>
      <c r="Q50" t="s">
        <v>5391</v>
      </c>
      <c r="R50" t="str">
        <f>IFERROR(LEFT(SUBSTITUTE(SUBSTITUTE(Table1[[#This Row],[Website]],"www.",""),"https://",""), FIND(".", SUBSTITUTE(SUBSTITUTE(Table1[[#This Row],[Website]],"www.",""),"https://","")) - 1),"")</f>
        <v>igepa</v>
      </c>
      <c r="S50" t="s">
        <v>2557</v>
      </c>
      <c r="T50" t="s">
        <v>26</v>
      </c>
      <c r="U50" t="s">
        <v>2563</v>
      </c>
    </row>
    <row r="51" spans="1:21" ht="15" customHeight="1" x14ac:dyDescent="0.45">
      <c r="A51" t="s">
        <v>9422</v>
      </c>
      <c r="B51" t="s">
        <v>5392</v>
      </c>
      <c r="C51" t="s">
        <v>5393</v>
      </c>
      <c r="D51" t="s">
        <v>5394</v>
      </c>
      <c r="E51" t="s">
        <v>26</v>
      </c>
      <c r="F51" t="s">
        <v>5395</v>
      </c>
      <c r="G51" t="s">
        <v>2008</v>
      </c>
      <c r="H51" t="s">
        <v>5115</v>
      </c>
      <c r="I51" t="s">
        <v>5088</v>
      </c>
      <c r="J51" t="s">
        <v>3764</v>
      </c>
      <c r="K51" t="s">
        <v>1370</v>
      </c>
      <c r="L51" t="str">
        <f>SUBSTITUTE(SUBSTITUTE(SUBSTITUTE(SUBSTITUTE(SUBSTITUTE(SUBSTITUTE(SUBSTITUTE(SUBSTITUTE(SUBSTITUTE(SUBSTITUTE(SUBSTITUTE(SUBSTITUTE(SUBSTITUTE(LOWER(K51),".",""),"-","")," bvba",""),"belgië",""),"belgium","")," nv","")," bv",""),"group",""),"groep","")," ", ""),"é","e"),"è","e"),"à","a")</f>
        <v>colasnoord</v>
      </c>
      <c r="M51" t="str">
        <f>LOWER(B51&amp;Table1[[#This Row],[Achternaam]]&amp;L51)</f>
        <v>barttuylscolasnoord</v>
      </c>
      <c r="N51" t="s">
        <v>819</v>
      </c>
      <c r="O51" t="s">
        <v>1371</v>
      </c>
      <c r="P51" t="s">
        <v>1372</v>
      </c>
      <c r="Q51" t="s">
        <v>5396</v>
      </c>
      <c r="R51" t="str">
        <f>IFERROR(LEFT(SUBSTITUTE(SUBSTITUTE(Table1[[#This Row],[Website]],"www.",""),"https://",""), FIND(".", SUBSTITUTE(SUBSTITUTE(Table1[[#This Row],[Website]],"www.",""),"https://","")) - 1),"")</f>
        <v>colas</v>
      </c>
      <c r="S51" t="s">
        <v>1374</v>
      </c>
      <c r="T51" t="s">
        <v>26</v>
      </c>
      <c r="U51" t="s">
        <v>1382</v>
      </c>
    </row>
    <row r="52" spans="1:21" ht="15" customHeight="1" x14ac:dyDescent="0.45">
      <c r="A52" t="s">
        <v>9422</v>
      </c>
      <c r="B52" t="s">
        <v>5397</v>
      </c>
      <c r="C52" t="s">
        <v>5398</v>
      </c>
      <c r="D52" t="s">
        <v>5399</v>
      </c>
      <c r="E52" t="s">
        <v>26</v>
      </c>
      <c r="F52" t="s">
        <v>5400</v>
      </c>
      <c r="G52" t="s">
        <v>2008</v>
      </c>
      <c r="H52" t="s">
        <v>5401</v>
      </c>
      <c r="I52" t="s">
        <v>5035</v>
      </c>
      <c r="J52" t="s">
        <v>5036</v>
      </c>
      <c r="K52" t="s">
        <v>5402</v>
      </c>
      <c r="L52" t="str">
        <f>SUBSTITUTE(SUBSTITUTE(SUBSTITUTE(SUBSTITUTE(SUBSTITUTE(SUBSTITUTE(SUBSTITUTE(SUBSTITUTE(SUBSTITUTE(SUBSTITUTE(SUBSTITUTE(SUBSTITUTE(SUBSTITUTE(LOWER(K52),".",""),"-","")," bvba",""),"belgië",""),"belgium","")," nv","")," bv",""),"group",""),"groep","")," ", ""),"é","e"),"è","e"),"à","a")</f>
        <v>bricoplanit</v>
      </c>
      <c r="M52" t="str">
        <f>LOWER(B52&amp;Table1[[#This Row],[Achternaam]]&amp;L52)</f>
        <v>evethomasbricoplanit</v>
      </c>
      <c r="N52" t="s">
        <v>972</v>
      </c>
      <c r="O52" t="s">
        <v>5403</v>
      </c>
      <c r="P52" t="s">
        <v>5404</v>
      </c>
      <c r="Q52" t="s">
        <v>5405</v>
      </c>
      <c r="R52" t="str">
        <f>IFERROR(LEFT(SUBSTITUTE(SUBSTITUTE(Table1[[#This Row],[Website]],"www.",""),"https://",""), FIND(".", SUBSTITUTE(SUBSTITUTE(Table1[[#This Row],[Website]],"www.",""),"https://","")) - 1),"")</f>
        <v>brico</v>
      </c>
      <c r="S52" t="s">
        <v>5406</v>
      </c>
      <c r="T52" t="s">
        <v>26</v>
      </c>
      <c r="U52" t="s">
        <v>5407</v>
      </c>
    </row>
    <row r="53" spans="1:21" ht="15" customHeight="1" x14ac:dyDescent="0.45">
      <c r="A53" t="s">
        <v>9422</v>
      </c>
      <c r="B53" t="s">
        <v>5408</v>
      </c>
      <c r="C53" t="s">
        <v>5409</v>
      </c>
      <c r="D53" t="s">
        <v>5410</v>
      </c>
      <c r="E53" t="s">
        <v>26</v>
      </c>
      <c r="F53" t="s">
        <v>5411</v>
      </c>
      <c r="G53" t="s">
        <v>2008</v>
      </c>
      <c r="H53" t="s">
        <v>5087</v>
      </c>
      <c r="I53" t="s">
        <v>5088</v>
      </c>
      <c r="J53" t="s">
        <v>5089</v>
      </c>
      <c r="K53" t="s">
        <v>2048</v>
      </c>
      <c r="L53" t="str">
        <f>SUBSTITUTE(SUBSTITUTE(SUBSTITUTE(SUBSTITUTE(SUBSTITUTE(SUBSTITUTE(SUBSTITUTE(SUBSTITUTE(SUBSTITUTE(SUBSTITUTE(SUBSTITUTE(SUBSTITUTE(SUBSTITUTE(LOWER(K53),".",""),"-","")," bvba",""),"belgië",""),"belgium","")," nv","")," bv",""),"group",""),"groep","")," ", ""),"é","e"),"è","e"),"à","a")</f>
        <v>eriks</v>
      </c>
      <c r="M53" t="str">
        <f>LOWER(B53&amp;Table1[[#This Row],[Achternaam]]&amp;L53)</f>
        <v>lievesleebuseriks</v>
      </c>
      <c r="N53" t="s">
        <v>2057</v>
      </c>
      <c r="O53" t="s">
        <v>2049</v>
      </c>
      <c r="P53" t="s">
        <v>2050</v>
      </c>
      <c r="Q53" t="s">
        <v>5412</v>
      </c>
      <c r="R53" t="str">
        <f>IFERROR(LEFT(SUBSTITUTE(SUBSTITUTE(Table1[[#This Row],[Website]],"www.",""),"https://",""), FIND(".", SUBSTITUTE(SUBSTITUTE(Table1[[#This Row],[Website]],"www.",""),"https://","")) - 1),"")</f>
        <v>eriks</v>
      </c>
      <c r="S53" t="s">
        <v>2052</v>
      </c>
      <c r="T53" t="s">
        <v>26</v>
      </c>
      <c r="U53" t="s">
        <v>2058</v>
      </c>
    </row>
    <row r="54" spans="1:21" ht="15" customHeight="1" x14ac:dyDescent="0.45">
      <c r="A54" t="s">
        <v>9422</v>
      </c>
      <c r="B54" t="s">
        <v>5413</v>
      </c>
      <c r="C54" t="s">
        <v>5414</v>
      </c>
      <c r="D54" t="s">
        <v>5415</v>
      </c>
      <c r="E54" t="s">
        <v>26</v>
      </c>
      <c r="F54" t="s">
        <v>5416</v>
      </c>
      <c r="G54" t="s">
        <v>2008</v>
      </c>
      <c r="H54" t="s">
        <v>5417</v>
      </c>
      <c r="I54" t="s">
        <v>5035</v>
      </c>
      <c r="J54" t="s">
        <v>5053</v>
      </c>
      <c r="K54" t="s">
        <v>5003</v>
      </c>
      <c r="L54" t="str">
        <f>SUBSTITUTE(SUBSTITUTE(SUBSTITUTE(SUBSTITUTE(SUBSTITUTE(SUBSTITUTE(SUBSTITUTE(SUBSTITUTE(SUBSTITUTE(SUBSTITUTE(SUBSTITUTE(SUBSTITUTE(SUBSTITUTE(LOWER(K54),".",""),"-","")," bvba",""),"belgië",""),"belgium","")," nv","")," bv",""),"group",""),"groep","")," ", ""),"é","e"),"è","e"),"à","a")</f>
        <v>ziegler</v>
      </c>
      <c r="M54" t="str">
        <f>LOWER(B54&amp;Table1[[#This Row],[Achternaam]]&amp;L54)</f>
        <v>taniade greefziegler</v>
      </c>
      <c r="N54" t="s">
        <v>4613</v>
      </c>
      <c r="O54" t="s">
        <v>5004</v>
      </c>
      <c r="P54" t="s">
        <v>5005</v>
      </c>
      <c r="Q54" t="s">
        <v>5418</v>
      </c>
      <c r="R54" t="str">
        <f>IFERROR(LEFT(SUBSTITUTE(SUBSTITUTE(Table1[[#This Row],[Website]],"www.",""),"https://",""), FIND(".", SUBSTITUTE(SUBSTITUTE(Table1[[#This Row],[Website]],"www.",""),"https://","")) - 1),"")</f>
        <v>zieglergroup</v>
      </c>
      <c r="S54" t="s">
        <v>5007</v>
      </c>
      <c r="T54" t="s">
        <v>26</v>
      </c>
      <c r="U54" t="s">
        <v>5012</v>
      </c>
    </row>
    <row r="55" spans="1:21" ht="15" customHeight="1" x14ac:dyDescent="0.45">
      <c r="A55" t="s">
        <v>9422</v>
      </c>
      <c r="B55" t="s">
        <v>5427</v>
      </c>
      <c r="C55" t="s">
        <v>5428</v>
      </c>
      <c r="D55" t="s">
        <v>5429</v>
      </c>
      <c r="E55" t="s">
        <v>26</v>
      </c>
      <c r="F55" t="s">
        <v>5430</v>
      </c>
      <c r="G55" t="s">
        <v>2008</v>
      </c>
      <c r="H55" t="s">
        <v>5052</v>
      </c>
      <c r="I55" t="s">
        <v>5035</v>
      </c>
      <c r="J55" t="s">
        <v>5053</v>
      </c>
      <c r="K55" t="s">
        <v>4699</v>
      </c>
      <c r="L55" t="str">
        <f>SUBSTITUTE(SUBSTITUTE(SUBSTITUTE(SUBSTITUTE(SUBSTITUTE(SUBSTITUTE(SUBSTITUTE(SUBSTITUTE(SUBSTITUTE(SUBSTITUTE(SUBSTITUTE(SUBSTITUTE(SUBSTITUTE(LOWER(K55),".",""),"-","")," bvba",""),"belgië",""),"belgium","")," nv","")," bv",""),"group",""),"groep","")," ", ""),"é","e"),"è","e"),"à","a")</f>
        <v>verhelstbouwmaterialen</v>
      </c>
      <c r="M55" t="str">
        <f>LOWER(B55&amp;Table1[[#This Row],[Achternaam]]&amp;L55)</f>
        <v>rominade smulverhelstbouwmaterialen</v>
      </c>
      <c r="N55" t="s">
        <v>4709</v>
      </c>
      <c r="O55" t="s">
        <v>4700</v>
      </c>
      <c r="P55" t="s">
        <v>4701</v>
      </c>
      <c r="Q55" t="s">
        <v>5431</v>
      </c>
      <c r="R55" t="str">
        <f>IFERROR(LEFT(SUBSTITUTE(SUBSTITUTE(Table1[[#This Row],[Website]],"www.",""),"https://",""), FIND(".", SUBSTITUTE(SUBSTITUTE(Table1[[#This Row],[Website]],"www.",""),"https://","")) - 1),"")</f>
        <v>verhelst</v>
      </c>
      <c r="S55" t="s">
        <v>4703</v>
      </c>
      <c r="T55" t="s">
        <v>26</v>
      </c>
      <c r="U55" t="s">
        <v>4710</v>
      </c>
    </row>
    <row r="56" spans="1:21" ht="15" customHeight="1" x14ac:dyDescent="0.45">
      <c r="A56" t="s">
        <v>9422</v>
      </c>
      <c r="B56" t="s">
        <v>5029</v>
      </c>
      <c r="C56" t="s">
        <v>5432</v>
      </c>
      <c r="D56" t="s">
        <v>5433</v>
      </c>
      <c r="E56" t="s">
        <v>26</v>
      </c>
      <c r="F56" t="s">
        <v>5434</v>
      </c>
      <c r="G56" t="s">
        <v>2008</v>
      </c>
      <c r="H56" t="s">
        <v>5052</v>
      </c>
      <c r="I56" t="s">
        <v>5035</v>
      </c>
      <c r="J56" t="s">
        <v>5036</v>
      </c>
      <c r="K56" t="s">
        <v>1150</v>
      </c>
      <c r="L56" t="str">
        <f>SUBSTITUTE(SUBSTITUTE(SUBSTITUTE(SUBSTITUTE(SUBSTITUTE(SUBSTITUTE(SUBSTITUTE(SUBSTITUTE(SUBSTITUTE(SUBSTITUTE(SUBSTITUTE(SUBSTITUTE(SUBSTITUTE(LOWER(K56),".",""),"-","")," bvba",""),"belgië",""),"belgium","")," nv","")," bv",""),"group",""),"groep","")," ", ""),"é","e"),"è","e"),"à","a")</f>
        <v>cegelec</v>
      </c>
      <c r="M56" t="str">
        <f>LOWER(B56&amp;Table1[[#This Row],[Achternaam]]&amp;L56)</f>
        <v>annvergutscegelec</v>
      </c>
      <c r="N56" t="s">
        <v>123</v>
      </c>
      <c r="O56" t="s">
        <v>1151</v>
      </c>
      <c r="P56" t="s">
        <v>1152</v>
      </c>
      <c r="Q56" t="s">
        <v>5435</v>
      </c>
      <c r="R56" t="str">
        <f>IFERROR(LEFT(SUBSTITUTE(SUBSTITUTE(Table1[[#This Row],[Website]],"www.",""),"https://",""), FIND(".", SUBSTITUTE(SUBSTITUTE(Table1[[#This Row],[Website]],"www.",""),"https://","")) - 1),"")</f>
        <v>vinci-energies</v>
      </c>
      <c r="S56" t="s">
        <v>1154</v>
      </c>
      <c r="T56" t="s">
        <v>26</v>
      </c>
      <c r="U56" t="s">
        <v>1159</v>
      </c>
    </row>
    <row r="57" spans="1:21" ht="15" customHeight="1" x14ac:dyDescent="0.45">
      <c r="A57" t="s">
        <v>9422</v>
      </c>
      <c r="B57" t="s">
        <v>5441</v>
      </c>
      <c r="C57" t="s">
        <v>5442</v>
      </c>
      <c r="D57" t="s">
        <v>5443</v>
      </c>
      <c r="E57" t="s">
        <v>5023</v>
      </c>
      <c r="F57" t="s">
        <v>5444</v>
      </c>
      <c r="G57" t="s">
        <v>2008</v>
      </c>
      <c r="H57" t="s">
        <v>5115</v>
      </c>
      <c r="I57" t="s">
        <v>5088</v>
      </c>
      <c r="J57" t="s">
        <v>5053</v>
      </c>
      <c r="K57" t="s">
        <v>4293</v>
      </c>
      <c r="L57" t="str">
        <f>SUBSTITUTE(SUBSTITUTE(SUBSTITUTE(SUBSTITUTE(SUBSTITUTE(SUBSTITUTE(SUBSTITUTE(SUBSTITUTE(SUBSTITUTE(SUBSTITUTE(SUBSTITUTE(SUBSTITUTE(SUBSTITUTE(LOWER(K57),".",""),"-","")," bvba",""),"belgië",""),"belgium","")," nv","")," bv",""),"group",""),"groep","")," ", ""),"é","e"),"è","e"),"à","a")</f>
        <v>tabaknatie</v>
      </c>
      <c r="M57" t="str">
        <f>LOWER(B57&amp;Table1[[#This Row],[Achternaam]]&amp;L57)</f>
        <v>stéphaniepirontabaknatie</v>
      </c>
      <c r="N57" t="s">
        <v>909</v>
      </c>
      <c r="O57" t="s">
        <v>4294</v>
      </c>
      <c r="P57" t="s">
        <v>4295</v>
      </c>
      <c r="Q57" t="s">
        <v>5445</v>
      </c>
      <c r="R57" t="str">
        <f>IFERROR(LEFT(SUBSTITUTE(SUBSTITUTE(Table1[[#This Row],[Website]],"www.",""),"https://",""), FIND(".", SUBSTITUTE(SUBSTITUTE(Table1[[#This Row],[Website]],"www.",""),"https://","")) - 1),"")</f>
        <v>tabaknatie</v>
      </c>
      <c r="S57" t="s">
        <v>4297</v>
      </c>
      <c r="T57" t="s">
        <v>26</v>
      </c>
      <c r="U57" t="s">
        <v>4304</v>
      </c>
    </row>
    <row r="58" spans="1:21" ht="15" customHeight="1" x14ac:dyDescent="0.45">
      <c r="A58" t="s">
        <v>9422</v>
      </c>
      <c r="B58" t="s">
        <v>5446</v>
      </c>
      <c r="C58" t="s">
        <v>5447</v>
      </c>
      <c r="D58" t="s">
        <v>5448</v>
      </c>
      <c r="E58" t="s">
        <v>26</v>
      </c>
      <c r="F58" t="s">
        <v>5449</v>
      </c>
      <c r="G58" t="s">
        <v>2008</v>
      </c>
      <c r="H58" t="s">
        <v>5042</v>
      </c>
      <c r="I58" t="s">
        <v>5043</v>
      </c>
      <c r="J58" t="s">
        <v>5053</v>
      </c>
      <c r="K58" t="s">
        <v>2869</v>
      </c>
      <c r="L58" t="str">
        <f>SUBSTITUTE(SUBSTITUTE(SUBSTITUTE(SUBSTITUTE(SUBSTITUTE(SUBSTITUTE(SUBSTITUTE(SUBSTITUTE(SUBSTITUTE(SUBSTITUTE(SUBSTITUTE(SUBSTITUTE(SUBSTITUTE(LOWER(K58),".",""),"-","")," bvba",""),"belgië",""),"belgium","")," nv","")," bv",""),"group",""),"groep","")," ", ""),"é","e"),"è","e"),"à","a")</f>
        <v>krinkels</v>
      </c>
      <c r="M58" t="str">
        <f>LOWER(B58&amp;Table1[[#This Row],[Achternaam]]&amp;L58)</f>
        <v>stefaniecorneliskrinkels</v>
      </c>
      <c r="N58" t="s">
        <v>2879</v>
      </c>
      <c r="O58" t="s">
        <v>2870</v>
      </c>
      <c r="P58" t="s">
        <v>2871</v>
      </c>
      <c r="Q58" t="s">
        <v>5450</v>
      </c>
      <c r="R58" t="str">
        <f>IFERROR(LEFT(SUBSTITUTE(SUBSTITUTE(Table1[[#This Row],[Website]],"www.",""),"https://",""), FIND(".", SUBSTITUTE(SUBSTITUTE(Table1[[#This Row],[Website]],"www.",""),"https://","")) - 1),"")</f>
        <v>krinkels</v>
      </c>
      <c r="S58" t="s">
        <v>2873</v>
      </c>
      <c r="T58" t="s">
        <v>26</v>
      </c>
      <c r="U58" t="s">
        <v>2880</v>
      </c>
    </row>
    <row r="59" spans="1:21" ht="15" customHeight="1" x14ac:dyDescent="0.45">
      <c r="A59" t="s">
        <v>9422</v>
      </c>
      <c r="B59" t="s">
        <v>5143</v>
      </c>
      <c r="C59" t="s">
        <v>5451</v>
      </c>
      <c r="D59" t="s">
        <v>5452</v>
      </c>
      <c r="E59" t="s">
        <v>26</v>
      </c>
      <c r="F59" t="s">
        <v>5453</v>
      </c>
      <c r="G59" t="s">
        <v>2008</v>
      </c>
      <c r="H59" t="s">
        <v>5042</v>
      </c>
      <c r="I59" t="s">
        <v>5043</v>
      </c>
      <c r="J59" t="s">
        <v>5053</v>
      </c>
      <c r="K59" t="s">
        <v>5454</v>
      </c>
      <c r="L59" t="str">
        <f>SUBSTITUTE(SUBSTITUTE(SUBSTITUTE(SUBSTITUTE(SUBSTITUTE(SUBSTITUTE(SUBSTITUTE(SUBSTITUTE(SUBSTITUTE(SUBSTITUTE(SUBSTITUTE(SUBSTITUTE(SUBSTITUTE(LOWER(K59),".",""),"-","")," bvba",""),"belgië",""),"belgium","")," nv","")," bv",""),"group",""),"groep","")," ", ""),"é","e"),"è","e"),"à","a")</f>
        <v>ideweexternedienstvoorpreventieenbeschermingophetwerk</v>
      </c>
      <c r="M59" t="str">
        <f>LOWER(B59&amp;Table1[[#This Row],[Achternaam]]&amp;L59)</f>
        <v>elkehenderickxideweexternedienstvoorpreventieenbeschermingophetwerk</v>
      </c>
      <c r="N59" t="s">
        <v>5455</v>
      </c>
      <c r="O59" t="s">
        <v>5456</v>
      </c>
      <c r="P59" t="s">
        <v>5457</v>
      </c>
      <c r="Q59" t="s">
        <v>5458</v>
      </c>
      <c r="R59" t="str">
        <f>IFERROR(LEFT(SUBSTITUTE(SUBSTITUTE(Table1[[#This Row],[Website]],"www.",""),"https://",""), FIND(".", SUBSTITUTE(SUBSTITUTE(Table1[[#This Row],[Website]],"www.",""),"https://","")) - 1),"")</f>
        <v>idewe</v>
      </c>
      <c r="S59" t="s">
        <v>5459</v>
      </c>
      <c r="T59" t="s">
        <v>26</v>
      </c>
      <c r="U59" t="s">
        <v>5460</v>
      </c>
    </row>
    <row r="60" spans="1:21" ht="15" customHeight="1" x14ac:dyDescent="0.45">
      <c r="A60" t="s">
        <v>9422</v>
      </c>
      <c r="B60" t="s">
        <v>5461</v>
      </c>
      <c r="C60" t="s">
        <v>5462</v>
      </c>
      <c r="D60" t="s">
        <v>5463</v>
      </c>
      <c r="E60" t="s">
        <v>26</v>
      </c>
      <c r="F60" t="s">
        <v>5464</v>
      </c>
      <c r="G60" t="s">
        <v>2008</v>
      </c>
      <c r="H60" t="s">
        <v>5042</v>
      </c>
      <c r="I60" t="s">
        <v>5043</v>
      </c>
      <c r="J60" t="s">
        <v>5053</v>
      </c>
      <c r="K60" t="s">
        <v>494</v>
      </c>
      <c r="L60" t="str">
        <f>SUBSTITUTE(SUBSTITUTE(SUBSTITUTE(SUBSTITUTE(SUBSTITUTE(SUBSTITUTE(SUBSTITUTE(SUBSTITUTE(SUBSTITUTE(SUBSTITUTE(SUBSTITUTE(SUBSTITUTE(SUBSTITUTE(LOWER(K60),".",""),"-","")," bvba",""),"belgië",""),"belgium","")," nv","")," bv",""),"group",""),"groep","")," ", ""),"é","e"),"è","e"),"à","a")</f>
        <v>arvesta</v>
      </c>
      <c r="M60" t="str">
        <f>LOWER(B60&amp;Table1[[#This Row],[Achternaam]]&amp;L60)</f>
        <v>lunadaenenarvesta</v>
      </c>
      <c r="N60" t="s">
        <v>156</v>
      </c>
      <c r="O60" t="s">
        <v>495</v>
      </c>
      <c r="P60" t="s">
        <v>496</v>
      </c>
      <c r="Q60" t="s">
        <v>5465</v>
      </c>
      <c r="R60" t="str">
        <f>IFERROR(LEFT(SUBSTITUTE(SUBSTITUTE(Table1[[#This Row],[Website]],"www.",""),"https://",""), FIND(".", SUBSTITUTE(SUBSTITUTE(Table1[[#This Row],[Website]],"www.",""),"https://","")) - 1),"")</f>
        <v>arvesta</v>
      </c>
      <c r="S60" t="s">
        <v>498</v>
      </c>
      <c r="T60" t="s">
        <v>26</v>
      </c>
      <c r="U60" t="s">
        <v>506</v>
      </c>
    </row>
    <row r="61" spans="1:21" ht="15" customHeight="1" x14ac:dyDescent="0.45">
      <c r="A61" t="s">
        <v>9422</v>
      </c>
      <c r="B61" t="s">
        <v>5466</v>
      </c>
      <c r="C61" t="s">
        <v>5467</v>
      </c>
      <c r="D61" t="s">
        <v>5468</v>
      </c>
      <c r="E61" t="s">
        <v>26</v>
      </c>
      <c r="F61" t="s">
        <v>5469</v>
      </c>
      <c r="G61" t="s">
        <v>2008</v>
      </c>
      <c r="H61" t="s">
        <v>5087</v>
      </c>
      <c r="I61" t="s">
        <v>5088</v>
      </c>
      <c r="J61" t="s">
        <v>5089</v>
      </c>
      <c r="K61" t="s">
        <v>4958</v>
      </c>
      <c r="L61" t="str">
        <f>SUBSTITUTE(SUBSTITUTE(SUBSTITUTE(SUBSTITUTE(SUBSTITUTE(SUBSTITUTE(SUBSTITUTE(SUBSTITUTE(SUBSTITUTE(SUBSTITUTE(SUBSTITUTE(SUBSTITUTE(SUBSTITUTE(LOWER(K61),".",""),"-","")," bvba",""),"belgië",""),"belgium","")," nv","")," bv",""),"group",""),"groep","")," ", ""),"é","e"),"è","e"),"à","a")</f>
        <v>wolterskluwer</v>
      </c>
      <c r="M61" t="str">
        <f>LOWER(B61&amp;Table1[[#This Row],[Achternaam]]&amp;L61)</f>
        <v>joëlledelmarcellewolterskluwer</v>
      </c>
      <c r="N61" t="s">
        <v>1180</v>
      </c>
      <c r="O61" t="s">
        <v>4959</v>
      </c>
      <c r="P61" t="s">
        <v>4960</v>
      </c>
      <c r="Q61" t="s">
        <v>5470</v>
      </c>
      <c r="R61" t="str">
        <f>IFERROR(LEFT(SUBSTITUTE(SUBSTITUTE(Table1[[#This Row],[Website]],"www.",""),"https://",""), FIND(".", SUBSTITUTE(SUBSTITUTE(Table1[[#This Row],[Website]],"www.",""),"https://","")) - 1),"")</f>
        <v>wolterskluwer</v>
      </c>
      <c r="S61" t="s">
        <v>4962</v>
      </c>
      <c r="T61" t="s">
        <v>26</v>
      </c>
      <c r="U61" t="s">
        <v>4966</v>
      </c>
    </row>
    <row r="62" spans="1:21" ht="15" customHeight="1" x14ac:dyDescent="0.45">
      <c r="A62" t="s">
        <v>9422</v>
      </c>
      <c r="B62" t="s">
        <v>5471</v>
      </c>
      <c r="C62" t="s">
        <v>5472</v>
      </c>
      <c r="D62" t="s">
        <v>5473</v>
      </c>
      <c r="E62" t="s">
        <v>26</v>
      </c>
      <c r="F62" t="s">
        <v>5474</v>
      </c>
      <c r="G62" t="s">
        <v>2008</v>
      </c>
      <c r="H62" t="s">
        <v>5475</v>
      </c>
      <c r="I62" t="s">
        <v>5476</v>
      </c>
      <c r="J62" t="s">
        <v>5053</v>
      </c>
      <c r="K62" t="s">
        <v>1811</v>
      </c>
      <c r="L62" t="str">
        <f>SUBSTITUTE(SUBSTITUTE(SUBSTITUTE(SUBSTITUTE(SUBSTITUTE(SUBSTITUTE(SUBSTITUTE(SUBSTITUTE(SUBSTITUTE(SUBSTITUTE(SUBSTITUTE(SUBSTITUTE(SUBSTITUTE(LOWER(K62),".",""),"-","")," bvba",""),"belgië",""),"belgium","")," nv","")," bv",""),"group",""),"groep","")," ", ""),"é","e"),"è","e"),"à","a")</f>
        <v>distrilog</v>
      </c>
      <c r="M62" t="str">
        <f>LOWER(B62&amp;Table1[[#This Row],[Achternaam]]&amp;L62)</f>
        <v>kurtde ridderdistrilog</v>
      </c>
      <c r="N62" t="s">
        <v>909</v>
      </c>
      <c r="O62" t="s">
        <v>1812</v>
      </c>
      <c r="P62" t="s">
        <v>1813</v>
      </c>
      <c r="Q62" t="s">
        <v>5477</v>
      </c>
      <c r="R62" t="str">
        <f>IFERROR(LEFT(SUBSTITUTE(SUBSTITUTE(Table1[[#This Row],[Website]],"www.",""),"https://",""), FIND(".", SUBSTITUTE(SUBSTITUTE(Table1[[#This Row],[Website]],"www.",""),"https://","")) - 1),"")</f>
        <v>distrilog</v>
      </c>
      <c r="S62" t="s">
        <v>1815</v>
      </c>
      <c r="T62" t="s">
        <v>26</v>
      </c>
      <c r="U62" t="s">
        <v>1820</v>
      </c>
    </row>
    <row r="63" spans="1:21" ht="15" customHeight="1" x14ac:dyDescent="0.45">
      <c r="A63" t="s">
        <v>9422</v>
      </c>
      <c r="B63" t="s">
        <v>5487</v>
      </c>
      <c r="C63" t="s">
        <v>5488</v>
      </c>
      <c r="D63" t="s">
        <v>5489</v>
      </c>
      <c r="E63" t="s">
        <v>26</v>
      </c>
      <c r="F63" t="s">
        <v>5490</v>
      </c>
      <c r="G63" t="s">
        <v>2008</v>
      </c>
      <c r="H63" t="s">
        <v>5042</v>
      </c>
      <c r="I63" t="s">
        <v>5043</v>
      </c>
      <c r="J63" t="s">
        <v>5053</v>
      </c>
      <c r="K63" t="s">
        <v>3982</v>
      </c>
      <c r="L63" t="str">
        <f>SUBSTITUTE(SUBSTITUTE(SUBSTITUTE(SUBSTITUTE(SUBSTITUTE(SUBSTITUTE(SUBSTITUTE(SUBSTITUTE(SUBSTITUTE(SUBSTITUTE(SUBSTITUTE(SUBSTITUTE(SUBSTITUTE(LOWER(K63),".",""),"-","")," bvba",""),"belgië",""),"belgium","")," nv","")," bv",""),"group",""),"groep","")," ", ""),"é","e"),"è","e"),"à","a")</f>
        <v>scioteq</v>
      </c>
      <c r="M63" t="str">
        <f>LOWER(B63&amp;Table1[[#This Row],[Achternaam]]&amp;L63)</f>
        <v>sennedesmadrylscioteq</v>
      </c>
      <c r="N63" t="s">
        <v>469</v>
      </c>
      <c r="O63" t="s">
        <v>3983</v>
      </c>
      <c r="P63" t="s">
        <v>3984</v>
      </c>
      <c r="Q63" t="s">
        <v>5491</v>
      </c>
      <c r="R63" t="str">
        <f>IFERROR(LEFT(SUBSTITUTE(SUBSTITUTE(Table1[[#This Row],[Website]],"www.",""),"https://",""), FIND(".", SUBSTITUTE(SUBSTITUTE(Table1[[#This Row],[Website]],"www.",""),"https://","")) - 1),"")</f>
        <v>scioteq</v>
      </c>
      <c r="S63" t="s">
        <v>3986</v>
      </c>
      <c r="T63" t="s">
        <v>26</v>
      </c>
      <c r="U63" t="s">
        <v>3991</v>
      </c>
    </row>
    <row r="64" spans="1:21" ht="15" customHeight="1" x14ac:dyDescent="0.45">
      <c r="A64" t="s">
        <v>9422</v>
      </c>
      <c r="B64" t="s">
        <v>5492</v>
      </c>
      <c r="C64" t="s">
        <v>5493</v>
      </c>
      <c r="D64" t="s">
        <v>5494</v>
      </c>
      <c r="E64" t="s">
        <v>26</v>
      </c>
      <c r="F64" t="s">
        <v>5495</v>
      </c>
      <c r="G64" t="s">
        <v>2008</v>
      </c>
      <c r="H64" t="s">
        <v>5052</v>
      </c>
      <c r="I64" t="s">
        <v>5035</v>
      </c>
      <c r="J64" t="s">
        <v>5036</v>
      </c>
      <c r="K64" t="s">
        <v>870</v>
      </c>
      <c r="L64" t="str">
        <f>SUBSTITUTE(SUBSTITUTE(SUBSTITUTE(SUBSTITUTE(SUBSTITUTE(SUBSTITUTE(SUBSTITUTE(SUBSTITUTE(SUBSTITUTE(SUBSTITUTE(SUBSTITUTE(SUBSTITUTE(SUBSTITUTE(LOWER(K64),".",""),"-","")," bvba",""),"belgië",""),"belgium","")," nv","")," bv",""),"group",""),"groep","")," ", ""),"é","e"),"è","e"),"à","a")</f>
        <v>bmbbouwmaterialen</v>
      </c>
      <c r="M64" t="str">
        <f>LOWER(B64&amp;Table1[[#This Row],[Achternaam]]&amp;L64)</f>
        <v>brittde pauwbmbbouwmaterialen</v>
      </c>
      <c r="N64" t="s">
        <v>449</v>
      </c>
      <c r="O64" t="s">
        <v>871</v>
      </c>
      <c r="P64" t="s">
        <v>872</v>
      </c>
      <c r="Q64" t="s">
        <v>5496</v>
      </c>
      <c r="R64" t="str">
        <f>IFERROR(LEFT(SUBSTITUTE(SUBSTITUTE(Table1[[#This Row],[Website]],"www.",""),"https://",""), FIND(".", SUBSTITUTE(SUBSTITUTE(Table1[[#This Row],[Website]],"www.",""),"https://","")) - 1),"")</f>
        <v>bmb-bouwmaterialen</v>
      </c>
      <c r="S64" t="s">
        <v>874</v>
      </c>
      <c r="T64" t="s">
        <v>26</v>
      </c>
      <c r="U64" t="s">
        <v>880</v>
      </c>
    </row>
    <row r="65" spans="1:21" ht="15" customHeight="1" x14ac:dyDescent="0.45">
      <c r="A65" t="s">
        <v>9422</v>
      </c>
      <c r="B65" t="s">
        <v>5497</v>
      </c>
      <c r="C65" t="s">
        <v>5498</v>
      </c>
      <c r="D65" t="s">
        <v>5499</v>
      </c>
      <c r="E65" t="s">
        <v>26</v>
      </c>
      <c r="F65" t="s">
        <v>5500</v>
      </c>
      <c r="G65" t="s">
        <v>2008</v>
      </c>
      <c r="H65" t="s">
        <v>5501</v>
      </c>
      <c r="I65" t="s">
        <v>5043</v>
      </c>
      <c r="J65" t="s">
        <v>5053</v>
      </c>
      <c r="K65" t="s">
        <v>519</v>
      </c>
      <c r="L65" t="str">
        <f>SUBSTITUTE(SUBSTITUTE(SUBSTITUTE(SUBSTITUTE(SUBSTITUTE(SUBSTITUTE(SUBSTITUTE(SUBSTITUTE(SUBSTITUTE(SUBSTITUTE(SUBSTITUTE(SUBSTITUTE(SUBSTITUTE(LOWER(K65),".",""),"-","")," bvba",""),"belgië",""),"belgium","")," nv","")," bv",""),"group",""),"groep","")," ", ""),"é","e"),"è","e"),"à","a")</f>
        <v>astrasweets</v>
      </c>
      <c r="M65" t="str">
        <f>LOWER(B65&amp;Table1[[#This Row],[Achternaam]]&amp;L65)</f>
        <v>sarahgorisastrasweets</v>
      </c>
      <c r="N65" t="s">
        <v>530</v>
      </c>
      <c r="O65" t="s">
        <v>520</v>
      </c>
      <c r="P65" t="s">
        <v>521</v>
      </c>
      <c r="Q65" t="s">
        <v>5502</v>
      </c>
      <c r="R65" t="str">
        <f>IFERROR(LEFT(SUBSTITUTE(SUBSTITUTE(Table1[[#This Row],[Website]],"www.",""),"https://",""), FIND(".", SUBSTITUTE(SUBSTITUTE(Table1[[#This Row],[Website]],"www.",""),"https://","")) - 1),"")</f>
        <v>astrasweets</v>
      </c>
      <c r="S65" t="s">
        <v>523</v>
      </c>
      <c r="T65" t="s">
        <v>26</v>
      </c>
      <c r="U65" t="s">
        <v>531</v>
      </c>
    </row>
    <row r="66" spans="1:21" ht="15" customHeight="1" x14ac:dyDescent="0.45">
      <c r="A66" t="s">
        <v>9422</v>
      </c>
      <c r="B66" t="s">
        <v>5351</v>
      </c>
      <c r="C66" t="s">
        <v>5504</v>
      </c>
      <c r="D66" t="s">
        <v>5505</v>
      </c>
      <c r="E66" t="s">
        <v>5023</v>
      </c>
      <c r="F66" t="s">
        <v>5506</v>
      </c>
      <c r="G66" t="s">
        <v>2008</v>
      </c>
      <c r="H66" t="s">
        <v>5042</v>
      </c>
      <c r="I66" t="s">
        <v>5043</v>
      </c>
      <c r="J66" t="s">
        <v>5053</v>
      </c>
      <c r="K66" t="s">
        <v>4637</v>
      </c>
      <c r="L66" t="str">
        <f>SUBSTITUTE(SUBSTITUTE(SUBSTITUTE(SUBSTITUTE(SUBSTITUTE(SUBSTITUTE(SUBSTITUTE(SUBSTITUTE(SUBSTITUTE(SUBSTITUTE(SUBSTITUTE(SUBSTITUTE(SUBSTITUTE(LOWER(K66),".",""),"-","")," bvba",""),"belgië",""),"belgium","")," nv","")," bv",""),"group",""),"groep","")," ", ""),"é","e"),"è","e"),"à","a")</f>
        <v>vanmoerrail</v>
      </c>
      <c r="M66" t="str">
        <f>LOWER(B66&amp;Table1[[#This Row],[Achternaam]]&amp;L66)</f>
        <v>juliedereuvanmoerrail</v>
      </c>
      <c r="N66" t="s">
        <v>2313</v>
      </c>
      <c r="O66" t="s">
        <v>4638</v>
      </c>
      <c r="P66" t="s">
        <v>4639</v>
      </c>
      <c r="Q66" t="s">
        <v>5507</v>
      </c>
      <c r="R66" t="str">
        <f>IFERROR(LEFT(SUBSTITUTE(SUBSTITUTE(Table1[[#This Row],[Website]],"www.",""),"https://",""), FIND(".", SUBSTITUTE(SUBSTITUTE(Table1[[#This Row],[Website]],"www.",""),"https://","")) - 1),"")</f>
        <v>vanmoer</v>
      </c>
      <c r="S66" t="s">
        <v>4641</v>
      </c>
      <c r="T66" t="s">
        <v>26</v>
      </c>
      <c r="U66" t="s">
        <v>4646</v>
      </c>
    </row>
    <row r="67" spans="1:21" ht="15" customHeight="1" x14ac:dyDescent="0.45">
      <c r="A67" t="s">
        <v>9422</v>
      </c>
      <c r="B67" t="s">
        <v>5508</v>
      </c>
      <c r="C67" t="s">
        <v>5509</v>
      </c>
      <c r="D67" t="s">
        <v>5510</v>
      </c>
      <c r="E67" t="s">
        <v>26</v>
      </c>
      <c r="F67" t="s">
        <v>5511</v>
      </c>
      <c r="G67" t="s">
        <v>2008</v>
      </c>
      <c r="H67" t="s">
        <v>5074</v>
      </c>
      <c r="I67" t="s">
        <v>5075</v>
      </c>
      <c r="J67" t="s">
        <v>5512</v>
      </c>
      <c r="K67" t="s">
        <v>3992</v>
      </c>
      <c r="L67" t="str">
        <f>SUBSTITUTE(SUBSTITUTE(SUBSTITUTE(SUBSTITUTE(SUBSTITUTE(SUBSTITUTE(SUBSTITUTE(SUBSTITUTE(SUBSTITUTE(SUBSTITUTE(SUBSTITUTE(SUBSTITUTE(SUBSTITUTE(LOWER(K67),".",""),"-","")," bvba",""),"belgië",""),"belgium","")," nv","")," bv",""),"group",""),"groep","")," ", ""),"é","e"),"è","e"),"à","a")</f>
        <v>scrsibelco</v>
      </c>
      <c r="M67" t="str">
        <f>LOWER(B67&amp;Table1[[#This Row],[Achternaam]]&amp;L67)</f>
        <v>karineparentscrsibelco</v>
      </c>
      <c r="N67" t="s">
        <v>4001</v>
      </c>
      <c r="O67" t="s">
        <v>3993</v>
      </c>
      <c r="P67" t="s">
        <v>3994</v>
      </c>
      <c r="Q67" t="s">
        <v>5513</v>
      </c>
      <c r="R67" t="str">
        <f>IFERROR(LEFT(SUBSTITUTE(SUBSTITUTE(Table1[[#This Row],[Website]],"www.",""),"https://",""), FIND(".", SUBSTITUTE(SUBSTITUTE(Table1[[#This Row],[Website]],"www.",""),"https://","")) - 1),"")</f>
        <v>sibelco</v>
      </c>
      <c r="S67" t="s">
        <v>3996</v>
      </c>
      <c r="T67" t="s">
        <v>26</v>
      </c>
      <c r="U67" t="s">
        <v>4002</v>
      </c>
    </row>
    <row r="68" spans="1:21" ht="15" customHeight="1" x14ac:dyDescent="0.45">
      <c r="A68" t="s">
        <v>9422</v>
      </c>
      <c r="B68" t="s">
        <v>5518</v>
      </c>
      <c r="C68" t="s">
        <v>5519</v>
      </c>
      <c r="D68" t="s">
        <v>5520</v>
      </c>
      <c r="E68" t="s">
        <v>5023</v>
      </c>
      <c r="F68" t="s">
        <v>5521</v>
      </c>
      <c r="G68" t="s">
        <v>2008</v>
      </c>
      <c r="H68" t="s">
        <v>5522</v>
      </c>
      <c r="I68" t="s">
        <v>5035</v>
      </c>
      <c r="J68" t="s">
        <v>5053</v>
      </c>
      <c r="K68" t="s">
        <v>2482</v>
      </c>
      <c r="L68" t="str">
        <f>SUBSTITUTE(SUBSTITUTE(SUBSTITUTE(SUBSTITUTE(SUBSTITUTE(SUBSTITUTE(SUBSTITUTE(SUBSTITUTE(SUBSTITUTE(SUBSTITUTE(SUBSTITUTE(SUBSTITUTE(SUBSTITUTE(LOWER(K68),".",""),"-","")," bvba",""),"belgië",""),"belgium","")," nv","")," bv",""),"group",""),"groep","")," ", ""),"é","e"),"è","e"),"à","a")</f>
        <v>honeywell</v>
      </c>
      <c r="M68" t="str">
        <f>LOWER(B68&amp;Table1[[#This Row],[Achternaam]]&amp;L68)</f>
        <v>veerlevleckenhoneywell</v>
      </c>
      <c r="N68" t="s">
        <v>787</v>
      </c>
      <c r="O68" t="s">
        <v>2483</v>
      </c>
      <c r="P68" t="s">
        <v>2484</v>
      </c>
      <c r="Q68" t="s">
        <v>5523</v>
      </c>
      <c r="R68" t="str">
        <f>IFERROR(LEFT(SUBSTITUTE(SUBSTITUTE(Table1[[#This Row],[Website]],"www.",""),"https://",""), FIND(".", SUBSTITUTE(SUBSTITUTE(Table1[[#This Row],[Website]],"www.",""),"https://","")) - 1),"")</f>
        <v>honeywell</v>
      </c>
      <c r="S68" t="s">
        <v>2486</v>
      </c>
      <c r="T68" t="s">
        <v>26</v>
      </c>
      <c r="U68" t="s">
        <v>2490</v>
      </c>
    </row>
    <row r="69" spans="1:21" ht="15" customHeight="1" x14ac:dyDescent="0.45">
      <c r="A69" t="s">
        <v>9422</v>
      </c>
      <c r="B69" t="s">
        <v>5533</v>
      </c>
      <c r="C69" t="s">
        <v>5534</v>
      </c>
      <c r="D69" t="s">
        <v>5535</v>
      </c>
      <c r="E69" t="s">
        <v>26</v>
      </c>
      <c r="F69" t="s">
        <v>5536</v>
      </c>
      <c r="G69" t="s">
        <v>2008</v>
      </c>
      <c r="H69" t="s">
        <v>5115</v>
      </c>
      <c r="I69" t="s">
        <v>5088</v>
      </c>
      <c r="J69" t="s">
        <v>5053</v>
      </c>
      <c r="K69" t="s">
        <v>3867</v>
      </c>
      <c r="L69" t="str">
        <f>SUBSTITUTE(SUBSTITUTE(SUBSTITUTE(SUBSTITUTE(SUBSTITUTE(SUBSTITUTE(SUBSTITUTE(SUBSTITUTE(SUBSTITUTE(SUBSTITUTE(SUBSTITUTE(SUBSTITUTE(SUBSTITUTE(LOWER(K69),".",""),"-","")," bvba",""),"belgië",""),"belgium","")," nv","")," bv",""),"group",""),"groep","")," ", ""),"é","e"),"è","e"),"à","a")</f>
        <v>robertboschproduktie</v>
      </c>
      <c r="M69" t="str">
        <f>LOWER(B69&amp;Table1[[#This Row],[Achternaam]]&amp;L69)</f>
        <v>miguelvanden eynderobertboschproduktie</v>
      </c>
      <c r="N69" t="s">
        <v>3876</v>
      </c>
      <c r="O69" t="s">
        <v>3868</v>
      </c>
      <c r="P69" t="s">
        <v>3869</v>
      </c>
      <c r="Q69" t="s">
        <v>5537</v>
      </c>
      <c r="R69" t="str">
        <f>IFERROR(LEFT(SUBSTITUTE(SUBSTITUTE(Table1[[#This Row],[Website]],"www.",""),"https://",""), FIND(".", SUBSTITUTE(SUBSTITUTE(Table1[[#This Row],[Website]],"www.",""),"https://","")) - 1),"")</f>
        <v>bosch</v>
      </c>
      <c r="S69" t="s">
        <v>3871</v>
      </c>
      <c r="T69" t="s">
        <v>26</v>
      </c>
      <c r="U69" t="s">
        <v>3877</v>
      </c>
    </row>
    <row r="70" spans="1:21" ht="15" customHeight="1" x14ac:dyDescent="0.45">
      <c r="A70" t="s">
        <v>9422</v>
      </c>
      <c r="B70" t="s">
        <v>5545</v>
      </c>
      <c r="C70" t="s">
        <v>5546</v>
      </c>
      <c r="D70" t="s">
        <v>5547</v>
      </c>
      <c r="E70" t="s">
        <v>5023</v>
      </c>
      <c r="F70" t="s">
        <v>5548</v>
      </c>
      <c r="G70" t="s">
        <v>2008</v>
      </c>
      <c r="H70" t="s">
        <v>5042</v>
      </c>
      <c r="I70" t="s">
        <v>5043</v>
      </c>
      <c r="J70" t="s">
        <v>5053</v>
      </c>
      <c r="K70" t="s">
        <v>3282</v>
      </c>
      <c r="L70" t="str">
        <f>SUBSTITUTE(SUBSTITUTE(SUBSTITUTE(SUBSTITUTE(SUBSTITUTE(SUBSTITUTE(SUBSTITUTE(SUBSTITUTE(SUBSTITUTE(SUBSTITUTE(SUBSTITUTE(SUBSTITUTE(SUBSTITUTE(LOWER(K70),".",""),"-","")," bvba",""),"belgië",""),"belgium","")," nv","")," bv",""),"group",""),"groep","")," ", ""),"é","e"),"è","e"),"à","a")</f>
        <v>mohawkinternationalservices</v>
      </c>
      <c r="M70" t="str">
        <f>LOWER(B70&amp;Table1[[#This Row],[Achternaam]]&amp;L70)</f>
        <v>liesvan den troostmohawkinternationalservices</v>
      </c>
      <c r="N70" t="s">
        <v>3291</v>
      </c>
      <c r="O70" t="s">
        <v>3283</v>
      </c>
      <c r="P70" t="s">
        <v>3284</v>
      </c>
      <c r="Q70" t="s">
        <v>5549</v>
      </c>
      <c r="R70" t="str">
        <f>IFERROR(LEFT(SUBSTITUTE(SUBSTITUTE(Table1[[#This Row],[Website]],"www.",""),"https://",""), FIND(".", SUBSTITUTE(SUBSTITUTE(Table1[[#This Row],[Website]],"www.",""),"https://","")) - 1),"")</f>
        <v>unilin</v>
      </c>
      <c r="S70" t="s">
        <v>3286</v>
      </c>
      <c r="T70" t="s">
        <v>26</v>
      </c>
      <c r="U70" t="s">
        <v>3292</v>
      </c>
    </row>
    <row r="71" spans="1:21" ht="15" customHeight="1" x14ac:dyDescent="0.45">
      <c r="A71" t="s">
        <v>9422</v>
      </c>
      <c r="B71" t="s">
        <v>5555</v>
      </c>
      <c r="C71" t="s">
        <v>5556</v>
      </c>
      <c r="D71" t="s">
        <v>5557</v>
      </c>
      <c r="E71" t="s">
        <v>26</v>
      </c>
      <c r="F71" t="s">
        <v>5558</v>
      </c>
      <c r="G71" t="s">
        <v>2008</v>
      </c>
      <c r="H71" t="s">
        <v>5559</v>
      </c>
      <c r="I71" t="s">
        <v>5560</v>
      </c>
      <c r="J71" t="s">
        <v>5053</v>
      </c>
      <c r="K71" t="s">
        <v>2821</v>
      </c>
      <c r="L71" t="str">
        <f>SUBSTITUTE(SUBSTITUTE(SUBSTITUTE(SUBSTITUTE(SUBSTITUTE(SUBSTITUTE(SUBSTITUTE(SUBSTITUTE(SUBSTITUTE(SUBSTITUTE(SUBSTITUTE(SUBSTITUTE(SUBSTITUTE(LOWER(K71),".",""),"-","")," bvba",""),"belgië",""),"belgium","")," nv","")," bv",""),"group",""),"groep","")," ", ""),"é","e"),"è","e"),"à","a")</f>
        <v>kbc</v>
      </c>
      <c r="M71" t="str">
        <f>LOWER(B71&amp;Table1[[#This Row],[Achternaam]]&amp;L71)</f>
        <v>nadinedegrandekbc</v>
      </c>
      <c r="N71" t="s">
        <v>319</v>
      </c>
      <c r="O71" t="s">
        <v>2822</v>
      </c>
      <c r="P71" t="s">
        <v>2823</v>
      </c>
      <c r="Q71" t="s">
        <v>5561</v>
      </c>
      <c r="R71" t="str">
        <f>IFERROR(LEFT(SUBSTITUTE(SUBSTITUTE(Table1[[#This Row],[Website]],"www.",""),"https://",""), FIND(".", SUBSTITUTE(SUBSTITUTE(Table1[[#This Row],[Website]],"www.",""),"https://","")) - 1),"")</f>
        <v>kbc</v>
      </c>
      <c r="S71" t="s">
        <v>2825</v>
      </c>
      <c r="T71" t="s">
        <v>26</v>
      </c>
      <c r="U71" t="s">
        <v>2831</v>
      </c>
    </row>
    <row r="72" spans="1:21" ht="15" customHeight="1" x14ac:dyDescent="0.45">
      <c r="A72" t="s">
        <v>9422</v>
      </c>
      <c r="B72" t="s">
        <v>5562</v>
      </c>
      <c r="C72" t="s">
        <v>5563</v>
      </c>
      <c r="D72" t="s">
        <v>5564</v>
      </c>
      <c r="E72" t="s">
        <v>26</v>
      </c>
      <c r="F72" t="s">
        <v>5565</v>
      </c>
      <c r="G72" t="s">
        <v>2008</v>
      </c>
      <c r="H72" t="s">
        <v>5042</v>
      </c>
      <c r="I72" t="s">
        <v>5043</v>
      </c>
      <c r="J72" t="s">
        <v>5053</v>
      </c>
      <c r="K72" t="s">
        <v>4983</v>
      </c>
      <c r="L72" t="str">
        <f>SUBSTITUTE(SUBSTITUTE(SUBSTITUTE(SUBSTITUTE(SUBSTITUTE(SUBSTITUTE(SUBSTITUTE(SUBSTITUTE(SUBSTITUTE(SUBSTITUTE(SUBSTITUTE(SUBSTITUTE(SUBSTITUTE(LOWER(K72),".",""),"-","")," bvba",""),"belgië",""),"belgium","")," nv","")," bv",""),"group",""),"groep","")," ", ""),"é","e"),"è","e"),"à","a")</f>
        <v>ypto</v>
      </c>
      <c r="M72" t="str">
        <f>LOWER(B72&amp;Table1[[#This Row],[Achternaam]]&amp;L72)</f>
        <v>katrienvandeputypto</v>
      </c>
      <c r="N72" t="s">
        <v>482</v>
      </c>
      <c r="O72" t="s">
        <v>4984</v>
      </c>
      <c r="P72" t="s">
        <v>4985</v>
      </c>
      <c r="Q72" t="s">
        <v>5566</v>
      </c>
      <c r="R72" t="str">
        <f>IFERROR(LEFT(SUBSTITUTE(SUBSTITUTE(Table1[[#This Row],[Website]],"www.",""),"https://",""), FIND(".", SUBSTITUTE(SUBSTITUTE(Table1[[#This Row],[Website]],"www.",""),"https://","")) - 1),"")</f>
        <v>ypto</v>
      </c>
      <c r="S72" t="s">
        <v>4987</v>
      </c>
      <c r="T72" t="s">
        <v>26</v>
      </c>
      <c r="U72" t="s">
        <v>4992</v>
      </c>
    </row>
    <row r="73" spans="1:21" ht="15" customHeight="1" x14ac:dyDescent="0.45">
      <c r="A73" t="s">
        <v>9422</v>
      </c>
      <c r="B73" t="s">
        <v>5550</v>
      </c>
      <c r="C73" t="s">
        <v>5567</v>
      </c>
      <c r="D73" t="s">
        <v>5568</v>
      </c>
      <c r="E73" t="s">
        <v>26</v>
      </c>
      <c r="F73" t="s">
        <v>5569</v>
      </c>
      <c r="G73" t="s">
        <v>2008</v>
      </c>
      <c r="H73" t="s">
        <v>5115</v>
      </c>
      <c r="I73" t="s">
        <v>5088</v>
      </c>
      <c r="J73" t="s">
        <v>5053</v>
      </c>
      <c r="K73" t="s">
        <v>4226</v>
      </c>
      <c r="L73" t="str">
        <f>SUBSTITUTE(SUBSTITUTE(SUBSTITUTE(SUBSTITUTE(SUBSTITUTE(SUBSTITUTE(SUBSTITUTE(SUBSTITUTE(SUBSTITUTE(SUBSTITUTE(SUBSTITUTE(SUBSTITUTE(SUBSTITUTE(LOWER(K73),".",""),"-","")," bvba",""),"belgië",""),"belgium","")," nv","")," bv",""),"group",""),"groep","")," ", ""),"é","e"),"è","e"),"à","a")</f>
        <v>stellantisetransmissions</v>
      </c>
      <c r="M73" t="str">
        <f>LOWER(B73&amp;Table1[[#This Row],[Achternaam]]&amp;L73)</f>
        <v>yvesfrenaystellantisetransmissions</v>
      </c>
      <c r="N73" t="s">
        <v>787</v>
      </c>
      <c r="O73" t="s">
        <v>4227</v>
      </c>
      <c r="P73" t="s">
        <v>4228</v>
      </c>
      <c r="Q73" t="s">
        <v>5570</v>
      </c>
      <c r="R73" t="str">
        <f>IFERROR(LEFT(SUBSTITUTE(SUBSTITUTE(Table1[[#This Row],[Website]],"www.",""),"https://",""), FIND(".", SUBSTITUTE(SUBSTITUTE(Table1[[#This Row],[Website]],"www.",""),"https://","")) - 1),"")</f>
        <v>punchpowertrain</v>
      </c>
      <c r="S73" t="s">
        <v>4230</v>
      </c>
      <c r="T73" t="s">
        <v>26</v>
      </c>
      <c r="U73" t="s">
        <v>4234</v>
      </c>
    </row>
    <row r="74" spans="1:21" ht="15" customHeight="1" x14ac:dyDescent="0.45">
      <c r="A74" t="s">
        <v>9422</v>
      </c>
      <c r="B74" t="s">
        <v>5571</v>
      </c>
      <c r="C74" t="s">
        <v>5572</v>
      </c>
      <c r="D74" t="s">
        <v>5573</v>
      </c>
      <c r="E74" t="s">
        <v>26</v>
      </c>
      <c r="F74" t="s">
        <v>5574</v>
      </c>
      <c r="G74" t="s">
        <v>2008</v>
      </c>
      <c r="H74" t="s">
        <v>5115</v>
      </c>
      <c r="I74" t="s">
        <v>5088</v>
      </c>
      <c r="J74" t="s">
        <v>5053</v>
      </c>
      <c r="K74" t="s">
        <v>3086</v>
      </c>
      <c r="L74" t="str">
        <f>SUBSTITUTE(SUBSTITUTE(SUBSTITUTE(SUBSTITUTE(SUBSTITUTE(SUBSTITUTE(SUBSTITUTE(SUBSTITUTE(SUBSTITUTE(SUBSTITUTE(SUBSTITUTE(SUBSTITUTE(SUBSTITUTE(LOWER(K74),".",""),"-","")," bvba",""),"belgië",""),"belgium","")," nv","")," bv",""),"group",""),"groep","")," ", ""),"é","e"),"è","e"),"à","a")</f>
        <v>lunchgarden</v>
      </c>
      <c r="M74" t="str">
        <f>LOWER(B74&amp;Table1[[#This Row],[Achternaam]]&amp;L74)</f>
        <v>björnslegerslunchgarden</v>
      </c>
      <c r="N74" t="s">
        <v>1431</v>
      </c>
      <c r="O74" t="s">
        <v>3087</v>
      </c>
      <c r="P74" t="s">
        <v>3088</v>
      </c>
      <c r="Q74" t="s">
        <v>5575</v>
      </c>
      <c r="R74" t="str">
        <f>IFERROR(LEFT(SUBSTITUTE(SUBSTITUTE(Table1[[#This Row],[Website]],"www.",""),"https://",""), FIND(".", SUBSTITUTE(SUBSTITUTE(Table1[[#This Row],[Website]],"www.",""),"https://","")) - 1),"")</f>
        <v>lunchgarden</v>
      </c>
      <c r="S74" t="s">
        <v>3090</v>
      </c>
      <c r="T74" t="s">
        <v>26</v>
      </c>
      <c r="U74" t="s">
        <v>3097</v>
      </c>
    </row>
    <row r="75" spans="1:21" ht="15" customHeight="1" x14ac:dyDescent="0.45">
      <c r="A75" t="s">
        <v>9422</v>
      </c>
      <c r="B75" t="s">
        <v>5588</v>
      </c>
      <c r="C75" t="s">
        <v>5589</v>
      </c>
      <c r="D75" t="s">
        <v>5590</v>
      </c>
      <c r="E75" t="s">
        <v>5023</v>
      </c>
      <c r="F75" t="s">
        <v>5591</v>
      </c>
      <c r="G75" t="s">
        <v>2008</v>
      </c>
      <c r="H75" t="s">
        <v>5115</v>
      </c>
      <c r="I75" t="s">
        <v>5088</v>
      </c>
      <c r="J75" t="s">
        <v>5053</v>
      </c>
      <c r="K75" t="s">
        <v>3960</v>
      </c>
      <c r="L75" t="str">
        <f>SUBSTITUTE(SUBSTITUTE(SUBSTITUTE(SUBSTITUTE(SUBSTITUTE(SUBSTITUTE(SUBSTITUTE(SUBSTITUTE(SUBSTITUTE(SUBSTITUTE(SUBSTITUTE(SUBSTITUTE(SUBSTITUTE(LOWER(K75),".",""),"-","")," bvba",""),"belgië",""),"belgium","")," nv","")," bv",""),"group",""),"groep","")," ", ""),"é","e"),"è","e"),"à","a")</f>
        <v>schindler</v>
      </c>
      <c r="M75" t="str">
        <f>LOWER(B75&amp;Table1[[#This Row],[Achternaam]]&amp;L75)</f>
        <v>wendyvan dijckschindler</v>
      </c>
      <c r="N75" t="s">
        <v>392</v>
      </c>
      <c r="O75" t="s">
        <v>3961</v>
      </c>
      <c r="P75" t="s">
        <v>3962</v>
      </c>
      <c r="Q75" t="s">
        <v>5592</v>
      </c>
      <c r="R75" t="str">
        <f>IFERROR(LEFT(SUBSTITUTE(SUBSTITUTE(Table1[[#This Row],[Website]],"www.",""),"https://",""), FIND(".", SUBSTITUTE(SUBSTITUTE(Table1[[#This Row],[Website]],"www.",""),"https://","")) - 1),"")</f>
        <v>schindler</v>
      </c>
      <c r="S75" t="s">
        <v>3964</v>
      </c>
      <c r="T75" t="s">
        <v>26</v>
      </c>
      <c r="U75" t="s">
        <v>3969</v>
      </c>
    </row>
    <row r="76" spans="1:21" ht="15" customHeight="1" x14ac:dyDescent="0.45">
      <c r="A76" t="s">
        <v>9422</v>
      </c>
      <c r="B76" t="s">
        <v>5351</v>
      </c>
      <c r="C76" t="s">
        <v>5593</v>
      </c>
      <c r="D76" t="s">
        <v>5594</v>
      </c>
      <c r="E76" t="s">
        <v>26</v>
      </c>
      <c r="F76" t="s">
        <v>5595</v>
      </c>
      <c r="G76" t="s">
        <v>2008</v>
      </c>
      <c r="H76" t="s">
        <v>5052</v>
      </c>
      <c r="I76" t="s">
        <v>5035</v>
      </c>
      <c r="J76" t="s">
        <v>5036</v>
      </c>
      <c r="K76" t="s">
        <v>3173</v>
      </c>
      <c r="L76" t="str">
        <f>SUBSTITUTE(SUBSTITUTE(SUBSTITUTE(SUBSTITUTE(SUBSTITUTE(SUBSTITUTE(SUBSTITUTE(SUBSTITUTE(SUBSTITUTE(SUBSTITUTE(SUBSTITUTE(SUBSTITUTE(SUBSTITUTE(LOWER(K76),".",""),"-","")," bvba",""),"belgië",""),"belgium","")," nv","")," bv",""),"group",""),"groep","")," ", ""),"é","e"),"è","e"),"à","a")</f>
        <v>mediafin</v>
      </c>
      <c r="M76" t="str">
        <f>LOWER(B76&amp;Table1[[#This Row],[Achternaam]]&amp;L76)</f>
        <v>juliecoomansmediafin</v>
      </c>
      <c r="N76" t="s">
        <v>3182</v>
      </c>
      <c r="O76" t="s">
        <v>3174</v>
      </c>
      <c r="P76" t="s">
        <v>3175</v>
      </c>
      <c r="Q76" t="s">
        <v>5596</v>
      </c>
      <c r="R76" t="str">
        <f>IFERROR(LEFT(SUBSTITUTE(SUBSTITUTE(Table1[[#This Row],[Website]],"www.",""),"https://",""), FIND(".", SUBSTITUTE(SUBSTITUTE(Table1[[#This Row],[Website]],"www.",""),"https://","")) - 1),"")</f>
        <v>mediafin</v>
      </c>
      <c r="S76" t="s">
        <v>3177</v>
      </c>
      <c r="T76" t="s">
        <v>26</v>
      </c>
      <c r="U76" t="s">
        <v>3183</v>
      </c>
    </row>
    <row r="77" spans="1:21" ht="15" customHeight="1" x14ac:dyDescent="0.45">
      <c r="A77" t="s">
        <v>9422</v>
      </c>
      <c r="B77" t="s">
        <v>5597</v>
      </c>
      <c r="C77" t="s">
        <v>5598</v>
      </c>
      <c r="D77" t="s">
        <v>5599</v>
      </c>
      <c r="E77" t="s">
        <v>26</v>
      </c>
      <c r="F77" t="s">
        <v>5600</v>
      </c>
      <c r="G77" t="s">
        <v>2008</v>
      </c>
      <c r="H77" t="s">
        <v>5052</v>
      </c>
      <c r="I77" t="s">
        <v>5035</v>
      </c>
      <c r="J77" t="s">
        <v>5053</v>
      </c>
      <c r="K77" t="s">
        <v>633</v>
      </c>
      <c r="L77" t="str">
        <f>SUBSTITUTE(SUBSTITUTE(SUBSTITUTE(SUBSTITUTE(SUBSTITUTE(SUBSTITUTE(SUBSTITUTE(SUBSTITUTE(SUBSTITUTE(SUBSTITUTE(SUBSTITUTE(SUBSTITUTE(SUBSTITUTE(LOWER(K77),".",""),"-","")," bvba",""),"belgië",""),"belgium","")," nv","")," bv",""),"group",""),"groep","")," ", ""),"é","e"),"è","e"),"à","a")</f>
        <v>aviapartner</v>
      </c>
      <c r="M77" t="str">
        <f>LOWER(B77&amp;Table1[[#This Row],[Achternaam]]&amp;L77)</f>
        <v>frederiquenelissenaviapartner</v>
      </c>
      <c r="N77" t="s">
        <v>642</v>
      </c>
      <c r="O77" t="s">
        <v>634</v>
      </c>
      <c r="P77" t="s">
        <v>635</v>
      </c>
      <c r="Q77" t="s">
        <v>5601</v>
      </c>
      <c r="R77" t="str">
        <f>IFERROR(LEFT(SUBSTITUTE(SUBSTITUTE(Table1[[#This Row],[Website]],"www.",""),"https://",""), FIND(".", SUBSTITUTE(SUBSTITUTE(Table1[[#This Row],[Website]],"www.",""),"https://","")) - 1),"")</f>
        <v>aviapartner</v>
      </c>
      <c r="S77" t="s">
        <v>637</v>
      </c>
      <c r="T77" t="s">
        <v>26</v>
      </c>
      <c r="U77" t="s">
        <v>643</v>
      </c>
    </row>
    <row r="78" spans="1:21" ht="15" customHeight="1" x14ac:dyDescent="0.45">
      <c r="A78" t="s">
        <v>9422</v>
      </c>
      <c r="B78" t="s">
        <v>5602</v>
      </c>
      <c r="C78" t="s">
        <v>5603</v>
      </c>
      <c r="D78" t="s">
        <v>5604</v>
      </c>
      <c r="E78" t="s">
        <v>26</v>
      </c>
      <c r="F78" t="s">
        <v>5605</v>
      </c>
      <c r="G78" t="s">
        <v>2008</v>
      </c>
      <c r="H78" t="s">
        <v>5052</v>
      </c>
      <c r="I78" t="s">
        <v>5035</v>
      </c>
      <c r="J78" t="s">
        <v>5053</v>
      </c>
      <c r="K78" t="s">
        <v>1261</v>
      </c>
      <c r="L78" t="str">
        <f>SUBSTITUTE(SUBSTITUTE(SUBSTITUTE(SUBSTITUTE(SUBSTITUTE(SUBSTITUTE(SUBSTITUTE(SUBSTITUTE(SUBSTITUTE(SUBSTITUTE(SUBSTITUTE(SUBSTITUTE(SUBSTITUTE(LOWER(K78),".",""),"-","")," bvba",""),"belgië",""),"belgium","")," nv","")," bv",""),"group",""),"groep","")," ", ""),"é","e"),"è","e"),"à","a")</f>
        <v>cipalschaubroeck</v>
      </c>
      <c r="M78" t="str">
        <f>LOWER(B78&amp;Table1[[#This Row],[Achternaam]]&amp;L78)</f>
        <v>kathleenlamberigtscipalschaubroeck</v>
      </c>
      <c r="N78" t="s">
        <v>482</v>
      </c>
      <c r="O78" t="s">
        <v>1262</v>
      </c>
      <c r="P78" t="s">
        <v>1263</v>
      </c>
      <c r="Q78" t="s">
        <v>5606</v>
      </c>
      <c r="R78" t="str">
        <f>IFERROR(LEFT(SUBSTITUTE(SUBSTITUTE(Table1[[#This Row],[Website]],"www.",""),"https://",""), FIND(".", SUBSTITUTE(SUBSTITUTE(Table1[[#This Row],[Website]],"www.",""),"https://","")) - 1),"")</f>
        <v>cipalschaubroeck</v>
      </c>
      <c r="S78" t="s">
        <v>1265</v>
      </c>
      <c r="T78" t="s">
        <v>26</v>
      </c>
      <c r="U78" t="s">
        <v>1272</v>
      </c>
    </row>
    <row r="79" spans="1:21" ht="15" customHeight="1" x14ac:dyDescent="0.45">
      <c r="A79" t="s">
        <v>9422</v>
      </c>
      <c r="B79" t="s">
        <v>5607</v>
      </c>
      <c r="C79" t="s">
        <v>5608</v>
      </c>
      <c r="D79" t="s">
        <v>5609</v>
      </c>
      <c r="E79" t="s">
        <v>5023</v>
      </c>
      <c r="F79" t="s">
        <v>5610</v>
      </c>
      <c r="G79" t="s">
        <v>2008</v>
      </c>
      <c r="H79" t="s">
        <v>5052</v>
      </c>
      <c r="I79" t="s">
        <v>5035</v>
      </c>
      <c r="J79" t="s">
        <v>5036</v>
      </c>
      <c r="K79" t="s">
        <v>2158</v>
      </c>
      <c r="L79" t="str">
        <f>SUBSTITUTE(SUBSTITUTE(SUBSTITUTE(SUBSTITUTE(SUBSTITUTE(SUBSTITUTE(SUBSTITUTE(SUBSTITUTE(SUBSTITUTE(SUBSTITUTE(SUBSTITUTE(SUBSTITUTE(SUBSTITUTE(LOWER(K79),".",""),"-","")," bvba",""),"belgië",""),"belgium","")," nv","")," bv",""),"group",""),"groep","")," ", ""),"é","e"),"è","e"),"à","a")</f>
        <v>fabrimode</v>
      </c>
      <c r="M79" t="str">
        <f>LOWER(B79&amp;Table1[[#This Row],[Achternaam]]&amp;L79)</f>
        <v>ginocouvreurfabrimode</v>
      </c>
      <c r="N79" t="s">
        <v>2169</v>
      </c>
      <c r="O79" t="s">
        <v>2159</v>
      </c>
      <c r="P79" t="s">
        <v>2160</v>
      </c>
      <c r="Q79" t="s">
        <v>5611</v>
      </c>
      <c r="R79" t="str">
        <f>IFERROR(LEFT(SUBSTITUTE(SUBSTITUTE(Table1[[#This Row],[Website]],"www.",""),"https://",""), FIND(".", SUBSTITUTE(SUBSTITUTE(Table1[[#This Row],[Website]],"www.",""),"https://","")) - 1),"")</f>
        <v>bel-bo</v>
      </c>
      <c r="S79" t="s">
        <v>2162</v>
      </c>
      <c r="T79" t="s">
        <v>26</v>
      </c>
      <c r="U79" t="s">
        <v>2170</v>
      </c>
    </row>
    <row r="80" spans="1:21" ht="15" customHeight="1" x14ac:dyDescent="0.45">
      <c r="A80" t="s">
        <v>9422</v>
      </c>
      <c r="B80" t="s">
        <v>5612</v>
      </c>
      <c r="C80" t="s">
        <v>5613</v>
      </c>
      <c r="D80" t="s">
        <v>5614</v>
      </c>
      <c r="E80" t="s">
        <v>5023</v>
      </c>
      <c r="F80" t="s">
        <v>5615</v>
      </c>
      <c r="G80" t="s">
        <v>2008</v>
      </c>
      <c r="H80" t="s">
        <v>5616</v>
      </c>
      <c r="I80" t="s">
        <v>5075</v>
      </c>
      <c r="J80" t="s">
        <v>5617</v>
      </c>
      <c r="K80" t="s">
        <v>1998</v>
      </c>
      <c r="L80" t="str">
        <f>SUBSTITUTE(SUBSTITUTE(SUBSTITUTE(SUBSTITUTE(SUBSTITUTE(SUBSTITUTE(SUBSTITUTE(SUBSTITUTE(SUBSTITUTE(SUBSTITUTE(SUBSTITUTE(SUBSTITUTE(SUBSTITUTE(LOWER(K80),".",""),"-","")," bvba",""),"belgië",""),"belgium","")," nv","")," bv",""),"group",""),"groep","")," ", ""),"é","e"),"è","e"),"à","a")</f>
        <v>engiecc</v>
      </c>
      <c r="M80" t="str">
        <f>LOWER(B80&amp;Table1[[#This Row],[Achternaam]]&amp;L80)</f>
        <v>oliviervandelaerengiecc</v>
      </c>
      <c r="N80" t="s">
        <v>2008</v>
      </c>
      <c r="O80" t="s">
        <v>1999</v>
      </c>
      <c r="P80" t="s">
        <v>2000</v>
      </c>
      <c r="Q80" t="s">
        <v>5618</v>
      </c>
      <c r="R80" t="str">
        <f>IFERROR(LEFT(SUBSTITUTE(SUBSTITUTE(Table1[[#This Row],[Website]],"www.",""),"https://",""), FIND(".", SUBSTITUTE(SUBSTITUTE(Table1[[#This Row],[Website]],"www.",""),"https://","")) - 1),"")</f>
        <v>engie</v>
      </c>
      <c r="S80" t="s">
        <v>2002</v>
      </c>
      <c r="T80" t="s">
        <v>26</v>
      </c>
      <c r="U80" t="s">
        <v>2009</v>
      </c>
    </row>
    <row r="81" spans="1:21" ht="15" customHeight="1" x14ac:dyDescent="0.45">
      <c r="A81" t="s">
        <v>9422</v>
      </c>
      <c r="B81" t="s">
        <v>5619</v>
      </c>
      <c r="C81" t="s">
        <v>5620</v>
      </c>
      <c r="D81" t="s">
        <v>5621</v>
      </c>
      <c r="E81" t="s">
        <v>26</v>
      </c>
      <c r="F81" t="s">
        <v>5622</v>
      </c>
      <c r="G81" t="s">
        <v>2008</v>
      </c>
      <c r="H81" t="s">
        <v>5042</v>
      </c>
      <c r="I81" t="s">
        <v>5043</v>
      </c>
      <c r="J81" t="s">
        <v>3764</v>
      </c>
      <c r="K81" t="s">
        <v>2397</v>
      </c>
      <c r="L81" t="str">
        <f>SUBSTITUTE(SUBSTITUTE(SUBSTITUTE(SUBSTITUTE(SUBSTITUTE(SUBSTITUTE(SUBSTITUTE(SUBSTITUTE(SUBSTITUTE(SUBSTITUTE(SUBSTITUTE(SUBSTITUTE(SUBSTITUTE(LOWER(K81),".",""),"-","")," bvba",""),"belgië",""),"belgium","")," nv","")," bv",""),"group",""),"groep","")," ", ""),"é","e"),"è","e"),"à","a")</f>
        <v>hansanders</v>
      </c>
      <c r="M81" t="str">
        <f>LOWER(B81&amp;Table1[[#This Row],[Achternaam]]&amp;L81)</f>
        <v>hindel mourabithansanders</v>
      </c>
      <c r="N81" t="s">
        <v>2346</v>
      </c>
      <c r="O81" t="s">
        <v>2398</v>
      </c>
      <c r="P81" t="s">
        <v>2399</v>
      </c>
      <c r="Q81" t="s">
        <v>5623</v>
      </c>
      <c r="R81" t="str">
        <f>IFERROR(LEFT(SUBSTITUTE(SUBSTITUTE(Table1[[#This Row],[Website]],"www.",""),"https://",""), FIND(".", SUBSTITUTE(SUBSTITUTE(Table1[[#This Row],[Website]],"www.",""),"https://","")) - 1),"")</f>
        <v>hansanders</v>
      </c>
      <c r="S81" t="s">
        <v>2401</v>
      </c>
      <c r="T81" t="s">
        <v>26</v>
      </c>
      <c r="U81" t="s">
        <v>2407</v>
      </c>
    </row>
    <row r="82" spans="1:21" ht="15" customHeight="1" x14ac:dyDescent="0.45">
      <c r="A82" t="s">
        <v>9422</v>
      </c>
      <c r="B82" t="s">
        <v>5061</v>
      </c>
      <c r="C82" t="s">
        <v>5624</v>
      </c>
      <c r="D82" t="s">
        <v>5625</v>
      </c>
      <c r="E82" t="s">
        <v>26</v>
      </c>
      <c r="F82" t="s">
        <v>5626</v>
      </c>
      <c r="G82" t="s">
        <v>2008</v>
      </c>
      <c r="H82" t="s">
        <v>5627</v>
      </c>
      <c r="I82" t="s">
        <v>5043</v>
      </c>
      <c r="J82" t="s">
        <v>2008</v>
      </c>
      <c r="K82" t="s">
        <v>4763</v>
      </c>
      <c r="L82" t="str">
        <f>SUBSTITUTE(SUBSTITUTE(SUBSTITUTE(SUBSTITUTE(SUBSTITUTE(SUBSTITUTE(SUBSTITUTE(SUBSTITUTE(SUBSTITUTE(SUBSTITUTE(SUBSTITUTE(SUBSTITUTE(SUBSTITUTE(LOWER(K82),".",""),"-","")," bvba",""),"belgië",""),"belgium","")," nv","")," bv",""),"group",""),"groep","")," ", ""),"é","e"),"è","e"),"à","a")</f>
        <v>vincifacilities</v>
      </c>
      <c r="M82" t="str">
        <f>LOWER(B82&amp;Table1[[#This Row],[Achternaam]]&amp;L82)</f>
        <v>jolienfierensvincifacilities</v>
      </c>
      <c r="N82" t="s">
        <v>1281</v>
      </c>
      <c r="O82" t="s">
        <v>4764</v>
      </c>
      <c r="P82" t="s">
        <v>4765</v>
      </c>
      <c r="Q82" t="s">
        <v>5628</v>
      </c>
      <c r="R82" t="str">
        <f>IFERROR(LEFT(SUBSTITUTE(SUBSTITUTE(Table1[[#This Row],[Website]],"www.",""),"https://",""), FIND(".", SUBSTITUTE(SUBSTITUTE(Table1[[#This Row],[Website]],"www.",""),"https://","")) - 1),"")</f>
        <v>vinci-facilities</v>
      </c>
      <c r="S82" t="s">
        <v>4766</v>
      </c>
      <c r="T82" t="s">
        <v>26</v>
      </c>
      <c r="U82" t="s">
        <v>4769</v>
      </c>
    </row>
    <row r="83" spans="1:21" ht="15" customHeight="1" x14ac:dyDescent="0.45">
      <c r="A83" t="s">
        <v>9422</v>
      </c>
      <c r="B83" t="s">
        <v>5629</v>
      </c>
      <c r="C83" t="s">
        <v>5630</v>
      </c>
      <c r="D83" t="s">
        <v>5631</v>
      </c>
      <c r="E83" t="s">
        <v>26</v>
      </c>
      <c r="F83" t="s">
        <v>5632</v>
      </c>
      <c r="G83" t="s">
        <v>2008</v>
      </c>
      <c r="H83" t="s">
        <v>5052</v>
      </c>
      <c r="I83" t="s">
        <v>5035</v>
      </c>
      <c r="J83" t="s">
        <v>5036</v>
      </c>
      <c r="K83" t="s">
        <v>1643</v>
      </c>
      <c r="L83" t="str">
        <f>SUBSTITUTE(SUBSTITUTE(SUBSTITUTE(SUBSTITUTE(SUBSTITUTE(SUBSTITUTE(SUBSTITUTE(SUBSTITUTE(SUBSTITUTE(SUBSTITUTE(SUBSTITUTE(SUBSTITUTE(SUBSTITUTE(LOWER(K83),".",""),"-","")," bvba",""),"belgië",""),"belgium","")," nv","")," bv",""),"group",""),"groep","")," ", ""),"é","e"),"è","e"),"à","a")</f>
        <v>decatenergytechnics</v>
      </c>
      <c r="M83" t="str">
        <f>LOWER(B83&amp;Table1[[#This Row],[Achternaam]]&amp;L83)</f>
        <v>evelienferyndecatenergytechnics</v>
      </c>
      <c r="N83" t="s">
        <v>1654</v>
      </c>
      <c r="O83" t="s">
        <v>1644</v>
      </c>
      <c r="P83" t="s">
        <v>1645</v>
      </c>
      <c r="Q83" t="s">
        <v>5633</v>
      </c>
      <c r="R83" t="str">
        <f>IFERROR(LEFT(SUBSTITUTE(SUBSTITUTE(Table1[[#This Row],[Website]],"www.",""),"https://",""), FIND(".", SUBSTITUTE(SUBSTITUTE(Table1[[#This Row],[Website]],"www.",""),"https://","")) - 1),"")</f>
        <v>decat</v>
      </c>
      <c r="S83" t="s">
        <v>1647</v>
      </c>
      <c r="T83" t="s">
        <v>26</v>
      </c>
      <c r="U83" t="s">
        <v>1655</v>
      </c>
    </row>
    <row r="84" spans="1:21" ht="15" customHeight="1" x14ac:dyDescent="0.45">
      <c r="A84" t="s">
        <v>9422</v>
      </c>
      <c r="B84" t="s">
        <v>5634</v>
      </c>
      <c r="C84" t="s">
        <v>5635</v>
      </c>
      <c r="D84" t="s">
        <v>5636</v>
      </c>
      <c r="E84" t="s">
        <v>5023</v>
      </c>
      <c r="F84" t="s">
        <v>5637</v>
      </c>
      <c r="G84" t="s">
        <v>2008</v>
      </c>
      <c r="H84" t="s">
        <v>5042</v>
      </c>
      <c r="I84" t="s">
        <v>5043</v>
      </c>
      <c r="J84" t="s">
        <v>5053</v>
      </c>
      <c r="K84" t="s">
        <v>4790</v>
      </c>
      <c r="L84" t="str">
        <f>SUBSTITUTE(SUBSTITUTE(SUBSTITUTE(SUBSTITUTE(SUBSTITUTE(SUBSTITUTE(SUBSTITUTE(SUBSTITUTE(SUBSTITUTE(SUBSTITUTE(SUBSTITUTE(SUBSTITUTE(SUBSTITUTE(LOWER(K84),".",""),"-","")," bvba",""),"belgië",""),"belgium","")," nv","")," bv",""),"group",""),"groep","")," ", ""),"é","e"),"è","e"),"à","a")</f>
        <v>vlaamseinstellingvoortechnologischonderzoek</v>
      </c>
      <c r="M84" t="str">
        <f>LOWER(B84&amp;Table1[[#This Row],[Achternaam]]&amp;L84)</f>
        <v>elienbogaertsvlaamseinstellingvoortechnologischonderzoek</v>
      </c>
      <c r="N84" t="s">
        <v>1171</v>
      </c>
      <c r="O84" t="s">
        <v>4791</v>
      </c>
      <c r="P84" t="s">
        <v>4792</v>
      </c>
      <c r="Q84" t="s">
        <v>5638</v>
      </c>
      <c r="R84" t="str">
        <f>IFERROR(LEFT(SUBSTITUTE(SUBSTITUTE(Table1[[#This Row],[Website]],"www.",""),"https://",""), FIND(".", SUBSTITUTE(SUBSTITUTE(Table1[[#This Row],[Website]],"www.",""),"https://","")) - 1),"")</f>
        <v>vito</v>
      </c>
      <c r="S84" t="s">
        <v>4794</v>
      </c>
      <c r="T84" t="s">
        <v>26</v>
      </c>
      <c r="U84" t="s">
        <v>4800</v>
      </c>
    </row>
    <row r="85" spans="1:21" ht="15" customHeight="1" x14ac:dyDescent="0.45">
      <c r="A85" t="s">
        <v>9422</v>
      </c>
      <c r="B85" t="s">
        <v>5639</v>
      </c>
      <c r="C85" t="s">
        <v>5640</v>
      </c>
      <c r="D85" t="s">
        <v>5641</v>
      </c>
      <c r="E85" t="s">
        <v>26</v>
      </c>
      <c r="F85" t="s">
        <v>5642</v>
      </c>
      <c r="G85" t="s">
        <v>2008</v>
      </c>
      <c r="H85" t="s">
        <v>5643</v>
      </c>
      <c r="I85" t="s">
        <v>5043</v>
      </c>
      <c r="J85" t="s">
        <v>5053</v>
      </c>
      <c r="K85" t="s">
        <v>2732</v>
      </c>
      <c r="L85" t="str">
        <f>SUBSTITUTE(SUBSTITUTE(SUBSTITUTE(SUBSTITUTE(SUBSTITUTE(SUBSTITUTE(SUBSTITUTE(SUBSTITUTE(SUBSTITUTE(SUBSTITUTE(SUBSTITUTE(SUBSTITUTE(SUBSTITUTE(LOWER(K85),".",""),"-","")," bvba",""),"belgië",""),"belgium","")," nv","")," bv",""),"group",""),"groep","")," ", ""),"é","e"),"è","e"),"à","a")</f>
        <v>johnsoncontrols</v>
      </c>
      <c r="M85" t="str">
        <f>LOWER(B85&amp;Table1[[#This Row],[Achternaam]]&amp;L85)</f>
        <v>imelygrilletjohnsoncontrols</v>
      </c>
      <c r="N85" t="s">
        <v>686</v>
      </c>
      <c r="O85" t="s">
        <v>2733</v>
      </c>
      <c r="P85" t="s">
        <v>2734</v>
      </c>
      <c r="Q85" t="s">
        <v>5644</v>
      </c>
      <c r="R85" t="str">
        <f>IFERROR(LEFT(SUBSTITUTE(SUBSTITUTE(Table1[[#This Row],[Website]],"www.",""),"https://",""), FIND(".", SUBSTITUTE(SUBSTITUTE(Table1[[#This Row],[Website]],"www.",""),"https://","")) - 1),"")</f>
        <v>johnsoncontrols</v>
      </c>
      <c r="S85" t="s">
        <v>2736</v>
      </c>
      <c r="T85" t="s">
        <v>26</v>
      </c>
      <c r="U85" t="s">
        <v>2740</v>
      </c>
    </row>
    <row r="86" spans="1:21" ht="15" customHeight="1" x14ac:dyDescent="0.45">
      <c r="A86" t="s">
        <v>9422</v>
      </c>
      <c r="B86" t="s">
        <v>5645</v>
      </c>
      <c r="C86" t="s">
        <v>5646</v>
      </c>
      <c r="D86" t="s">
        <v>5647</v>
      </c>
      <c r="E86" t="s">
        <v>5023</v>
      </c>
      <c r="F86" t="s">
        <v>5648</v>
      </c>
      <c r="G86" t="s">
        <v>2008</v>
      </c>
      <c r="H86" t="s">
        <v>5649</v>
      </c>
      <c r="I86" t="s">
        <v>5035</v>
      </c>
      <c r="J86" t="s">
        <v>5053</v>
      </c>
      <c r="K86" t="s">
        <v>2987</v>
      </c>
      <c r="L86" t="str">
        <f>SUBSTITUTE(SUBSTITUTE(SUBSTITUTE(SUBSTITUTE(SUBSTITUTE(SUBSTITUTE(SUBSTITUTE(SUBSTITUTE(SUBSTITUTE(SUBSTITUTE(SUBSTITUTE(SUBSTITUTE(SUBSTITUTE(LOWER(K86),".",""),"-","")," bvba",""),"belgië",""),"belgium","")," nv","")," bv",""),"group",""),"groep","")," ", ""),"é","e"),"è","e"),"à","a")</f>
        <v>leenbakkerbelgie</v>
      </c>
      <c r="M86" t="str">
        <f>LOWER(B86&amp;Table1[[#This Row],[Achternaam]]&amp;L86)</f>
        <v>catharinepattouleenbakkerbelgie</v>
      </c>
      <c r="N86" t="s">
        <v>2571</v>
      </c>
      <c r="O86" t="s">
        <v>2988</v>
      </c>
      <c r="P86" t="s">
        <v>2989</v>
      </c>
      <c r="Q86" t="s">
        <v>5650</v>
      </c>
      <c r="R86" t="str">
        <f>IFERROR(LEFT(SUBSTITUTE(SUBSTITUTE(Table1[[#This Row],[Website]],"www.",""),"https://",""), FIND(".", SUBSTITUTE(SUBSTITUTE(Table1[[#This Row],[Website]],"www.",""),"https://","")) - 1),"")</f>
        <v>leenbakker</v>
      </c>
      <c r="S86" t="s">
        <v>2991</v>
      </c>
      <c r="T86" t="s">
        <v>26</v>
      </c>
      <c r="U86" t="s">
        <v>2996</v>
      </c>
    </row>
    <row r="87" spans="1:21" ht="15" customHeight="1" x14ac:dyDescent="0.45">
      <c r="A87" t="s">
        <v>9422</v>
      </c>
      <c r="B87" t="s">
        <v>5651</v>
      </c>
      <c r="C87" t="s">
        <v>5652</v>
      </c>
      <c r="D87" t="s">
        <v>5653</v>
      </c>
      <c r="E87" t="s">
        <v>26</v>
      </c>
      <c r="F87" t="s">
        <v>5654</v>
      </c>
      <c r="G87" t="s">
        <v>2008</v>
      </c>
      <c r="H87" t="s">
        <v>5052</v>
      </c>
      <c r="I87" t="s">
        <v>5035</v>
      </c>
      <c r="J87" t="s">
        <v>5053</v>
      </c>
      <c r="K87" t="s">
        <v>5655</v>
      </c>
      <c r="L87" t="str">
        <f>SUBSTITUTE(SUBSTITUTE(SUBSTITUTE(SUBSTITUTE(SUBSTITUTE(SUBSTITUTE(SUBSTITUTE(SUBSTITUTE(SUBSTITUTE(SUBSTITUTE(SUBSTITUTE(SUBSTITUTE(SUBSTITUTE(LOWER(K87),".",""),"-","")," bvba",""),"belgië",""),"belgium","")," nv","")," bv",""),"group",""),"groep","")," ", ""),"é","e"),"è","e"),"à","a")</f>
        <v>azzeno</v>
      </c>
      <c r="M87" t="str">
        <f>LOWER(B87&amp;Table1[[#This Row],[Achternaam]]&amp;L87)</f>
        <v>rubenvan leeuweazzeno</v>
      </c>
      <c r="N87" t="s">
        <v>5455</v>
      </c>
      <c r="O87" t="s">
        <v>5656</v>
      </c>
      <c r="P87" t="s">
        <v>5657</v>
      </c>
      <c r="Q87" t="s">
        <v>5658</v>
      </c>
      <c r="R87" t="str">
        <f>IFERROR(LEFT(SUBSTITUTE(SUBSTITUTE(Table1[[#This Row],[Website]],"www.",""),"https://",""), FIND(".", SUBSTITUTE(SUBSTITUTE(Table1[[#This Row],[Website]],"www.",""),"https://","")) - 1),"")</f>
        <v>azzeno</v>
      </c>
      <c r="S87" t="s">
        <v>5659</v>
      </c>
      <c r="T87" t="s">
        <v>26</v>
      </c>
      <c r="U87" t="s">
        <v>5660</v>
      </c>
    </row>
    <row r="88" spans="1:21" ht="15" customHeight="1" x14ac:dyDescent="0.45">
      <c r="A88" t="s">
        <v>9422</v>
      </c>
      <c r="B88" t="s">
        <v>5665</v>
      </c>
      <c r="C88" t="s">
        <v>5666</v>
      </c>
      <c r="D88" t="s">
        <v>5667</v>
      </c>
      <c r="E88" t="s">
        <v>26</v>
      </c>
      <c r="F88" t="s">
        <v>5668</v>
      </c>
      <c r="G88" t="s">
        <v>2008</v>
      </c>
      <c r="H88" t="s">
        <v>5052</v>
      </c>
      <c r="I88" t="s">
        <v>5035</v>
      </c>
      <c r="J88" t="s">
        <v>5053</v>
      </c>
      <c r="K88" t="s">
        <v>652</v>
      </c>
      <c r="L88" t="str">
        <f>SUBSTITUTE(SUBSTITUTE(SUBSTITUTE(SUBSTITUTE(SUBSTITUTE(SUBSTITUTE(SUBSTITUTE(SUBSTITUTE(SUBSTITUTE(SUBSTITUTE(SUBSTITUTE(SUBSTITUTE(SUBSTITUTE(LOWER(K88),".",""),"-","")," bvba",""),"belgië",""),"belgium","")," nv","")," bv",""),"group",""),"groep","")," ", ""),"é","e"),"è","e"),"à","a")</f>
        <v>axi</v>
      </c>
      <c r="M88" t="str">
        <f>LOWER(B88&amp;Table1[[#This Row],[Achternaam]]&amp;L88)</f>
        <v>sallybalaxi</v>
      </c>
      <c r="N88" t="s">
        <v>482</v>
      </c>
      <c r="O88" t="s">
        <v>653</v>
      </c>
      <c r="P88" t="s">
        <v>654</v>
      </c>
      <c r="Q88" t="s">
        <v>5669</v>
      </c>
      <c r="R88" t="str">
        <f>IFERROR(LEFT(SUBSTITUTE(SUBSTITUTE(Table1[[#This Row],[Website]],"www.",""),"https://",""), FIND(".", SUBSTITUTE(SUBSTITUTE(Table1[[#This Row],[Website]],"www.",""),"https://","")) - 1),"")</f>
        <v>axi</v>
      </c>
      <c r="S88" t="s">
        <v>656</v>
      </c>
      <c r="T88" t="s">
        <v>26</v>
      </c>
      <c r="U88" t="s">
        <v>664</v>
      </c>
    </row>
    <row r="89" spans="1:21" ht="15" customHeight="1" x14ac:dyDescent="0.45">
      <c r="A89" t="s">
        <v>9422</v>
      </c>
      <c r="B89" t="s">
        <v>5670</v>
      </c>
      <c r="C89" t="s">
        <v>5671</v>
      </c>
      <c r="D89" t="s">
        <v>5672</v>
      </c>
      <c r="E89" t="s">
        <v>26</v>
      </c>
      <c r="F89" t="s">
        <v>5673</v>
      </c>
      <c r="G89" t="s">
        <v>2008</v>
      </c>
      <c r="H89" t="s">
        <v>5052</v>
      </c>
      <c r="I89" t="s">
        <v>5035</v>
      </c>
      <c r="J89" t="s">
        <v>5036</v>
      </c>
      <c r="K89" t="s">
        <v>1714</v>
      </c>
      <c r="L89" t="str">
        <f>SUBSTITUTE(SUBSTITUTE(SUBSTITUTE(SUBSTITUTE(SUBSTITUTE(SUBSTITUTE(SUBSTITUTE(SUBSTITUTE(SUBSTITUTE(SUBSTITUTE(SUBSTITUTE(SUBSTITUTE(SUBSTITUTE(LOWER(K89),".",""),"-","")," bvba",""),"belgië",""),"belgium","")," nv","")," bv",""),"group",""),"groep","")," ", ""),"é","e"),"è","e"),"à","a")</f>
        <v>dentius</v>
      </c>
      <c r="M89" t="str">
        <f>LOWER(B89&amp;Table1[[#This Row],[Achternaam]]&amp;L89)</f>
        <v>anneleenrochtusdentius</v>
      </c>
      <c r="N89" t="s">
        <v>1724</v>
      </c>
      <c r="O89" t="s">
        <v>1715</v>
      </c>
      <c r="P89" t="s">
        <v>1716</v>
      </c>
      <c r="Q89" t="s">
        <v>5674</v>
      </c>
      <c r="R89" t="str">
        <f>IFERROR(LEFT(SUBSTITUTE(SUBSTITUTE(Table1[[#This Row],[Website]],"www.",""),"https://",""), FIND(".", SUBSTITUTE(SUBSTITUTE(Table1[[#This Row],[Website]],"www.",""),"https://","")) - 1),"")</f>
        <v>dentius</v>
      </c>
      <c r="S89" t="s">
        <v>1718</v>
      </c>
      <c r="T89" t="s">
        <v>26</v>
      </c>
      <c r="U89" t="s">
        <v>1725</v>
      </c>
    </row>
    <row r="90" spans="1:21" ht="15" customHeight="1" x14ac:dyDescent="0.45">
      <c r="A90" t="s">
        <v>9422</v>
      </c>
      <c r="B90" t="s">
        <v>5675</v>
      </c>
      <c r="C90" t="s">
        <v>5676</v>
      </c>
      <c r="D90" t="s">
        <v>5677</v>
      </c>
      <c r="E90" t="s">
        <v>26</v>
      </c>
      <c r="F90" t="s">
        <v>5678</v>
      </c>
      <c r="G90" t="s">
        <v>2008</v>
      </c>
      <c r="H90" t="s">
        <v>5679</v>
      </c>
      <c r="I90" t="s">
        <v>5088</v>
      </c>
      <c r="J90" t="s">
        <v>5053</v>
      </c>
      <c r="K90" t="s">
        <v>1112</v>
      </c>
      <c r="L90" t="str">
        <f>SUBSTITUTE(SUBSTITUTE(SUBSTITUTE(SUBSTITUTE(SUBSTITUTE(SUBSTITUTE(SUBSTITUTE(SUBSTITUTE(SUBSTITUTE(SUBSTITUTE(SUBSTITUTE(SUBSTITUTE(SUBSTITUTE(LOWER(K90),".",""),"-","")," bvba",""),"belgië",""),"belgium","")," nv","")," bv",""),"group",""),"groep","")," ", ""),"é","e"),"è","e"),"à","a")</f>
        <v>catalent</v>
      </c>
      <c r="M90" t="str">
        <f>LOWER(B90&amp;Table1[[#This Row],[Achternaam]]&amp;L90)</f>
        <v>sabinecarlinocatalent</v>
      </c>
      <c r="N90" t="s">
        <v>264</v>
      </c>
      <c r="O90" t="s">
        <v>1113</v>
      </c>
      <c r="P90" t="s">
        <v>1114</v>
      </c>
      <c r="Q90" t="s">
        <v>5680</v>
      </c>
      <c r="R90" t="str">
        <f>IFERROR(LEFT(SUBSTITUTE(SUBSTITUTE(Table1[[#This Row],[Website]],"www.",""),"https://",""), FIND(".", SUBSTITUTE(SUBSTITUTE(Table1[[#This Row],[Website]],"www.",""),"https://","")) - 1),"")</f>
        <v>catalent</v>
      </c>
      <c r="S90" t="s">
        <v>1116</v>
      </c>
      <c r="T90" t="s">
        <v>26</v>
      </c>
      <c r="U90" t="s">
        <v>1124</v>
      </c>
    </row>
    <row r="91" spans="1:21" ht="15" customHeight="1" x14ac:dyDescent="0.45">
      <c r="A91" t="s">
        <v>9422</v>
      </c>
      <c r="B91" t="s">
        <v>5681</v>
      </c>
      <c r="C91" t="s">
        <v>5682</v>
      </c>
      <c r="D91" t="s">
        <v>5683</v>
      </c>
      <c r="E91" t="s">
        <v>26</v>
      </c>
      <c r="F91" t="s">
        <v>5684</v>
      </c>
      <c r="G91" t="s">
        <v>2008</v>
      </c>
      <c r="H91" t="s">
        <v>5685</v>
      </c>
      <c r="I91" t="s">
        <v>5043</v>
      </c>
      <c r="J91" t="s">
        <v>5053</v>
      </c>
      <c r="K91" t="s">
        <v>776</v>
      </c>
      <c r="L91" t="str">
        <f>SUBSTITUTE(SUBSTITUTE(SUBSTITUTE(SUBSTITUTE(SUBSTITUTE(SUBSTITUTE(SUBSTITUTE(SUBSTITUTE(SUBSTITUTE(SUBSTITUTE(SUBSTITUTE(SUBSTITUTE(SUBSTITUTE(LOWER(K91),".",""),"-","")," bvba",""),"belgië",""),"belgium","")," nv","")," bv",""),"group",""),"groep","")," ", ""),"é","e"),"è","e"),"à","a")</f>
        <v>belgan</v>
      </c>
      <c r="M91" t="str">
        <f>LOWER(B91&amp;Table1[[#This Row],[Achternaam]]&amp;L91)</f>
        <v>moonvannestebelgan</v>
      </c>
      <c r="N91" t="s">
        <v>787</v>
      </c>
      <c r="O91" t="s">
        <v>777</v>
      </c>
      <c r="P91" t="s">
        <v>778</v>
      </c>
      <c r="Q91" t="s">
        <v>5686</v>
      </c>
      <c r="R91" t="str">
        <f>IFERROR(LEFT(SUBSTITUTE(SUBSTITUTE(Table1[[#This Row],[Website]],"www.",""),"https://",""), FIND(".", SUBSTITUTE(SUBSTITUTE(Table1[[#This Row],[Website]],"www.",""),"https://","")) - 1),"")</f>
        <v>belgan</v>
      </c>
      <c r="S91" t="s">
        <v>780</v>
      </c>
      <c r="T91" t="s">
        <v>26</v>
      </c>
      <c r="U91" t="s">
        <v>788</v>
      </c>
    </row>
    <row r="92" spans="1:21" ht="15" customHeight="1" x14ac:dyDescent="0.45">
      <c r="A92" t="s">
        <v>9422</v>
      </c>
      <c r="B92" t="s">
        <v>5193</v>
      </c>
      <c r="C92" t="s">
        <v>5447</v>
      </c>
      <c r="D92" t="s">
        <v>5692</v>
      </c>
      <c r="E92" t="s">
        <v>26</v>
      </c>
      <c r="F92" t="s">
        <v>5693</v>
      </c>
      <c r="G92" t="s">
        <v>2008</v>
      </c>
      <c r="H92" t="s">
        <v>5042</v>
      </c>
      <c r="I92" t="s">
        <v>5043</v>
      </c>
      <c r="J92" t="s">
        <v>5053</v>
      </c>
      <c r="K92" t="s">
        <v>5694</v>
      </c>
      <c r="L92" t="str">
        <f>SUBSTITUTE(SUBSTITUTE(SUBSTITUTE(SUBSTITUTE(SUBSTITUTE(SUBSTITUTE(SUBSTITUTE(SUBSTITUTE(SUBSTITUTE(SUBSTITUTE(SUBSTITUTE(SUBSTITUTE(SUBSTITUTE(LOWER(K92),".",""),"-","")," bvba",""),"belgië",""),"belgium","")," nv","")," bv",""),"group",""),"groep","")," ", ""),"é","e"),"è","e"),"à","a")</f>
        <v>bdoadvisory</v>
      </c>
      <c r="M92" t="str">
        <f>LOWER(B92&amp;Table1[[#This Row],[Achternaam]]&amp;L92)</f>
        <v>florencecornelisbdoadvisory</v>
      </c>
      <c r="N92" t="s">
        <v>156</v>
      </c>
      <c r="O92" t="s">
        <v>5695</v>
      </c>
      <c r="P92" t="s">
        <v>5696</v>
      </c>
      <c r="Q92" t="s">
        <v>759</v>
      </c>
      <c r="R92" t="str">
        <f>IFERROR(LEFT(SUBSTITUTE(SUBSTITUTE(Table1[[#This Row],[Website]],"www.",""),"https://",""), FIND(".", SUBSTITUTE(SUBSTITUTE(Table1[[#This Row],[Website]],"www.",""),"https://","")) - 1),"")</f>
        <v>bdo</v>
      </c>
      <c r="S92" t="s">
        <v>758</v>
      </c>
      <c r="T92" t="s">
        <v>26</v>
      </c>
      <c r="U92" t="s">
        <v>5697</v>
      </c>
    </row>
    <row r="93" spans="1:21" ht="15" customHeight="1" x14ac:dyDescent="0.45">
      <c r="A93" t="s">
        <v>9422</v>
      </c>
      <c r="B93" t="s">
        <v>5698</v>
      </c>
      <c r="C93" t="s">
        <v>5699</v>
      </c>
      <c r="D93" t="s">
        <v>5700</v>
      </c>
      <c r="E93" t="s">
        <v>26</v>
      </c>
      <c r="F93" t="s">
        <v>5701</v>
      </c>
      <c r="G93" t="s">
        <v>2008</v>
      </c>
      <c r="H93" t="s">
        <v>5115</v>
      </c>
      <c r="I93" t="s">
        <v>5088</v>
      </c>
      <c r="J93" t="s">
        <v>5053</v>
      </c>
      <c r="K93" t="s">
        <v>144</v>
      </c>
      <c r="L93" t="str">
        <f>SUBSTITUTE(SUBSTITUTE(SUBSTITUTE(SUBSTITUTE(SUBSTITUTE(SUBSTITUTE(SUBSTITUTE(SUBSTITUTE(SUBSTITUTE(SUBSTITUTE(SUBSTITUTE(SUBSTITUTE(SUBSTITUTE(LOWER(K93),".",""),"-","")," bvba",""),"belgië",""),"belgium","")," nv","")," bv",""),"group",""),"groep","")," ", ""),"é","e"),"è","e"),"à","a")</f>
        <v>ae</v>
      </c>
      <c r="M93" t="str">
        <f>LOWER(B93&amp;Table1[[#This Row],[Achternaam]]&amp;L93)</f>
        <v>lucde bodtae</v>
      </c>
      <c r="N93" t="s">
        <v>156</v>
      </c>
      <c r="O93" t="s">
        <v>145</v>
      </c>
      <c r="P93" t="s">
        <v>146</v>
      </c>
      <c r="Q93" t="s">
        <v>5702</v>
      </c>
      <c r="R93" t="str">
        <f>IFERROR(LEFT(SUBSTITUTE(SUBSTITUTE(Table1[[#This Row],[Website]],"www.",""),"https://",""), FIND(".", SUBSTITUTE(SUBSTITUTE(Table1[[#This Row],[Website]],"www.",""),"https://","")) - 1),"")</f>
        <v>ae</v>
      </c>
      <c r="S93" t="s">
        <v>148</v>
      </c>
      <c r="T93" t="s">
        <v>26</v>
      </c>
      <c r="U93" t="s">
        <v>157</v>
      </c>
    </row>
    <row r="94" spans="1:21" ht="15" customHeight="1" x14ac:dyDescent="0.45">
      <c r="A94" t="s">
        <v>9422</v>
      </c>
      <c r="B94" t="s">
        <v>5703</v>
      </c>
      <c r="C94" t="s">
        <v>5704</v>
      </c>
      <c r="D94" t="s">
        <v>5705</v>
      </c>
      <c r="E94" t="s">
        <v>5023</v>
      </c>
      <c r="F94" t="s">
        <v>5706</v>
      </c>
      <c r="G94" t="s">
        <v>2008</v>
      </c>
      <c r="H94" t="s">
        <v>5042</v>
      </c>
      <c r="I94" t="s">
        <v>5043</v>
      </c>
      <c r="J94" t="s">
        <v>5053</v>
      </c>
      <c r="K94" t="s">
        <v>5707</v>
      </c>
      <c r="L94" t="str">
        <f>SUBSTITUTE(SUBSTITUTE(SUBSTITUTE(SUBSTITUTE(SUBSTITUTE(SUBSTITUTE(SUBSTITUTE(SUBSTITUTE(SUBSTITUTE(SUBSTITUTE(SUBSTITUTE(SUBSTITUTE(SUBSTITUTE(LOWER(K94),".",""),"-","")," bvba",""),"belgië",""),"belgium","")," nv","")," bv",""),"group",""),"groep","")," ", ""),"é","e"),"è","e"),"à","a")</f>
        <v>jandenuldredging</v>
      </c>
      <c r="M94" t="str">
        <f>LOWER(B94&amp;Table1[[#This Row],[Achternaam]]&amp;L94)</f>
        <v>valérielentackerjandenuldredging</v>
      </c>
      <c r="N94" t="s">
        <v>5708</v>
      </c>
      <c r="O94" t="s">
        <v>5709</v>
      </c>
      <c r="P94" t="s">
        <v>5710</v>
      </c>
      <c r="Q94" t="s">
        <v>5711</v>
      </c>
      <c r="R94" t="str">
        <f>IFERROR(LEFT(SUBSTITUTE(SUBSTITUTE(Table1[[#This Row],[Website]],"www.",""),"https://",""), FIND(".", SUBSTITUTE(SUBSTITUTE(Table1[[#This Row],[Website]],"www.",""),"https://","")) - 1),"")</f>
        <v>jandenul</v>
      </c>
      <c r="S94" t="s">
        <v>2710</v>
      </c>
      <c r="T94" t="s">
        <v>26</v>
      </c>
      <c r="U94" t="s">
        <v>5712</v>
      </c>
    </row>
    <row r="95" spans="1:21" ht="15" customHeight="1" x14ac:dyDescent="0.45">
      <c r="A95" t="s">
        <v>9422</v>
      </c>
      <c r="B95" t="s">
        <v>5714</v>
      </c>
      <c r="C95" t="s">
        <v>5715</v>
      </c>
      <c r="D95" t="s">
        <v>5716</v>
      </c>
      <c r="E95" t="s">
        <v>5023</v>
      </c>
      <c r="F95" t="s">
        <v>5717</v>
      </c>
      <c r="G95" t="s">
        <v>2008</v>
      </c>
      <c r="H95" t="s">
        <v>5042</v>
      </c>
      <c r="I95" t="s">
        <v>5043</v>
      </c>
      <c r="J95" t="s">
        <v>3764</v>
      </c>
      <c r="K95" t="s">
        <v>1493</v>
      </c>
      <c r="L95" t="str">
        <f>SUBSTITUTE(SUBSTITUTE(SUBSTITUTE(SUBSTITUTE(SUBSTITUTE(SUBSTITUTE(SUBSTITUTE(SUBSTITUTE(SUBSTITUTE(SUBSTITUTE(SUBSTITUTE(SUBSTITUTE(SUBSTITUTE(LOWER(K95),".",""),"-","")," bvba",""),"belgië",""),"belgium","")," nv","")," bv",""),"group",""),"groep","")," ", ""),"é","e"),"è","e"),"à","a")</f>
        <v>corilus</v>
      </c>
      <c r="M95" t="str">
        <f>LOWER(B95&amp;Table1[[#This Row],[Achternaam]]&amp;L95)</f>
        <v>kimvangeenberghecorilus</v>
      </c>
      <c r="N95" t="s">
        <v>686</v>
      </c>
      <c r="O95" t="s">
        <v>1494</v>
      </c>
      <c r="P95" t="s">
        <v>1495</v>
      </c>
      <c r="Q95" t="s">
        <v>5718</v>
      </c>
      <c r="R95" t="str">
        <f>IFERROR(LEFT(SUBSTITUTE(SUBSTITUTE(Table1[[#This Row],[Website]],"www.",""),"https://",""), FIND(".", SUBSTITUTE(SUBSTITUTE(Table1[[#This Row],[Website]],"www.",""),"https://","")) - 1),"")</f>
        <v>corilus</v>
      </c>
      <c r="S95" t="s">
        <v>1497</v>
      </c>
      <c r="T95" t="s">
        <v>26</v>
      </c>
      <c r="U95" t="s">
        <v>1503</v>
      </c>
    </row>
    <row r="96" spans="1:21" ht="15" customHeight="1" x14ac:dyDescent="0.45">
      <c r="A96" t="s">
        <v>9422</v>
      </c>
      <c r="B96" t="s">
        <v>5719</v>
      </c>
      <c r="C96" t="s">
        <v>5720</v>
      </c>
      <c r="D96" t="s">
        <v>5721</v>
      </c>
      <c r="E96" t="s">
        <v>26</v>
      </c>
      <c r="F96" t="s">
        <v>5722</v>
      </c>
      <c r="G96" t="s">
        <v>2008</v>
      </c>
      <c r="H96" t="s">
        <v>5723</v>
      </c>
      <c r="I96" t="s">
        <v>5088</v>
      </c>
      <c r="J96" t="s">
        <v>3764</v>
      </c>
      <c r="K96" t="s">
        <v>2661</v>
      </c>
      <c r="L96" t="str">
        <f>SUBSTITUTE(SUBSTITUTE(SUBSTITUTE(SUBSTITUTE(SUBSTITUTE(SUBSTITUTE(SUBSTITUTE(SUBSTITUTE(SUBSTITUTE(SUBSTITUTE(SUBSTITUTE(SUBSTITUTE(SUBSTITUTE(LOWER(K96),".",""),"-","")," bvba",""),"belgië",""),"belgium","")," nv","")," bv",""),"group",""),"groep","")," ", ""),"é","e"),"è","e"),"à","a")</f>
        <v>io</v>
      </c>
      <c r="M96" t="str">
        <f>LOWER(B96&amp;Table1[[#This Row],[Achternaam]]&amp;L96)</f>
        <v>larissafranckio</v>
      </c>
      <c r="N96" t="s">
        <v>2670</v>
      </c>
      <c r="O96" t="s">
        <v>2662</v>
      </c>
      <c r="P96" t="s">
        <v>2663</v>
      </c>
      <c r="Q96" t="s">
        <v>5724</v>
      </c>
      <c r="R96" t="str">
        <f>IFERROR(LEFT(SUBSTITUTE(SUBSTITUTE(Table1[[#This Row],[Website]],"www.",""),"https://",""), FIND(".", SUBSTITUTE(SUBSTITUTE(Table1[[#This Row],[Website]],"www.",""),"https://","")) - 1),"")</f>
        <v>iodigital</v>
      </c>
      <c r="S96" t="s">
        <v>2665</v>
      </c>
      <c r="T96" t="s">
        <v>26</v>
      </c>
      <c r="U96" t="s">
        <v>2671</v>
      </c>
    </row>
    <row r="97" spans="1:21" ht="15" customHeight="1" x14ac:dyDescent="0.45">
      <c r="A97" t="s">
        <v>9422</v>
      </c>
      <c r="B97" t="s">
        <v>5739</v>
      </c>
      <c r="C97" t="s">
        <v>5740</v>
      </c>
      <c r="D97" t="s">
        <v>5741</v>
      </c>
      <c r="E97" t="s">
        <v>26</v>
      </c>
      <c r="F97" t="s">
        <v>5742</v>
      </c>
      <c r="G97" t="s">
        <v>2008</v>
      </c>
      <c r="H97" t="s">
        <v>5042</v>
      </c>
      <c r="I97" t="s">
        <v>5043</v>
      </c>
      <c r="J97" t="s">
        <v>3764</v>
      </c>
      <c r="K97" t="s">
        <v>22</v>
      </c>
      <c r="L97" t="str">
        <f>SUBSTITUTE(SUBSTITUTE(SUBSTITUTE(SUBSTITUTE(SUBSTITUTE(SUBSTITUTE(SUBSTITUTE(SUBSTITUTE(SUBSTITUTE(SUBSTITUTE(SUBSTITUTE(SUBSTITUTE(SUBSTITUTE(LOWER(K97),".",""),"-","")," bvba",""),"belgië",""),"belgium","")," nv","")," bv",""),"group",""),"groep","")," ", ""),"é","e"),"è","e"),"à","a")</f>
        <v>24+</v>
      </c>
      <c r="M97" t="str">
        <f>LOWER(B97&amp;Table1[[#This Row],[Achternaam]]&amp;L97)</f>
        <v>anneliessurkijn24+</v>
      </c>
      <c r="N97" t="s">
        <v>37</v>
      </c>
      <c r="O97" t="s">
        <v>23</v>
      </c>
      <c r="P97" t="s">
        <v>24</v>
      </c>
      <c r="Q97" t="s">
        <v>5743</v>
      </c>
      <c r="R97" t="str">
        <f>IFERROR(LEFT(SUBSTITUTE(SUBSTITUTE(Table1[[#This Row],[Website]],"www.",""),"https://",""), FIND(".", SUBSTITUTE(SUBSTITUTE(Table1[[#This Row],[Website]],"www.",""),"https://","")) - 1),"")</f>
        <v>24plus</v>
      </c>
      <c r="S97" t="s">
        <v>27</v>
      </c>
      <c r="T97" t="s">
        <v>26</v>
      </c>
      <c r="U97" t="s">
        <v>40</v>
      </c>
    </row>
    <row r="98" spans="1:21" ht="15" customHeight="1" x14ac:dyDescent="0.45">
      <c r="A98" t="s">
        <v>9422</v>
      </c>
      <c r="B98" t="s">
        <v>5518</v>
      </c>
      <c r="C98" t="s">
        <v>5744</v>
      </c>
      <c r="D98" t="s">
        <v>5745</v>
      </c>
      <c r="E98" t="s">
        <v>26</v>
      </c>
      <c r="F98" t="s">
        <v>5746</v>
      </c>
      <c r="G98" t="s">
        <v>2008</v>
      </c>
      <c r="H98" t="s">
        <v>5207</v>
      </c>
      <c r="I98" t="s">
        <v>5035</v>
      </c>
      <c r="J98" t="s">
        <v>5053</v>
      </c>
      <c r="K98" t="s">
        <v>4779</v>
      </c>
      <c r="L98" t="str">
        <f>SUBSTITUTE(SUBSTITUTE(SUBSTITUTE(SUBSTITUTE(SUBSTITUTE(SUBSTITUTE(SUBSTITUTE(SUBSTITUTE(SUBSTITUTE(SUBSTITUTE(SUBSTITUTE(SUBSTITUTE(SUBSTITUTE(LOWER(K98),".",""),"-","")," bvba",""),"belgië",""),"belgium","")," nv","")," bv",""),"group",""),"groep","")," ", ""),"é","e"),"è","e"),"à","a")</f>
        <v>vlaamsinstituutvoorbiotechnologieflandersinstituteforbiotechnology</v>
      </c>
      <c r="M98" t="str">
        <f>LOWER(B98&amp;Table1[[#This Row],[Achternaam]]&amp;L98)</f>
        <v>veerlequivreuxvlaamsinstituutvoorbiotechnologieflandersinstituteforbiotechnology</v>
      </c>
      <c r="N98" t="s">
        <v>4788</v>
      </c>
      <c r="O98" t="s">
        <v>4780</v>
      </c>
      <c r="P98" t="s">
        <v>4781</v>
      </c>
      <c r="Q98" t="s">
        <v>5747</v>
      </c>
      <c r="R98" t="str">
        <f>IFERROR(LEFT(SUBSTITUTE(SUBSTITUTE(Table1[[#This Row],[Website]],"www.",""),"https://",""), FIND(".", SUBSTITUTE(SUBSTITUTE(Table1[[#This Row],[Website]],"www.",""),"https://","")) - 1),"")</f>
        <v>vib</v>
      </c>
      <c r="S98" t="s">
        <v>4783</v>
      </c>
      <c r="T98" t="s">
        <v>26</v>
      </c>
      <c r="U98" t="s">
        <v>4789</v>
      </c>
    </row>
    <row r="99" spans="1:21" ht="15" customHeight="1" x14ac:dyDescent="0.45">
      <c r="A99" t="s">
        <v>9422</v>
      </c>
      <c r="B99" t="s">
        <v>5752</v>
      </c>
      <c r="C99" t="s">
        <v>5753</v>
      </c>
      <c r="D99" t="s">
        <v>5754</v>
      </c>
      <c r="E99" t="s">
        <v>5023</v>
      </c>
      <c r="F99" t="s">
        <v>5755</v>
      </c>
      <c r="G99" t="s">
        <v>2008</v>
      </c>
      <c r="H99" t="s">
        <v>5042</v>
      </c>
      <c r="I99" t="s">
        <v>5043</v>
      </c>
      <c r="J99" t="s">
        <v>5053</v>
      </c>
      <c r="K99" t="s">
        <v>5756</v>
      </c>
      <c r="L99" t="str">
        <f>SUBSTITUTE(SUBSTITUTE(SUBSTITUTE(SUBSTITUTE(SUBSTITUTE(SUBSTITUTE(SUBSTITUTE(SUBSTITUTE(SUBSTITUTE(SUBSTITUTE(SUBSTITUTE(SUBSTITUTE(SUBSTITUTE(LOWER(K99),".",""),"-","")," bvba",""),"belgië",""),"belgium","")," nv","")," bv",""),"group",""),"groep","")," ", ""),"é","e"),"è","e"),"à","a")</f>
        <v>cesi</v>
      </c>
      <c r="M99" t="str">
        <f>LOWER(B99&amp;Table1[[#This Row],[Achternaam]]&amp;L99)</f>
        <v>zoécohncesi</v>
      </c>
      <c r="N99" t="s">
        <v>5455</v>
      </c>
      <c r="O99" t="s">
        <v>5757</v>
      </c>
      <c r="P99" t="s">
        <v>5758</v>
      </c>
      <c r="Q99" t="s">
        <v>5759</v>
      </c>
      <c r="R99" t="str">
        <f>IFERROR(LEFT(SUBSTITUTE(SUBSTITUTE(Table1[[#This Row],[Website]],"www.",""),"https://",""), FIND(".", SUBSTITUTE(SUBSTITUTE(Table1[[#This Row],[Website]],"www.",""),"https://","")) - 1),"")</f>
        <v>cesi</v>
      </c>
      <c r="S99" t="s">
        <v>5760</v>
      </c>
      <c r="T99" t="s">
        <v>26</v>
      </c>
      <c r="U99" t="s">
        <v>5761</v>
      </c>
    </row>
    <row r="100" spans="1:21" ht="15" customHeight="1" x14ac:dyDescent="0.45">
      <c r="A100" t="s">
        <v>9422</v>
      </c>
      <c r="B100" t="s">
        <v>5762</v>
      </c>
      <c r="C100" t="s">
        <v>5763</v>
      </c>
      <c r="D100" t="s">
        <v>5764</v>
      </c>
      <c r="E100" t="s">
        <v>26</v>
      </c>
      <c r="F100" t="s">
        <v>5765</v>
      </c>
      <c r="G100" t="s">
        <v>2008</v>
      </c>
      <c r="H100" t="s">
        <v>5042</v>
      </c>
      <c r="I100" t="s">
        <v>5043</v>
      </c>
      <c r="J100" t="s">
        <v>5053</v>
      </c>
      <c r="K100" t="s">
        <v>3335</v>
      </c>
      <c r="L100" t="str">
        <f>SUBSTITUTE(SUBSTITUTE(SUBSTITUTE(SUBSTITUTE(SUBSTITUTE(SUBSTITUTE(SUBSTITUTE(SUBSTITUTE(SUBSTITUTE(SUBSTITUTE(SUBSTITUTE(SUBSTITUTE(SUBSTITUTE(LOWER(K100),".",""),"-","")," bvba",""),"belgië",""),"belgium","")," nv","")," bv",""),"group",""),"groep","")," ", ""),"é","e"),"è","e"),"à","a")</f>
        <v>multiindustrialdesignengineeringservice</v>
      </c>
      <c r="M100" t="str">
        <f>LOWER(B100&amp;Table1[[#This Row],[Achternaam]]&amp;L100)</f>
        <v>saarpeetersmultiindustrialdesignengineeringservice</v>
      </c>
      <c r="N100" t="s">
        <v>3345</v>
      </c>
      <c r="O100" t="s">
        <v>3336</v>
      </c>
      <c r="P100" t="s">
        <v>3337</v>
      </c>
      <c r="Q100" t="s">
        <v>5766</v>
      </c>
      <c r="R100" t="str">
        <f>IFERROR(LEFT(SUBSTITUTE(SUBSTITUTE(Table1[[#This Row],[Website]],"www.",""),"https://",""), FIND(".", SUBSTITUTE(SUBSTITUTE(Table1[[#This Row],[Website]],"www.",""),"https://","")) - 1),"")</f>
        <v>houseoftalents</v>
      </c>
      <c r="S100" t="s">
        <v>3339</v>
      </c>
      <c r="T100" t="s">
        <v>26</v>
      </c>
      <c r="U100" t="s">
        <v>3346</v>
      </c>
    </row>
    <row r="101" spans="1:21" ht="15" customHeight="1" x14ac:dyDescent="0.45">
      <c r="A101" t="s">
        <v>9422</v>
      </c>
      <c r="B101" t="s">
        <v>5767</v>
      </c>
      <c r="C101" t="s">
        <v>5768</v>
      </c>
      <c r="D101" t="s">
        <v>5769</v>
      </c>
      <c r="E101" t="s">
        <v>26</v>
      </c>
      <c r="F101" t="s">
        <v>5770</v>
      </c>
      <c r="G101" t="s">
        <v>2008</v>
      </c>
      <c r="H101" t="s">
        <v>5042</v>
      </c>
      <c r="I101" t="s">
        <v>5043</v>
      </c>
      <c r="J101" t="s">
        <v>5053</v>
      </c>
      <c r="K101" t="s">
        <v>5771</v>
      </c>
      <c r="L101" t="str">
        <f>SUBSTITUTE(SUBSTITUTE(SUBSTITUTE(SUBSTITUTE(SUBSTITUTE(SUBSTITUTE(SUBSTITUTE(SUBSTITUTE(SUBSTITUTE(SUBSTITUTE(SUBSTITUTE(SUBSTITUTE(SUBSTITUTE(LOWER(K101),".",""),"-","")," bvba",""),"belgië",""),"belgium","")," nv","")," bv",""),"group",""),"groep","")," ", ""),"é","e"),"è","e"),"à","a")</f>
        <v>witgelekruisvlaamsbrabant</v>
      </c>
      <c r="M101" t="str">
        <f>LOWER(B101&amp;Table1[[#This Row],[Achternaam]]&amp;L101)</f>
        <v>fiendieussaertwitgelekruisvlaamsbrabant</v>
      </c>
      <c r="N101" t="s">
        <v>5772</v>
      </c>
      <c r="O101" t="s">
        <v>5773</v>
      </c>
      <c r="P101" t="s">
        <v>5774</v>
      </c>
      <c r="Q101" t="s">
        <v>5775</v>
      </c>
      <c r="R101" t="str">
        <f>IFERROR(LEFT(SUBSTITUTE(SUBSTITUTE(Table1[[#This Row],[Website]],"www.",""),"https://",""), FIND(".", SUBSTITUTE(SUBSTITUTE(Table1[[#This Row],[Website]],"www.",""),"https://","")) - 1),"")</f>
        <v>witgelekruis</v>
      </c>
      <c r="S101" t="s">
        <v>5776</v>
      </c>
      <c r="T101" t="s">
        <v>26</v>
      </c>
      <c r="U101" t="s">
        <v>5777</v>
      </c>
    </row>
    <row r="102" spans="1:21" ht="15" customHeight="1" x14ac:dyDescent="0.45">
      <c r="A102" t="s">
        <v>9422</v>
      </c>
      <c r="B102" t="s">
        <v>5497</v>
      </c>
      <c r="C102" t="s">
        <v>5778</v>
      </c>
      <c r="D102" t="s">
        <v>5779</v>
      </c>
      <c r="E102" t="s">
        <v>26</v>
      </c>
      <c r="F102" t="s">
        <v>5780</v>
      </c>
      <c r="G102" t="s">
        <v>2008</v>
      </c>
      <c r="H102" t="s">
        <v>5042</v>
      </c>
      <c r="I102" t="s">
        <v>5043</v>
      </c>
      <c r="J102" t="s">
        <v>5053</v>
      </c>
      <c r="K102" t="s">
        <v>2462</v>
      </c>
      <c r="L102" t="str">
        <f>SUBSTITUTE(SUBSTITUTE(SUBSTITUTE(SUBSTITUTE(SUBSTITUTE(SUBSTITUTE(SUBSTITUTE(SUBSTITUTE(SUBSTITUTE(SUBSTITUTE(SUBSTITUTE(SUBSTITUTE(SUBSTITUTE(LOWER(K102),".",""),"-","")," bvba",""),"belgië",""),"belgium","")," nv","")," bv",""),"group",""),"groep","")," ", ""),"é","e"),"è","e"),"à","a")</f>
        <v>homesebrechts</v>
      </c>
      <c r="M102" t="str">
        <f>LOWER(B102&amp;Table1[[#This Row],[Achternaam]]&amp;L102)</f>
        <v>sarahorishomesebrechts</v>
      </c>
      <c r="N102" t="s">
        <v>2470</v>
      </c>
      <c r="O102" t="s">
        <v>2463</v>
      </c>
      <c r="P102" t="s">
        <v>2464</v>
      </c>
      <c r="Q102" t="s">
        <v>2467</v>
      </c>
      <c r="R102" t="str">
        <f>IFERROR(LEFT(SUBSTITUTE(SUBSTITUTE(Table1[[#This Row],[Website]],"www.",""),"https://",""), FIND(".", SUBSTITUTE(SUBSTITUTE(Table1[[#This Row],[Website]],"www.",""),"https://","")) - 1),"")</f>
        <v>armonea</v>
      </c>
      <c r="S102" t="s">
        <v>2466</v>
      </c>
      <c r="T102" t="s">
        <v>26</v>
      </c>
      <c r="U102" t="s">
        <v>2471</v>
      </c>
    </row>
    <row r="103" spans="1:21" ht="15" customHeight="1" x14ac:dyDescent="0.45">
      <c r="A103" t="s">
        <v>9422</v>
      </c>
      <c r="B103" t="s">
        <v>5790</v>
      </c>
      <c r="C103" t="s">
        <v>5791</v>
      </c>
      <c r="D103" t="s">
        <v>5792</v>
      </c>
      <c r="E103" t="s">
        <v>26</v>
      </c>
      <c r="F103" t="s">
        <v>5793</v>
      </c>
      <c r="G103" t="s">
        <v>2008</v>
      </c>
      <c r="H103" t="s">
        <v>5052</v>
      </c>
      <c r="I103" t="s">
        <v>5035</v>
      </c>
      <c r="J103" t="s">
        <v>5053</v>
      </c>
      <c r="K103" t="s">
        <v>5794</v>
      </c>
      <c r="L103" t="str">
        <f>SUBSTITUTE(SUBSTITUTE(SUBSTITUTE(SUBSTITUTE(SUBSTITUTE(SUBSTITUTE(SUBSTITUTE(SUBSTITUTE(SUBSTITUTE(SUBSTITUTE(SUBSTITUTE(SUBSTITUTE(SUBSTITUTE(LOWER(K103),".",""),"-","")," bvba",""),"belgië",""),"belgium","")," nv","")," bv",""),"group",""),"groep","")," ", ""),"é","e"),"è","e"),"à","a")</f>
        <v>nektari</v>
      </c>
      <c r="M103" t="str">
        <f>LOWER(B103&amp;Table1[[#This Row],[Achternaam]]&amp;L103)</f>
        <v>nikide scheppernektari</v>
      </c>
      <c r="N103" t="s">
        <v>5455</v>
      </c>
      <c r="O103" t="s">
        <v>5795</v>
      </c>
      <c r="P103" t="s">
        <v>5796</v>
      </c>
      <c r="Q103" t="s">
        <v>5797</v>
      </c>
      <c r="R103" t="str">
        <f>IFERROR(LEFT(SUBSTITUTE(SUBSTITUTE(Table1[[#This Row],[Website]],"www.",""),"https://",""), FIND(".", SUBSTITUTE(SUBSTITUTE(Table1[[#This Row],[Website]],"www.",""),"https://","")) - 1),"")</f>
        <v>nektari</v>
      </c>
      <c r="S103" t="s">
        <v>5798</v>
      </c>
      <c r="T103" t="s">
        <v>26</v>
      </c>
      <c r="U103" t="s">
        <v>5799</v>
      </c>
    </row>
    <row r="104" spans="1:21" ht="15" customHeight="1" x14ac:dyDescent="0.45">
      <c r="A104" t="s">
        <v>9422</v>
      </c>
      <c r="B104" t="s">
        <v>5244</v>
      </c>
      <c r="C104" t="s">
        <v>5800</v>
      </c>
      <c r="D104" t="s">
        <v>5801</v>
      </c>
      <c r="E104" t="s">
        <v>5023</v>
      </c>
      <c r="F104" t="s">
        <v>5802</v>
      </c>
      <c r="G104" t="s">
        <v>2008</v>
      </c>
      <c r="H104" t="s">
        <v>5042</v>
      </c>
      <c r="I104" t="s">
        <v>5043</v>
      </c>
      <c r="J104" t="s">
        <v>3764</v>
      </c>
      <c r="K104" t="s">
        <v>5803</v>
      </c>
      <c r="L104" t="str">
        <f>SUBSTITUTE(SUBSTITUTE(SUBSTITUTE(SUBSTITUTE(SUBSTITUTE(SUBSTITUTE(SUBSTITUTE(SUBSTITUTE(SUBSTITUTE(SUBSTITUTE(SUBSTITUTE(SUBSTITUTE(SUBSTITUTE(LOWER(K104),".",""),"-","")," bvba",""),"belgië",""),"belgium","")," nv","")," bv",""),"group",""),"groep","")," ", ""),"é","e"),"è","e"),"à","a")</f>
        <v>mpioosterlo</v>
      </c>
      <c r="M104" t="str">
        <f>LOWER(B104&amp;Table1[[#This Row],[Achternaam]]&amp;L104)</f>
        <v>anpatrympioosterlo</v>
      </c>
      <c r="N104" t="s">
        <v>5455</v>
      </c>
      <c r="O104" t="s">
        <v>5804</v>
      </c>
      <c r="P104" t="s">
        <v>5805</v>
      </c>
      <c r="Q104" t="s">
        <v>5806</v>
      </c>
      <c r="R104" t="str">
        <f>IFERROR(LEFT(SUBSTITUTE(SUBSTITUTE(Table1[[#This Row],[Website]],"www.",""),"https://",""), FIND(".", SUBSTITUTE(SUBSTITUTE(Table1[[#This Row],[Website]],"www.",""),"https://","")) - 1),"")</f>
        <v>mpi-oosterlo</v>
      </c>
      <c r="S104" t="s">
        <v>5807</v>
      </c>
      <c r="T104" t="s">
        <v>26</v>
      </c>
      <c r="U104" t="s">
        <v>5808</v>
      </c>
    </row>
    <row r="105" spans="1:21" ht="15" customHeight="1" x14ac:dyDescent="0.45">
      <c r="A105" t="s">
        <v>9422</v>
      </c>
      <c r="B105" t="s">
        <v>5809</v>
      </c>
      <c r="C105" t="s">
        <v>5810</v>
      </c>
      <c r="D105" t="s">
        <v>5811</v>
      </c>
      <c r="E105" t="s">
        <v>5023</v>
      </c>
      <c r="F105" t="s">
        <v>5812</v>
      </c>
      <c r="G105" t="s">
        <v>2008</v>
      </c>
      <c r="H105" t="s">
        <v>5813</v>
      </c>
      <c r="I105" t="s">
        <v>5035</v>
      </c>
      <c r="J105" t="s">
        <v>5053</v>
      </c>
      <c r="K105" t="s">
        <v>2520</v>
      </c>
      <c r="L105" t="str">
        <f>SUBSTITUTE(SUBSTITUTE(SUBSTITUTE(SUBSTITUTE(SUBSTITUTE(SUBSTITUTE(SUBSTITUTE(SUBSTITUTE(SUBSTITUTE(SUBSTITUTE(SUBSTITUTE(SUBSTITUTE(SUBSTITUTE(LOWER(K105),".",""),"-","")," bvba",""),"belgië",""),"belgium","")," nv","")," bv",""),"group",""),"groep","")," ", ""),"é","e"),"è","e"),"à","a")</f>
        <v>huntsman(europe)</v>
      </c>
      <c r="M105" t="str">
        <f>LOWER(B105&amp;Table1[[#This Row],[Achternaam]]&amp;L105)</f>
        <v>rutgerjorishuntsman(europe)</v>
      </c>
      <c r="N105" t="s">
        <v>2017</v>
      </c>
      <c r="O105" t="s">
        <v>2521</v>
      </c>
      <c r="P105" t="s">
        <v>2522</v>
      </c>
      <c r="Q105" t="s">
        <v>5814</v>
      </c>
      <c r="R105" t="str">
        <f>IFERROR(LEFT(SUBSTITUTE(SUBSTITUTE(Table1[[#This Row],[Website]],"www.",""),"https://",""), FIND(".", SUBSTITUTE(SUBSTITUTE(Table1[[#This Row],[Website]],"www.",""),"https://","")) - 1),"")</f>
        <v>huntsman</v>
      </c>
      <c r="S105" t="s">
        <v>2524</v>
      </c>
      <c r="T105" t="s">
        <v>26</v>
      </c>
      <c r="U105" t="s">
        <v>2530</v>
      </c>
    </row>
    <row r="106" spans="1:21" ht="15" customHeight="1" x14ac:dyDescent="0.45">
      <c r="A106" t="s">
        <v>9422</v>
      </c>
      <c r="B106" t="s">
        <v>5826</v>
      </c>
      <c r="C106" t="s">
        <v>5827</v>
      </c>
      <c r="D106" t="s">
        <v>5828</v>
      </c>
      <c r="E106" t="s">
        <v>5023</v>
      </c>
      <c r="F106" t="s">
        <v>5829</v>
      </c>
      <c r="G106" t="s">
        <v>2008</v>
      </c>
      <c r="H106" t="s">
        <v>5042</v>
      </c>
      <c r="I106" t="s">
        <v>5043</v>
      </c>
      <c r="J106" t="s">
        <v>3764</v>
      </c>
      <c r="K106" t="s">
        <v>1975</v>
      </c>
      <c r="L106" t="str">
        <f>SUBSTITUTE(SUBSTITUTE(SUBSTITUTE(SUBSTITUTE(SUBSTITUTE(SUBSTITUTE(SUBSTITUTE(SUBSTITUTE(SUBSTITUTE(SUBSTITUTE(SUBSTITUTE(SUBSTITUTE(SUBSTITUTE(LOWER(K106),".",""),"-","")," bvba",""),"belgië",""),"belgium","")," nv","")," bv",""),"group",""),"groep","")," ", ""),"é","e"),"è","e"),"à","a")</f>
        <v>eneco</v>
      </c>
      <c r="M106" t="str">
        <f>LOWER(B106&amp;Table1[[#This Row],[Achternaam]]&amp;L106)</f>
        <v>elinevan harckeneco</v>
      </c>
      <c r="N106" t="s">
        <v>1984</v>
      </c>
      <c r="O106" t="s">
        <v>1976</v>
      </c>
      <c r="P106" t="s">
        <v>1977</v>
      </c>
      <c r="Q106" t="s">
        <v>5830</v>
      </c>
      <c r="R106" t="str">
        <f>IFERROR(LEFT(SUBSTITUTE(SUBSTITUTE(Table1[[#This Row],[Website]],"www.",""),"https://",""), FIND(".", SUBSTITUTE(SUBSTITUTE(Table1[[#This Row],[Website]],"www.",""),"https://","")) - 1),"")</f>
        <v>eneco</v>
      </c>
      <c r="S106" t="s">
        <v>6689</v>
      </c>
      <c r="T106"/>
      <c r="U106" t="s">
        <v>1985</v>
      </c>
    </row>
    <row r="107" spans="1:21" ht="15" customHeight="1" x14ac:dyDescent="0.45">
      <c r="A107" t="s">
        <v>9422</v>
      </c>
      <c r="B107" t="s">
        <v>5831</v>
      </c>
      <c r="C107" t="s">
        <v>5832</v>
      </c>
      <c r="D107" t="s">
        <v>5833</v>
      </c>
      <c r="E107" t="s">
        <v>26</v>
      </c>
      <c r="F107" t="s">
        <v>5834</v>
      </c>
      <c r="G107" t="s">
        <v>2008</v>
      </c>
      <c r="H107" t="s">
        <v>5835</v>
      </c>
      <c r="I107" t="s">
        <v>5035</v>
      </c>
      <c r="J107" t="s">
        <v>5053</v>
      </c>
      <c r="K107" t="s">
        <v>3255</v>
      </c>
      <c r="L107" t="str">
        <f>SUBSTITUTE(SUBSTITUTE(SUBSTITUTE(SUBSTITUTE(SUBSTITUTE(SUBSTITUTE(SUBSTITUTE(SUBSTITUTE(SUBSTITUTE(SUBSTITUTE(SUBSTITUTE(SUBSTITUTE(SUBSTITUTE(LOWER(K107),".",""),"-","")," bvba",""),"belgië",""),"belgium","")," nv","")," bv",""),"group",""),"groep","")," ", ""),"é","e"),"è","e"),"à","a")</f>
        <v>microsoft</v>
      </c>
      <c r="M107" t="str">
        <f>LOWER(B107&amp;Table1[[#This Row],[Achternaam]]&amp;L107)</f>
        <v>omairamartensmicrosoft</v>
      </c>
      <c r="N107" t="s">
        <v>156</v>
      </c>
      <c r="O107" t="s">
        <v>3256</v>
      </c>
      <c r="P107" t="s">
        <v>3257</v>
      </c>
      <c r="Q107" t="s">
        <v>5836</v>
      </c>
      <c r="R107" t="str">
        <f>IFERROR(LEFT(SUBSTITUTE(SUBSTITUTE(Table1[[#This Row],[Website]],"www.",""),"https://",""), FIND(".", SUBSTITUTE(SUBSTITUTE(Table1[[#This Row],[Website]],"www.",""),"https://","")) - 1),"")</f>
        <v>microsoft</v>
      </c>
      <c r="S107" t="s">
        <v>3258</v>
      </c>
      <c r="T107" t="s">
        <v>26</v>
      </c>
      <c r="U107" t="s">
        <v>3263</v>
      </c>
    </row>
    <row r="108" spans="1:21" ht="15" customHeight="1" x14ac:dyDescent="0.45">
      <c r="A108" t="s">
        <v>9422</v>
      </c>
      <c r="B108" t="s">
        <v>5837</v>
      </c>
      <c r="C108" t="s">
        <v>5838</v>
      </c>
      <c r="D108" t="s">
        <v>5839</v>
      </c>
      <c r="E108" t="s">
        <v>26</v>
      </c>
      <c r="F108" t="s">
        <v>5840</v>
      </c>
      <c r="G108" t="s">
        <v>2008</v>
      </c>
      <c r="H108" t="s">
        <v>5042</v>
      </c>
      <c r="I108" t="s">
        <v>5043</v>
      </c>
      <c r="J108" t="s">
        <v>5053</v>
      </c>
      <c r="K108" t="s">
        <v>4855</v>
      </c>
      <c r="L108" t="str">
        <f>SUBSTITUTE(SUBSTITUTE(SUBSTITUTE(SUBSTITUTE(SUBSTITUTE(SUBSTITUTE(SUBSTITUTE(SUBSTITUTE(SUBSTITUTE(SUBSTITUTE(SUBSTITUTE(SUBSTITUTE(SUBSTITUTE(LOWER(K108),".",""),"-","")," bvba",""),"belgië",""),"belgium","")," nv","")," bv",""),"group",""),"groep","")," ", ""),"é","e"),"è","e"),"à","a")</f>
        <v>vynova</v>
      </c>
      <c r="M108" t="str">
        <f>LOWER(B108&amp;Table1[[#This Row],[Achternaam]]&amp;L108)</f>
        <v>marilisabetvynova</v>
      </c>
      <c r="N108" t="s">
        <v>216</v>
      </c>
      <c r="O108" t="s">
        <v>4856</v>
      </c>
      <c r="P108" t="s">
        <v>4857</v>
      </c>
      <c r="Q108" t="s">
        <v>5841</v>
      </c>
      <c r="R108" t="str">
        <f>IFERROR(LEFT(SUBSTITUTE(SUBSTITUTE(Table1[[#This Row],[Website]],"www.",""),"https://",""), FIND(".", SUBSTITUTE(SUBSTITUTE(Table1[[#This Row],[Website]],"www.",""),"https://","")) - 1),"")</f>
        <v>vynova-group</v>
      </c>
      <c r="S108" t="s">
        <v>4858</v>
      </c>
      <c r="T108" t="s">
        <v>26</v>
      </c>
      <c r="U108" t="s">
        <v>4864</v>
      </c>
    </row>
    <row r="109" spans="1:21" ht="15" customHeight="1" x14ac:dyDescent="0.45">
      <c r="A109" t="s">
        <v>9422</v>
      </c>
      <c r="B109" t="s">
        <v>5842</v>
      </c>
      <c r="C109" t="s">
        <v>5843</v>
      </c>
      <c r="D109" t="s">
        <v>5844</v>
      </c>
      <c r="E109" t="s">
        <v>26</v>
      </c>
      <c r="F109" t="s">
        <v>5845</v>
      </c>
      <c r="G109" t="s">
        <v>2008</v>
      </c>
      <c r="H109" t="s">
        <v>5042</v>
      </c>
      <c r="I109" t="s">
        <v>5043</v>
      </c>
      <c r="J109" t="s">
        <v>3764</v>
      </c>
      <c r="K109" t="s">
        <v>3229</v>
      </c>
      <c r="L109" t="str">
        <f>SUBSTITUTE(SUBSTITUTE(SUBSTITUTE(SUBSTITUTE(SUBSTITUTE(SUBSTITUTE(SUBSTITUTE(SUBSTITUTE(SUBSTITUTE(SUBSTITUTE(SUBSTITUTE(SUBSTITUTE(SUBSTITUTE(LOWER(K109),".",""),"-","")," bvba",""),"belgië",""),"belgium","")," nv","")," bv",""),"group",""),"groep","")," ", ""),"é","e"),"è","e"),"à","a")</f>
        <v>melexistechnologies</v>
      </c>
      <c r="M109" t="str">
        <f>LOWER(B109&amp;Table1[[#This Row],[Achternaam]]&amp;L109)</f>
        <v>alexandrabuzásmelexistechnologies</v>
      </c>
      <c r="N109" t="s">
        <v>787</v>
      </c>
      <c r="O109" t="s">
        <v>3230</v>
      </c>
      <c r="P109" t="s">
        <v>3231</v>
      </c>
      <c r="Q109" t="s">
        <v>5846</v>
      </c>
      <c r="R109" t="str">
        <f>IFERROR(LEFT(SUBSTITUTE(SUBSTITUTE(Table1[[#This Row],[Website]],"www.",""),"https://",""), FIND(".", SUBSTITUTE(SUBSTITUTE(Table1[[#This Row],[Website]],"www.",""),"https://","")) - 1),"")</f>
        <v>melexis</v>
      </c>
      <c r="S109" t="s">
        <v>3232</v>
      </c>
      <c r="T109" t="s">
        <v>26</v>
      </c>
      <c r="U109" t="s">
        <v>3238</v>
      </c>
    </row>
    <row r="110" spans="1:21" ht="15" customHeight="1" x14ac:dyDescent="0.45">
      <c r="A110" t="s">
        <v>9422</v>
      </c>
      <c r="B110" t="s">
        <v>5856</v>
      </c>
      <c r="C110" t="s">
        <v>5857</v>
      </c>
      <c r="D110" t="s">
        <v>5858</v>
      </c>
      <c r="E110" t="s">
        <v>26</v>
      </c>
      <c r="F110" t="s">
        <v>5859</v>
      </c>
      <c r="G110" t="s">
        <v>2008</v>
      </c>
      <c r="H110" t="s">
        <v>5042</v>
      </c>
      <c r="I110" t="s">
        <v>5043</v>
      </c>
      <c r="J110" t="s">
        <v>5053</v>
      </c>
      <c r="K110" t="s">
        <v>2419</v>
      </c>
      <c r="L110" t="str">
        <f>SUBSTITUTE(SUBSTITUTE(SUBSTITUTE(SUBSTITUTE(SUBSTITUTE(SUBSTITUTE(SUBSTITUTE(SUBSTITUTE(SUBSTITUTE(SUBSTITUTE(SUBSTITUTE(SUBSTITUTE(SUBSTITUTE(LOWER(K110),".",""),"-","")," bvba",""),"belgië",""),"belgium","")," nv","")," bv",""),"group",""),"groep","")," ", ""),"é","e"),"è","e"),"à","a")</f>
        <v>hedinautomotive</v>
      </c>
      <c r="M110" t="str">
        <f>LOWER(B110&amp;Table1[[#This Row],[Achternaam]]&amp;L110)</f>
        <v>andréabaetenshedinautomotive</v>
      </c>
      <c r="N110" t="s">
        <v>2426</v>
      </c>
      <c r="O110" t="s">
        <v>2420</v>
      </c>
      <c r="P110" t="s">
        <v>2421</v>
      </c>
      <c r="Q110" t="s">
        <v>5860</v>
      </c>
      <c r="R110" t="str">
        <f>IFERROR(LEFT(SUBSTITUTE(SUBSTITUTE(Table1[[#This Row],[Website]],"www.",""),"https://",""), FIND(".", SUBSTITUTE(SUBSTITUTE(Table1[[#This Row],[Website]],"www.",""),"https://","")) - 1),"")</f>
        <v>hedinautomotive</v>
      </c>
      <c r="S110" t="s">
        <v>2422</v>
      </c>
      <c r="T110" t="s">
        <v>26</v>
      </c>
      <c r="U110" t="s">
        <v>2427</v>
      </c>
    </row>
    <row r="111" spans="1:21" ht="15" customHeight="1" x14ac:dyDescent="0.45">
      <c r="A111" t="s">
        <v>9422</v>
      </c>
      <c r="B111" t="s">
        <v>5377</v>
      </c>
      <c r="C111" t="s">
        <v>5861</v>
      </c>
      <c r="D111" t="s">
        <v>5862</v>
      </c>
      <c r="E111" t="s">
        <v>26</v>
      </c>
      <c r="F111" t="s">
        <v>5863</v>
      </c>
      <c r="G111" t="s">
        <v>2008</v>
      </c>
      <c r="H111" t="s">
        <v>5042</v>
      </c>
      <c r="I111" t="s">
        <v>5043</v>
      </c>
      <c r="J111" t="s">
        <v>5053</v>
      </c>
      <c r="K111" t="s">
        <v>2499</v>
      </c>
      <c r="L111" t="str">
        <f>SUBSTITUTE(SUBSTITUTE(SUBSTITUTE(SUBSTITUTE(SUBSTITUTE(SUBSTITUTE(SUBSTITUTE(SUBSTITUTE(SUBSTITUTE(SUBSTITUTE(SUBSTITUTE(SUBSTITUTE(SUBSTITUTE(LOWER(K111),".",""),"-","")," bvba",""),"belgië",""),"belgium","")," nv","")," bv",""),"group",""),"groep","")," ", ""),"é","e"),"è","e"),"à","a")</f>
        <v>hubo</v>
      </c>
      <c r="M111" t="str">
        <f>LOWER(B111&amp;Table1[[#This Row],[Achternaam]]&amp;L111)</f>
        <v>annevanweddingenhubo</v>
      </c>
      <c r="N111" t="s">
        <v>972</v>
      </c>
      <c r="O111" t="s">
        <v>2500</v>
      </c>
      <c r="P111" t="s">
        <v>2501</v>
      </c>
      <c r="Q111" t="s">
        <v>5864</v>
      </c>
      <c r="R111" t="str">
        <f>IFERROR(LEFT(SUBSTITUTE(SUBSTITUTE(Table1[[#This Row],[Website]],"www.",""),"https://",""), FIND(".", SUBSTITUTE(SUBSTITUTE(Table1[[#This Row],[Website]],"www.",""),"https://","")) - 1),"")</f>
        <v>hubo</v>
      </c>
      <c r="S111" t="s">
        <v>6689</v>
      </c>
      <c r="T111"/>
      <c r="U111" t="s">
        <v>2509</v>
      </c>
    </row>
    <row r="112" spans="1:21" ht="15" customHeight="1" x14ac:dyDescent="0.45">
      <c r="A112" t="s">
        <v>9422</v>
      </c>
      <c r="B112" t="s">
        <v>5869</v>
      </c>
      <c r="C112" t="s">
        <v>5870</v>
      </c>
      <c r="D112" t="s">
        <v>5871</v>
      </c>
      <c r="E112" t="s">
        <v>26</v>
      </c>
      <c r="F112" t="s">
        <v>5872</v>
      </c>
      <c r="G112" t="s">
        <v>2008</v>
      </c>
      <c r="H112" t="s">
        <v>5042</v>
      </c>
      <c r="I112" t="s">
        <v>5043</v>
      </c>
      <c r="J112" t="s">
        <v>3764</v>
      </c>
      <c r="K112" t="s">
        <v>4833</v>
      </c>
      <c r="L112" t="str">
        <f>SUBSTITUTE(SUBSTITUTE(SUBSTITUTE(SUBSTITUTE(SUBSTITUTE(SUBSTITUTE(SUBSTITUTE(SUBSTITUTE(SUBSTITUTE(SUBSTITUTE(SUBSTITUTE(SUBSTITUTE(SUBSTITUTE(LOWER(K112),".",""),"-","")," bvba",""),"belgië",""),"belgium","")," nv","")," bv",""),"group",""),"groep","")," ", ""),"é","e"),"è","e"),"à","a")</f>
        <v>vpkpackaging</v>
      </c>
      <c r="M112" t="str">
        <f>LOWER(B112&amp;Table1[[#This Row],[Achternaam]]&amp;L112)</f>
        <v>jasminepiessensvpkpackaging</v>
      </c>
      <c r="N112" t="s">
        <v>1876</v>
      </c>
      <c r="O112" t="s">
        <v>4834</v>
      </c>
      <c r="P112" t="s">
        <v>4835</v>
      </c>
      <c r="Q112" t="s">
        <v>5873</v>
      </c>
      <c r="R112" t="str">
        <f>IFERROR(LEFT(SUBSTITUTE(SUBSTITUTE(Table1[[#This Row],[Website]],"www.",""),"https://",""), FIND(".", SUBSTITUTE(SUBSTITUTE(Table1[[#This Row],[Website]],"www.",""),"https://","")) - 1),"")</f>
        <v>vpkgroup</v>
      </c>
      <c r="S112" t="s">
        <v>6689</v>
      </c>
      <c r="T112"/>
      <c r="U112" t="s">
        <v>4842</v>
      </c>
    </row>
    <row r="113" spans="1:21" ht="15" customHeight="1" x14ac:dyDescent="0.45">
      <c r="A113" t="s">
        <v>9422</v>
      </c>
      <c r="B113" t="s">
        <v>5878</v>
      </c>
      <c r="C113" t="s">
        <v>5879</v>
      </c>
      <c r="D113" t="s">
        <v>5880</v>
      </c>
      <c r="E113" t="s">
        <v>26</v>
      </c>
      <c r="F113" t="s">
        <v>5881</v>
      </c>
      <c r="G113" t="s">
        <v>5033</v>
      </c>
      <c r="H113" t="s">
        <v>5115</v>
      </c>
      <c r="I113" t="s">
        <v>5088</v>
      </c>
      <c r="J113" t="s">
        <v>5053</v>
      </c>
      <c r="K113" t="s">
        <v>416</v>
      </c>
      <c r="L113" t="str">
        <f>SUBSTITUTE(SUBSTITUTE(SUBSTITUTE(SUBSTITUTE(SUBSTITUTE(SUBSTITUTE(SUBSTITUTE(SUBSTITUTE(SUBSTITUTE(SUBSTITUTE(SUBSTITUTE(SUBSTITUTE(SUBSTITUTE(LOWER(K113),".",""),"-","")," bvba",""),"belgië",""),"belgium","")," nv","")," bv",""),"group",""),"groep","")," ", ""),"é","e"),"è","e"),"à","a")</f>
        <v>aon</v>
      </c>
      <c r="M113" t="str">
        <f>LOWER(B113&amp;Table1[[#This Row],[Achternaam]]&amp;L113)</f>
        <v>wernerkeerisaon</v>
      </c>
      <c r="N113" t="s">
        <v>425</v>
      </c>
      <c r="O113" t="s">
        <v>417</v>
      </c>
      <c r="P113" t="s">
        <v>418</v>
      </c>
      <c r="Q113" t="s">
        <v>5882</v>
      </c>
      <c r="R113" t="str">
        <f>IFERROR(LEFT(SUBSTITUTE(SUBSTITUTE(Table1[[#This Row],[Website]],"www.",""),"https://",""), FIND(".", SUBSTITUTE(SUBSTITUTE(Table1[[#This Row],[Website]],"www.",""),"https://","")) - 1),"")</f>
        <v>aon</v>
      </c>
      <c r="S113" t="s">
        <v>6689</v>
      </c>
      <c r="T113"/>
      <c r="U113" t="s">
        <v>426</v>
      </c>
    </row>
    <row r="114" spans="1:21" ht="15" customHeight="1" x14ac:dyDescent="0.45">
      <c r="A114" t="s">
        <v>9422</v>
      </c>
      <c r="B114" t="s">
        <v>5883</v>
      </c>
      <c r="C114" t="s">
        <v>5884</v>
      </c>
      <c r="D114" t="s">
        <v>5885</v>
      </c>
      <c r="E114" t="s">
        <v>26</v>
      </c>
      <c r="F114" t="s">
        <v>5886</v>
      </c>
      <c r="G114" t="s">
        <v>5033</v>
      </c>
      <c r="H114" t="s">
        <v>5723</v>
      </c>
      <c r="I114" t="s">
        <v>5088</v>
      </c>
      <c r="J114" t="s">
        <v>5053</v>
      </c>
      <c r="K114" t="s">
        <v>4236</v>
      </c>
      <c r="L114" t="str">
        <f>SUBSTITUTE(SUBSTITUTE(SUBSTITUTE(SUBSTITUTE(SUBSTITUTE(SUBSTITUTE(SUBSTITUTE(SUBSTITUTE(SUBSTITUTE(SUBSTITUTE(SUBSTITUTE(SUBSTITUTE(SUBSTITUTE(LOWER(K114),".",""),"-","")," bvba",""),"belgië",""),"belgium","")," nv","")," bv",""),"group",""),"groep","")," ", ""),"é","e"),"è","e"),"à","a")</f>
        <v>storaensolangerbrugge</v>
      </c>
      <c r="M114" t="str">
        <f>LOWER(B114&amp;Table1[[#This Row],[Achternaam]]&amp;L114)</f>
        <v>lievenwillaertstoraensolangerbrugge</v>
      </c>
      <c r="N114" t="s">
        <v>3477</v>
      </c>
      <c r="O114" t="s">
        <v>4237</v>
      </c>
      <c r="P114" t="s">
        <v>4238</v>
      </c>
      <c r="Q114" t="s">
        <v>4240</v>
      </c>
      <c r="R114" t="str">
        <f>IFERROR(LEFT(SUBSTITUTE(SUBSTITUTE(Table1[[#This Row],[Website]],"www.",""),"https://",""), FIND(".", SUBSTITUTE(SUBSTITUTE(Table1[[#This Row],[Website]],"www.",""),"https://","")) - 1),"")</f>
        <v>storaenso</v>
      </c>
      <c r="S114" t="s">
        <v>4239</v>
      </c>
      <c r="T114" t="s">
        <v>26</v>
      </c>
      <c r="U114" t="s">
        <v>4244</v>
      </c>
    </row>
    <row r="115" spans="1:21" ht="15" customHeight="1" x14ac:dyDescent="0.45">
      <c r="A115" t="s">
        <v>9422</v>
      </c>
      <c r="B115" t="s">
        <v>5422</v>
      </c>
      <c r="C115" t="s">
        <v>5887</v>
      </c>
      <c r="D115" t="s">
        <v>5888</v>
      </c>
      <c r="E115" t="s">
        <v>26</v>
      </c>
      <c r="F115" t="s">
        <v>5889</v>
      </c>
      <c r="G115" t="s">
        <v>2008</v>
      </c>
      <c r="H115" t="s">
        <v>5890</v>
      </c>
      <c r="I115" t="s">
        <v>5043</v>
      </c>
      <c r="J115" t="s">
        <v>5891</v>
      </c>
      <c r="K115" t="s">
        <v>4045</v>
      </c>
      <c r="L115" t="str">
        <f>SUBSTITUTE(SUBSTITUTE(SUBSTITUTE(SUBSTITUTE(SUBSTITUTE(SUBSTITUTE(SUBSTITUTE(SUBSTITUTE(SUBSTITUTE(SUBSTITUTE(SUBSTITUTE(SUBSTITUTE(SUBSTITUTE(LOWER(K115),".",""),"-","")," bvba",""),"belgië",""),"belgium","")," nv","")," bv",""),"group",""),"groep","")," ", ""),"é","e"),"è","e"),"à","a")</f>
        <v>siemensindustrysoftware</v>
      </c>
      <c r="M115" t="str">
        <f>LOWER(B115&amp;Table1[[#This Row],[Achternaam]]&amp;L115)</f>
        <v>myriamstockbroeckxsiemensindustrysoftware</v>
      </c>
      <c r="N115" t="s">
        <v>1180</v>
      </c>
      <c r="O115" t="s">
        <v>4046</v>
      </c>
      <c r="P115" t="s">
        <v>4047</v>
      </c>
      <c r="Q115" t="s">
        <v>5892</v>
      </c>
      <c r="R115" t="str">
        <f>IFERROR(LEFT(SUBSTITUTE(SUBSTITUTE(Table1[[#This Row],[Website]],"www.",""),"https://",""), FIND(".", SUBSTITUTE(SUBSTITUTE(Table1[[#This Row],[Website]],"www.",""),"https://","")) - 1),"")</f>
        <v>siemens</v>
      </c>
      <c r="S115" t="s">
        <v>6689</v>
      </c>
      <c r="T115"/>
      <c r="U115" t="s">
        <v>4052</v>
      </c>
    </row>
    <row r="116" spans="1:21" ht="15" customHeight="1" x14ac:dyDescent="0.45">
      <c r="A116" t="s">
        <v>9422</v>
      </c>
      <c r="B116" t="s">
        <v>5851</v>
      </c>
      <c r="C116" t="s">
        <v>5893</v>
      </c>
      <c r="D116" t="s">
        <v>5894</v>
      </c>
      <c r="E116" t="s">
        <v>26</v>
      </c>
      <c r="F116" t="s">
        <v>5895</v>
      </c>
      <c r="G116" t="s">
        <v>2008</v>
      </c>
      <c r="H116" t="s">
        <v>5042</v>
      </c>
      <c r="I116" t="s">
        <v>5043</v>
      </c>
      <c r="J116" t="s">
        <v>5053</v>
      </c>
      <c r="K116" t="s">
        <v>4602</v>
      </c>
      <c r="L116" t="str">
        <f>SUBSTITUTE(SUBSTITUTE(SUBSTITUTE(SUBSTITUTE(SUBSTITUTE(SUBSTITUTE(SUBSTITUTE(SUBSTITUTE(SUBSTITUTE(SUBSTITUTE(SUBSTITUTE(SUBSTITUTE(SUBSTITUTE(LOWER(K116),".",""),"-","")," bvba",""),"belgië",""),"belgium","")," nv","")," bv",""),"group",""),"groep","")," ", ""),"é","e"),"è","e"),"à","a")</f>
        <v>vandevelde</v>
      </c>
      <c r="M116" t="str">
        <f>LOWER(B116&amp;Table1[[#This Row],[Achternaam]]&amp;L116)</f>
        <v>christinehoenraetvandevelde</v>
      </c>
      <c r="N116" t="s">
        <v>406</v>
      </c>
      <c r="O116" t="s">
        <v>4603</v>
      </c>
      <c r="P116" t="s">
        <v>4604</v>
      </c>
      <c r="Q116" t="s">
        <v>5896</v>
      </c>
      <c r="R116" t="str">
        <f>IFERROR(LEFT(SUBSTITUTE(SUBSTITUTE(Table1[[#This Row],[Website]],"www.",""),"https://",""), FIND(".", SUBSTITUTE(SUBSTITUTE(Table1[[#This Row],[Website]],"www.",""),"https://","")) - 1),"")</f>
        <v>vandevelde</v>
      </c>
      <c r="S116" t="s">
        <v>6689</v>
      </c>
      <c r="T116"/>
      <c r="U116" t="s">
        <v>4612</v>
      </c>
    </row>
    <row r="117" spans="1:21" ht="15" customHeight="1" x14ac:dyDescent="0.45">
      <c r="A117" t="s">
        <v>9422</v>
      </c>
      <c r="B117" t="s">
        <v>5518</v>
      </c>
      <c r="C117" t="s">
        <v>5897</v>
      </c>
      <c r="D117" t="s">
        <v>5898</v>
      </c>
      <c r="E117" t="s">
        <v>26</v>
      </c>
      <c r="F117" t="s">
        <v>5899</v>
      </c>
      <c r="G117" t="s">
        <v>2008</v>
      </c>
      <c r="H117" t="s">
        <v>5087</v>
      </c>
      <c r="I117" t="s">
        <v>5088</v>
      </c>
      <c r="J117" t="s">
        <v>5089</v>
      </c>
      <c r="K117" t="s">
        <v>363</v>
      </c>
      <c r="L117" t="str">
        <f>SUBSTITUTE(SUBSTITUTE(SUBSTITUTE(SUBSTITUTE(SUBSTITUTE(SUBSTITUTE(SUBSTITUTE(SUBSTITUTE(SUBSTITUTE(SUBSTITUTE(SUBSTITUTE(SUBSTITUTE(SUBSTITUTE(LOWER(K117),".",""),"-","")," bvba",""),"belgië",""),"belgium","")," nv","")," bv",""),"group",""),"groep","")," ", ""),"é","e"),"è","e"),"à","a")</f>
        <v>amcorflexiblestranspac</v>
      </c>
      <c r="M117" t="str">
        <f>LOWER(B117&amp;Table1[[#This Row],[Achternaam]]&amp;L117)</f>
        <v>veerlede smetamcorflexiblestranspac</v>
      </c>
      <c r="N117" t="s">
        <v>374</v>
      </c>
      <c r="O117" t="s">
        <v>364</v>
      </c>
      <c r="P117" t="s">
        <v>365</v>
      </c>
      <c r="Q117" t="s">
        <v>367</v>
      </c>
      <c r="R117" t="str">
        <f>IFERROR(LEFT(SUBSTITUTE(SUBSTITUTE(Table1[[#This Row],[Website]],"www.",""),"https://",""), FIND(".", SUBSTITUTE(SUBSTITUTE(Table1[[#This Row],[Website]],"www.",""),"https://","")) - 1),"")</f>
        <v>WWW</v>
      </c>
      <c r="S117" t="s">
        <v>366</v>
      </c>
      <c r="T117" t="s">
        <v>26</v>
      </c>
      <c r="U117" t="s">
        <v>375</v>
      </c>
    </row>
    <row r="118" spans="1:21" ht="15" customHeight="1" x14ac:dyDescent="0.45">
      <c r="A118" t="s">
        <v>9422</v>
      </c>
      <c r="B118" t="s">
        <v>5900</v>
      </c>
      <c r="C118" t="s">
        <v>5901</v>
      </c>
      <c r="D118" t="s">
        <v>5902</v>
      </c>
      <c r="E118" t="s">
        <v>5023</v>
      </c>
      <c r="F118" t="s">
        <v>5903</v>
      </c>
      <c r="G118" t="s">
        <v>2008</v>
      </c>
      <c r="H118" t="s">
        <v>5052</v>
      </c>
      <c r="I118" t="s">
        <v>5035</v>
      </c>
      <c r="J118" t="s">
        <v>5036</v>
      </c>
      <c r="K118" t="s">
        <v>1785</v>
      </c>
      <c r="L118" t="str">
        <f>SUBSTITUTE(SUBSTITUTE(SUBSTITUTE(SUBSTITUTE(SUBSTITUTE(SUBSTITUTE(SUBSTITUTE(SUBSTITUTE(SUBSTITUTE(SUBSTITUTE(SUBSTITUTE(SUBSTITUTE(SUBSTITUTE(LOWER(K118),".",""),"-","")," bvba",""),"belgië",""),"belgium","")," nv","")," bv",""),"group",""),"groep","")," ", ""),"é","e"),"è","e"),"à","a")</f>
        <v>dfds</v>
      </c>
      <c r="M118" t="str">
        <f>LOWER(B118&amp;Table1[[#This Row],[Achternaam]]&amp;L118)</f>
        <v>annarubbensdfds</v>
      </c>
      <c r="N118" t="s">
        <v>1793</v>
      </c>
      <c r="O118" t="s">
        <v>1786</v>
      </c>
      <c r="P118" t="s">
        <v>1787</v>
      </c>
      <c r="Q118" t="s">
        <v>5904</v>
      </c>
      <c r="R118" t="str">
        <f>IFERROR(LEFT(SUBSTITUTE(SUBSTITUTE(Table1[[#This Row],[Website]],"www.",""),"https://",""), FIND(".", SUBSTITUTE(SUBSTITUTE(Table1[[#This Row],[Website]],"www.",""),"https://","")) - 1),"")</f>
        <v>dfds</v>
      </c>
      <c r="S118" t="s">
        <v>1788</v>
      </c>
      <c r="T118" t="s">
        <v>26</v>
      </c>
      <c r="U118" t="s">
        <v>1794</v>
      </c>
    </row>
    <row r="119" spans="1:21" ht="15" customHeight="1" x14ac:dyDescent="0.45">
      <c r="A119" t="s">
        <v>9422</v>
      </c>
      <c r="B119" t="s">
        <v>5143</v>
      </c>
      <c r="C119" t="s">
        <v>5905</v>
      </c>
      <c r="D119" t="s">
        <v>5906</v>
      </c>
      <c r="E119" t="s">
        <v>26</v>
      </c>
      <c r="F119" t="s">
        <v>5907</v>
      </c>
      <c r="G119" t="s">
        <v>5033</v>
      </c>
      <c r="H119" t="s">
        <v>5908</v>
      </c>
      <c r="I119" t="s">
        <v>5035</v>
      </c>
      <c r="J119" t="s">
        <v>5036</v>
      </c>
      <c r="K119" t="s">
        <v>237</v>
      </c>
      <c r="L119" t="str">
        <f>SUBSTITUTE(SUBSTITUTE(SUBSTITUTE(SUBSTITUTE(SUBSTITUTE(SUBSTITUTE(SUBSTITUTE(SUBSTITUTE(SUBSTITUTE(SUBSTITUTE(SUBSTITUTE(SUBSTITUTE(SUBSTITUTE(LOWER(K119),".",""),"-","")," bvba",""),"belgië",""),"belgium","")," nv","")," bv",""),"group",""),"groep","")," ", ""),"é","e"),"è","e"),"à","a")</f>
        <v>akzonobelpaints</v>
      </c>
      <c r="M119" t="str">
        <f>LOWER(B119&amp;Table1[[#This Row],[Achternaam]]&amp;L119)</f>
        <v>elkeceuppensakzonobelpaints</v>
      </c>
      <c r="N119" t="s">
        <v>216</v>
      </c>
      <c r="O119" t="s">
        <v>238</v>
      </c>
      <c r="P119" t="s">
        <v>239</v>
      </c>
      <c r="Q119" t="s">
        <v>5909</v>
      </c>
      <c r="R119" t="str">
        <f>IFERROR(LEFT(SUBSTITUTE(SUBSTITUTE(Table1[[#This Row],[Website]],"www.",""),"https://",""), FIND(".", SUBSTITUTE(SUBSTITUTE(Table1[[#This Row],[Website]],"www.",""),"https://","")) - 1),"")</f>
        <v>akzonobel</v>
      </c>
      <c r="S119" t="s">
        <v>240</v>
      </c>
      <c r="T119" t="s">
        <v>26</v>
      </c>
      <c r="U119" t="s">
        <v>247</v>
      </c>
    </row>
    <row r="120" spans="1:21" ht="15" customHeight="1" x14ac:dyDescent="0.45">
      <c r="A120" t="s">
        <v>9422</v>
      </c>
      <c r="B120" t="s">
        <v>5918</v>
      </c>
      <c r="C120" t="s">
        <v>5919</v>
      </c>
      <c r="D120" t="s">
        <v>5920</v>
      </c>
      <c r="E120" t="s">
        <v>26</v>
      </c>
      <c r="F120" t="s">
        <v>5921</v>
      </c>
      <c r="G120" t="s">
        <v>2008</v>
      </c>
      <c r="H120" t="s">
        <v>5042</v>
      </c>
      <c r="I120" t="s">
        <v>5043</v>
      </c>
      <c r="J120" t="s">
        <v>5053</v>
      </c>
      <c r="K120" t="s">
        <v>1868</v>
      </c>
      <c r="L120" t="str">
        <f>SUBSTITUTE(SUBSTITUTE(SUBSTITUTE(SUBSTITUTE(SUBSTITUTE(SUBSTITUTE(SUBSTITUTE(SUBSTITUTE(SUBSTITUTE(SUBSTITUTE(SUBSTITUTE(SUBSTITUTE(SUBSTITUTE(LOWER(K120),".",""),"-","")," bvba",""),"belgië",""),"belgium","")," nv","")," bv",""),"group",""),"groep","")," ", ""),"é","e"),"è","e"),"à","a")</f>
        <v>dssmithpackaging</v>
      </c>
      <c r="M120" t="str">
        <f>LOWER(B120&amp;Table1[[#This Row],[Achternaam]]&amp;L120)</f>
        <v>lisawhitworthdssmithpackaging</v>
      </c>
      <c r="N120" t="s">
        <v>1876</v>
      </c>
      <c r="O120" t="s">
        <v>1869</v>
      </c>
      <c r="P120" t="s">
        <v>1870</v>
      </c>
      <c r="Q120" t="s">
        <v>5922</v>
      </c>
      <c r="R120" t="str">
        <f>IFERROR(LEFT(SUBSTITUTE(SUBSTITUTE(Table1[[#This Row],[Website]],"www.",""),"https://",""), FIND(".", SUBSTITUTE(SUBSTITUTE(Table1[[#This Row],[Website]],"www.",""),"https://","")) - 1),"")</f>
        <v>dssmith</v>
      </c>
      <c r="S120" t="s">
        <v>1871</v>
      </c>
      <c r="T120" t="s">
        <v>26</v>
      </c>
      <c r="U120" t="s">
        <v>1877</v>
      </c>
    </row>
    <row r="121" spans="1:21" ht="15" customHeight="1" x14ac:dyDescent="0.45">
      <c r="A121" t="s">
        <v>9422</v>
      </c>
      <c r="B121" t="s">
        <v>5939</v>
      </c>
      <c r="C121" t="s">
        <v>5940</v>
      </c>
      <c r="D121" t="s">
        <v>5941</v>
      </c>
      <c r="E121" t="s">
        <v>5023</v>
      </c>
      <c r="F121" t="s">
        <v>5942</v>
      </c>
      <c r="G121" t="s">
        <v>5033</v>
      </c>
      <c r="H121" t="s">
        <v>5943</v>
      </c>
      <c r="I121" t="s">
        <v>5088</v>
      </c>
      <c r="J121" t="s">
        <v>3764</v>
      </c>
      <c r="K121" t="s">
        <v>4141</v>
      </c>
      <c r="L121" t="str">
        <f>SUBSTITUTE(SUBSTITUTE(SUBSTITUTE(SUBSTITUTE(SUBSTITUTE(SUBSTITUTE(SUBSTITUTE(SUBSTITUTE(SUBSTITUTE(SUBSTITUTE(SUBSTITUTE(SUBSTITUTE(SUBSTITUTE(LOWER(K121),".",""),"-","")," bvba",""),"belgië",""),"belgium","")," nv","")," bv",""),"group",""),"groep","")," ", ""),"é","e"),"è","e"),"à","a")</f>
        <v>sonovaretail</v>
      </c>
      <c r="M121" t="str">
        <f>LOWER(B121&amp;Table1[[#This Row],[Achternaam]]&amp;L121)</f>
        <v>lotteclijsterssonovaretail</v>
      </c>
      <c r="N121" t="s">
        <v>1912</v>
      </c>
      <c r="O121" t="s">
        <v>4142</v>
      </c>
      <c r="P121" t="s">
        <v>4143</v>
      </c>
      <c r="Q121" t="s">
        <v>5944</v>
      </c>
      <c r="R121" t="str">
        <f>IFERROR(LEFT(SUBSTITUTE(SUBSTITUTE(Table1[[#This Row],[Website]],"www.",""),"https://",""), FIND(".", SUBSTITUTE(SUBSTITUTE(Table1[[#This Row],[Website]],"www.",""),"https://","")) - 1),"")</f>
        <v>lapperre</v>
      </c>
      <c r="S121" t="s">
        <v>4144</v>
      </c>
      <c r="T121" t="s">
        <v>26</v>
      </c>
      <c r="U121" t="s">
        <v>4149</v>
      </c>
    </row>
    <row r="122" spans="1:21" ht="15" customHeight="1" x14ac:dyDescent="0.45">
      <c r="A122" t="s">
        <v>9422</v>
      </c>
      <c r="B122" t="s">
        <v>5945</v>
      </c>
      <c r="C122" t="s">
        <v>5946</v>
      </c>
      <c r="D122" t="s">
        <v>5947</v>
      </c>
      <c r="E122" t="s">
        <v>5023</v>
      </c>
      <c r="F122" t="s">
        <v>5948</v>
      </c>
      <c r="G122" t="s">
        <v>2008</v>
      </c>
      <c r="H122" t="s">
        <v>5042</v>
      </c>
      <c r="I122" t="s">
        <v>5043</v>
      </c>
      <c r="J122" t="s">
        <v>5053</v>
      </c>
      <c r="K122" t="s">
        <v>584</v>
      </c>
      <c r="L122" t="str">
        <f>SUBSTITUTE(SUBSTITUTE(SUBSTITUTE(SUBSTITUTE(SUBSTITUTE(SUBSTITUTE(SUBSTITUTE(SUBSTITUTE(SUBSTITUTE(SUBSTITUTE(SUBSTITUTE(SUBSTITUTE(SUBSTITUTE(LOWER(K122),".",""),"-","")," bvba",""),"belgië",""),"belgium","")," nv","")," bv",""),"group",""),"groep","")," ", ""),"é","e"),"è","e"),"à","a")</f>
        <v>auto5</v>
      </c>
      <c r="M122" t="str">
        <f>LOWER(B122&amp;Table1[[#This Row],[Achternaam]]&amp;L122)</f>
        <v>fannykleinauto5</v>
      </c>
      <c r="N122" t="s">
        <v>593</v>
      </c>
      <c r="O122" t="s">
        <v>585</v>
      </c>
      <c r="P122" t="s">
        <v>586</v>
      </c>
      <c r="Q122" t="s">
        <v>5949</v>
      </c>
      <c r="R122" t="str">
        <f>IFERROR(LEFT(SUBSTITUTE(SUBSTITUTE(Table1[[#This Row],[Website]],"www.",""),"https://",""), FIND(".", SUBSTITUTE(SUBSTITUTE(Table1[[#This Row],[Website]],"www.",""),"https://","")) - 1),"")</f>
        <v>auto5</v>
      </c>
      <c r="S122" t="s">
        <v>587</v>
      </c>
      <c r="T122" t="s">
        <v>26</v>
      </c>
      <c r="U122" t="s">
        <v>594</v>
      </c>
    </row>
    <row r="123" spans="1:21" ht="15" customHeight="1" x14ac:dyDescent="0.45">
      <c r="A123" t="s">
        <v>9422</v>
      </c>
      <c r="B123" t="s">
        <v>5965</v>
      </c>
      <c r="C123" t="s">
        <v>5966</v>
      </c>
      <c r="D123" t="s">
        <v>5967</v>
      </c>
      <c r="E123" t="s">
        <v>26</v>
      </c>
      <c r="F123" t="s">
        <v>5968</v>
      </c>
      <c r="G123" t="s">
        <v>2008</v>
      </c>
      <c r="H123" t="s">
        <v>5042</v>
      </c>
      <c r="I123" t="s">
        <v>5043</v>
      </c>
      <c r="J123" t="s">
        <v>3764</v>
      </c>
      <c r="K123" t="s">
        <v>3297</v>
      </c>
      <c r="L123" t="str">
        <f>SUBSTITUTE(SUBSTITUTE(SUBSTITUTE(SUBSTITUTE(SUBSTITUTE(SUBSTITUTE(SUBSTITUTE(SUBSTITUTE(SUBSTITUTE(SUBSTITUTE(SUBSTITUTE(SUBSTITUTE(SUBSTITUTE(LOWER(K123),".",""),"-","")," bvba",""),"belgië",""),"belgium","")," nv","")," bv",""),"group",""),"groep","")," ", ""),"é","e"),"è","e"),"à","a")</f>
        <v>moorefinance&amp;tax</v>
      </c>
      <c r="M123" t="str">
        <f>LOWER(B123&amp;Table1[[#This Row],[Achternaam]]&amp;L123)</f>
        <v>alicecolignonmoorefinance&amp;tax</v>
      </c>
      <c r="N123" t="s">
        <v>156</v>
      </c>
      <c r="O123" t="s">
        <v>3298</v>
      </c>
      <c r="P123" t="s">
        <v>3299</v>
      </c>
      <c r="Q123" t="s">
        <v>5969</v>
      </c>
      <c r="R123" t="str">
        <f>IFERROR(LEFT(SUBSTITUTE(SUBSTITUTE(Table1[[#This Row],[Website]],"www.",""),"https://",""), FIND(".", SUBSTITUTE(SUBSTITUTE(Table1[[#This Row],[Website]],"www.",""),"https://","")) - 1),"")</f>
        <v>moore</v>
      </c>
      <c r="S123" t="s">
        <v>6689</v>
      </c>
      <c r="T123"/>
      <c r="U123" t="s">
        <v>3307</v>
      </c>
    </row>
    <row r="124" spans="1:21" ht="15" customHeight="1" x14ac:dyDescent="0.45">
      <c r="A124" t="s">
        <v>9422</v>
      </c>
      <c r="B124" t="s">
        <v>5983</v>
      </c>
      <c r="C124" t="s">
        <v>5984</v>
      </c>
      <c r="D124" t="s">
        <v>5985</v>
      </c>
      <c r="E124" t="s">
        <v>26</v>
      </c>
      <c r="F124" t="s">
        <v>5986</v>
      </c>
      <c r="G124" t="s">
        <v>5033</v>
      </c>
      <c r="H124" t="s">
        <v>5987</v>
      </c>
      <c r="I124" t="s">
        <v>5075</v>
      </c>
      <c r="J124" t="s">
        <v>5988</v>
      </c>
      <c r="K124" t="s">
        <v>839</v>
      </c>
      <c r="L124" t="str">
        <f>SUBSTITUTE(SUBSTITUTE(SUBSTITUTE(SUBSTITUTE(SUBSTITUTE(SUBSTITUTE(SUBSTITUTE(SUBSTITUTE(SUBSTITUTE(SUBSTITUTE(SUBSTITUTE(SUBSTITUTE(SUBSTITUTE(LOWER(K124),".",""),"-","")," bvba",""),"belgië",""),"belgium","")," nv","")," bv",""),"group",""),"groep","")," ", ""),"é","e"),"è","e"),"à","a")</f>
        <v>biobest</v>
      </c>
      <c r="M124" t="str">
        <f>LOWER(B124&amp;Table1[[#This Row],[Achternaam]]&amp;L124)</f>
        <v>kristoftruyensbiobest</v>
      </c>
      <c r="N124" t="s">
        <v>848</v>
      </c>
      <c r="O124" t="s">
        <v>840</v>
      </c>
      <c r="P124" t="s">
        <v>841</v>
      </c>
      <c r="Q124" t="s">
        <v>5989</v>
      </c>
      <c r="R124" t="str">
        <f>IFERROR(LEFT(SUBSTITUTE(SUBSTITUTE(Table1[[#This Row],[Website]],"www.",""),"https://",""), FIND(".", SUBSTITUTE(SUBSTITUTE(Table1[[#This Row],[Website]],"www.",""),"https://","")) - 1),"")</f>
        <v>biobestgroup</v>
      </c>
      <c r="S124" t="s">
        <v>6689</v>
      </c>
      <c r="T124"/>
      <c r="U124" t="s">
        <v>849</v>
      </c>
    </row>
    <row r="125" spans="1:21" ht="15" customHeight="1" x14ac:dyDescent="0.45">
      <c r="A125" t="s">
        <v>9422</v>
      </c>
      <c r="B125" t="s">
        <v>5244</v>
      </c>
      <c r="C125" t="s">
        <v>5994</v>
      </c>
      <c r="D125" t="s">
        <v>5995</v>
      </c>
      <c r="E125" t="s">
        <v>5023</v>
      </c>
      <c r="F125" t="s">
        <v>5996</v>
      </c>
      <c r="G125" t="s">
        <v>2008</v>
      </c>
      <c r="H125" t="s">
        <v>5042</v>
      </c>
      <c r="I125" t="s">
        <v>5043</v>
      </c>
      <c r="J125" t="s">
        <v>3764</v>
      </c>
      <c r="K125" t="s">
        <v>1620</v>
      </c>
      <c r="L125" t="str">
        <f>SUBSTITUTE(SUBSTITUTE(SUBSTITUTE(SUBSTITUTE(SUBSTITUTE(SUBSTITUTE(SUBSTITUTE(SUBSTITUTE(SUBSTITUTE(SUBSTITUTE(SUBSTITUTE(SUBSTITUTE(SUBSTITUTE(LOWER(K125),".",""),"-","")," bvba",""),"belgië",""),"belgium","")," nv","")," bv",""),"group",""),"groep","")," ", ""),"é","e"),"è","e"),"à","a")</f>
        <v>dbcargo</v>
      </c>
      <c r="M125" t="str">
        <f>LOWER(B125&amp;Table1[[#This Row],[Achternaam]]&amp;L125)</f>
        <v>anmarischaldbcargo</v>
      </c>
      <c r="N125" t="s">
        <v>1629</v>
      </c>
      <c r="O125" t="s">
        <v>1621</v>
      </c>
      <c r="P125" t="s">
        <v>1622</v>
      </c>
      <c r="Q125" t="s">
        <v>5997</v>
      </c>
      <c r="R125" t="str">
        <f>IFERROR(LEFT(SUBSTITUTE(SUBSTITUTE(Table1[[#This Row],[Website]],"www.",""),"https://",""), FIND(".", SUBSTITUTE(SUBSTITUTE(Table1[[#This Row],[Website]],"www.",""),"https://","")) - 1),"")</f>
        <v>wisselvanspoor</v>
      </c>
      <c r="S125" t="s">
        <v>6689</v>
      </c>
      <c r="T125"/>
      <c r="U125" t="s">
        <v>1630</v>
      </c>
    </row>
    <row r="126" spans="1:21" ht="15" customHeight="1" x14ac:dyDescent="0.45">
      <c r="A126" t="s">
        <v>9422</v>
      </c>
      <c r="B126" t="s">
        <v>5998</v>
      </c>
      <c r="C126" t="s">
        <v>5999</v>
      </c>
      <c r="D126" t="s">
        <v>6000</v>
      </c>
      <c r="E126" t="s">
        <v>26</v>
      </c>
      <c r="F126" t="s">
        <v>6001</v>
      </c>
      <c r="G126" t="s">
        <v>2008</v>
      </c>
      <c r="H126" t="s">
        <v>5087</v>
      </c>
      <c r="I126" t="s">
        <v>5088</v>
      </c>
      <c r="J126" t="s">
        <v>5089</v>
      </c>
      <c r="K126" t="s">
        <v>4881</v>
      </c>
      <c r="L126" t="str">
        <f>SUBSTITUTE(SUBSTITUTE(SUBSTITUTE(SUBSTITUTE(SUBSTITUTE(SUBSTITUTE(SUBSTITUTE(SUBSTITUTE(SUBSTITUTE(SUBSTITUTE(SUBSTITUTE(SUBSTITUTE(SUBSTITUTE(LOWER(K126),".",""),"-","")," bvba",""),"belgië",""),"belgium","")," nv","")," bv",""),"group",""),"groep","")," ", ""),"é","e"),"è","e"),"à","a")</f>
        <v>waterleau</v>
      </c>
      <c r="M126" t="str">
        <f>LOWER(B126&amp;Table1[[#This Row],[Achternaam]]&amp;L126)</f>
        <v>katidevoswaterleau</v>
      </c>
      <c r="N126" t="s">
        <v>4890</v>
      </c>
      <c r="O126" t="s">
        <v>4882</v>
      </c>
      <c r="P126" t="s">
        <v>4883</v>
      </c>
      <c r="Q126" t="s">
        <v>6002</v>
      </c>
      <c r="R126" t="str">
        <f>IFERROR(LEFT(SUBSTITUTE(SUBSTITUTE(Table1[[#This Row],[Website]],"www.",""),"https://",""), FIND(".", SUBSTITUTE(SUBSTITUTE(Table1[[#This Row],[Website]],"www.",""),"https://","")) - 1),"")</f>
        <v>waterleau</v>
      </c>
      <c r="S126" t="s">
        <v>4884</v>
      </c>
      <c r="T126" t="s">
        <v>26</v>
      </c>
      <c r="U126" t="s">
        <v>4891</v>
      </c>
    </row>
    <row r="127" spans="1:21" ht="15" customHeight="1" x14ac:dyDescent="0.45">
      <c r="A127" t="s">
        <v>9422</v>
      </c>
      <c r="B127" t="s">
        <v>6003</v>
      </c>
      <c r="C127" t="s">
        <v>5971</v>
      </c>
      <c r="D127" t="s">
        <v>6004</v>
      </c>
      <c r="E127" t="s">
        <v>5023</v>
      </c>
      <c r="F127" t="s">
        <v>6005</v>
      </c>
      <c r="G127" t="s">
        <v>2008</v>
      </c>
      <c r="H127" t="s">
        <v>6006</v>
      </c>
      <c r="I127" t="s">
        <v>5560</v>
      </c>
      <c r="J127" t="s">
        <v>5053</v>
      </c>
      <c r="K127" t="s">
        <v>2077</v>
      </c>
      <c r="L127" t="str">
        <f>SUBSTITUTE(SUBSTITUTE(SUBSTITUTE(SUBSTITUTE(SUBSTITUTE(SUBSTITUTE(SUBSTITUTE(SUBSTITUTE(SUBSTITUTE(SUBSTITUTE(SUBSTITUTE(SUBSTITUTE(SUBSTITUTE(LOWER(K127),".",""),"-","")," bvba",""),"belgië",""),"belgium","")," nv","")," bv",""),"group",""),"groep","")," ", ""),"é","e"),"è","e"),"à","a")</f>
        <v>esteelaudercosmetics</v>
      </c>
      <c r="M127" t="str">
        <f>LOWER(B127&amp;Table1[[#This Row],[Achternaam]]&amp;L127)</f>
        <v>carinesmetesteelaudercosmetics</v>
      </c>
      <c r="N127" t="s">
        <v>2084</v>
      </c>
      <c r="O127" t="s">
        <v>2078</v>
      </c>
      <c r="P127" t="s">
        <v>2079</v>
      </c>
      <c r="Q127" t="s">
        <v>6007</v>
      </c>
      <c r="R127" t="str">
        <f>IFERROR(LEFT(SUBSTITUTE(SUBSTITUTE(Table1[[#This Row],[Website]],"www.",""),"https://",""), FIND(".", SUBSTITUTE(SUBSTITUTE(Table1[[#This Row],[Website]],"www.",""),"https://","")) - 1),"")</f>
        <v>elcompanies</v>
      </c>
      <c r="S127" t="s">
        <v>2080</v>
      </c>
      <c r="T127" t="s">
        <v>26</v>
      </c>
      <c r="U127" t="s">
        <v>2085</v>
      </c>
    </row>
    <row r="128" spans="1:21" ht="15" customHeight="1" x14ac:dyDescent="0.45">
      <c r="A128" t="s">
        <v>9422</v>
      </c>
      <c r="B128" t="s">
        <v>6012</v>
      </c>
      <c r="C128" t="s">
        <v>6013</v>
      </c>
      <c r="D128" t="s">
        <v>6014</v>
      </c>
      <c r="E128" t="s">
        <v>26</v>
      </c>
      <c r="F128" t="s">
        <v>6015</v>
      </c>
      <c r="G128" t="s">
        <v>2008</v>
      </c>
      <c r="H128" t="s">
        <v>5813</v>
      </c>
      <c r="I128" t="s">
        <v>5035</v>
      </c>
      <c r="J128" t="s">
        <v>5053</v>
      </c>
      <c r="K128" t="s">
        <v>1552</v>
      </c>
      <c r="L128" t="str">
        <f>SUBSTITUTE(SUBSTITUTE(SUBSTITUTE(SUBSTITUTE(SUBSTITUTE(SUBSTITUTE(SUBSTITUTE(SUBSTITUTE(SUBSTITUTE(SUBSTITUTE(SUBSTITUTE(SUBSTITUTE(SUBSTITUTE(LOWER(K128),".",""),"-","")," bvba",""),"belgië",""),"belgium","")," nv","")," bv",""),"group",""),"groep","")," ", ""),"é","e"),"è","e"),"à","a")</f>
        <v>cummins</v>
      </c>
      <c r="M128" t="str">
        <f>LOWER(B128&amp;Table1[[#This Row],[Achternaam]]&amp;L128)</f>
        <v>ingebauwenscummins</v>
      </c>
      <c r="N128" t="s">
        <v>990</v>
      </c>
      <c r="O128" t="s">
        <v>1553</v>
      </c>
      <c r="P128" t="s">
        <v>1554</v>
      </c>
      <c r="Q128" t="s">
        <v>6016</v>
      </c>
      <c r="R128" t="str">
        <f>IFERROR(LEFT(SUBSTITUTE(SUBSTITUTE(Table1[[#This Row],[Website]],"www.",""),"https://",""), FIND(".", SUBSTITUTE(SUBSTITUTE(Table1[[#This Row],[Website]],"www.",""),"https://","")) - 1),"")</f>
        <v>cummins</v>
      </c>
      <c r="S128" t="s">
        <v>6689</v>
      </c>
      <c r="T128"/>
      <c r="U128" t="s">
        <v>1561</v>
      </c>
    </row>
    <row r="129" spans="1:21" ht="15" customHeight="1" x14ac:dyDescent="0.45">
      <c r="A129" t="s">
        <v>9422</v>
      </c>
      <c r="B129" t="s">
        <v>6017</v>
      </c>
      <c r="C129" t="s">
        <v>6018</v>
      </c>
      <c r="D129" t="s">
        <v>6019</v>
      </c>
      <c r="E129" t="s">
        <v>5023</v>
      </c>
      <c r="F129" t="s">
        <v>6020</v>
      </c>
      <c r="G129" t="s">
        <v>2008</v>
      </c>
      <c r="H129" t="s">
        <v>5042</v>
      </c>
      <c r="I129" t="s">
        <v>5043</v>
      </c>
      <c r="J129" t="s">
        <v>3764</v>
      </c>
      <c r="K129" t="s">
        <v>4331</v>
      </c>
      <c r="L129" t="str">
        <f>SUBSTITUTE(SUBSTITUTE(SUBSTITUTE(SUBSTITUTE(SUBSTITUTE(SUBSTITUTE(SUBSTITUTE(SUBSTITUTE(SUBSTITUTE(SUBSTITUTE(SUBSTITUTE(SUBSTITUTE(SUBSTITUTE(LOWER(K129),".",""),"-","")," bvba",""),"belgië",""),"belgium","")," nv","")," bv",""),"group",""),"groep","")," ", ""),"é","e"),"è","e"),"à","a")</f>
        <v>tataconsultancyservices</v>
      </c>
      <c r="M129" t="str">
        <f>LOWER(B129&amp;Table1[[#This Row],[Achternaam]]&amp;L129)</f>
        <v>enikodr. fodortataconsultancyservices</v>
      </c>
      <c r="N129" t="s">
        <v>4338</v>
      </c>
      <c r="O129" t="s">
        <v>4332</v>
      </c>
      <c r="P129" t="s">
        <v>4333</v>
      </c>
      <c r="Q129" t="s">
        <v>6021</v>
      </c>
      <c r="R129" t="str">
        <f>IFERROR(LEFT(SUBSTITUTE(SUBSTITUTE(Table1[[#This Row],[Website]],"www.",""),"https://",""), FIND(".", SUBSTITUTE(SUBSTITUTE(Table1[[#This Row],[Website]],"www.",""),"https://","")) - 1),"")</f>
        <v>tcs</v>
      </c>
      <c r="S129" t="s">
        <v>6689</v>
      </c>
      <c r="T129"/>
      <c r="U129" t="s">
        <v>4339</v>
      </c>
    </row>
    <row r="130" spans="1:21" ht="15" customHeight="1" x14ac:dyDescent="0.45">
      <c r="A130" t="s">
        <v>9422</v>
      </c>
      <c r="B130" t="s">
        <v>6031</v>
      </c>
      <c r="C130" t="s">
        <v>6032</v>
      </c>
      <c r="D130" t="s">
        <v>6033</v>
      </c>
      <c r="E130" t="s">
        <v>5023</v>
      </c>
      <c r="F130" t="s">
        <v>6034</v>
      </c>
      <c r="G130" t="s">
        <v>2008</v>
      </c>
      <c r="H130" t="s">
        <v>6035</v>
      </c>
      <c r="I130" t="s">
        <v>5560</v>
      </c>
      <c r="J130" t="s">
        <v>3764</v>
      </c>
      <c r="K130" t="s">
        <v>3711</v>
      </c>
      <c r="L130" t="str">
        <f>SUBSTITUTE(SUBSTITUTE(SUBSTITUTE(SUBSTITUTE(SUBSTITUTE(SUBSTITUTE(SUBSTITUTE(SUBSTITUTE(SUBSTITUTE(SUBSTITUTE(SUBSTITUTE(SUBSTITUTE(SUBSTITUTE(LOWER(K130),".",""),"-","")," bvba",""),"belgië",""),"belgium","")," nv","")," bv",""),"group",""),"groep","")," ", ""),"é","e"),"è","e"),"à","a")</f>
        <v>radissonhospitality</v>
      </c>
      <c r="M130" t="str">
        <f>LOWER(B130&amp;Table1[[#This Row],[Achternaam]]&amp;L130)</f>
        <v>carlageorgesradissonhospitality</v>
      </c>
      <c r="N130" t="s">
        <v>3716</v>
      </c>
      <c r="O130" t="s">
        <v>3712</v>
      </c>
      <c r="P130" t="s">
        <v>3713</v>
      </c>
      <c r="Q130" t="s">
        <v>6036</v>
      </c>
      <c r="R130" t="str">
        <f>IFERROR(LEFT(SUBSTITUTE(SUBSTITUTE(Table1[[#This Row],[Website]],"www.",""),"https://",""), FIND(".", SUBSTITUTE(SUBSTITUTE(Table1[[#This Row],[Website]],"www.",""),"https://","")) - 1),"")</f>
        <v>radissonhotels</v>
      </c>
      <c r="S130" t="s">
        <v>6689</v>
      </c>
      <c r="T130"/>
      <c r="U130" t="s">
        <v>3717</v>
      </c>
    </row>
    <row r="131" spans="1:21" ht="15" customHeight="1" x14ac:dyDescent="0.45">
      <c r="A131" t="s">
        <v>9422</v>
      </c>
      <c r="B131" t="s">
        <v>6037</v>
      </c>
      <c r="C131" t="s">
        <v>6038</v>
      </c>
      <c r="D131" t="s">
        <v>6039</v>
      </c>
      <c r="E131" t="s">
        <v>26</v>
      </c>
      <c r="F131" t="s">
        <v>6040</v>
      </c>
      <c r="G131" t="s">
        <v>2008</v>
      </c>
      <c r="H131" t="s">
        <v>5559</v>
      </c>
      <c r="I131" t="s">
        <v>5560</v>
      </c>
      <c r="J131" t="s">
        <v>5053</v>
      </c>
      <c r="K131" t="s">
        <v>2772</v>
      </c>
      <c r="L131" t="str">
        <f>SUBSTITUTE(SUBSTITUTE(SUBSTITUTE(SUBSTITUTE(SUBSTITUTE(SUBSTITUTE(SUBSTITUTE(SUBSTITUTE(SUBSTITUTE(SUBSTITUTE(SUBSTITUTE(SUBSTITUTE(SUBSTITUTE(LOWER(K131),".",""),"-","")," bvba",""),"belgië",""),"belgium","")," nv","")," bv",""),"group",""),"groep","")," ", ""),"é","e"),"è","e"),"à","a")</f>
        <v>jumbo</v>
      </c>
      <c r="M131" t="str">
        <f>LOWER(B131&amp;Table1[[#This Row],[Achternaam]]&amp;L131)</f>
        <v>sanneverrydtjumbo</v>
      </c>
      <c r="N131" t="s">
        <v>2781</v>
      </c>
      <c r="O131" t="s">
        <v>2773</v>
      </c>
      <c r="P131" t="s">
        <v>2774</v>
      </c>
      <c r="Q131" t="s">
        <v>6041</v>
      </c>
      <c r="R131" t="str">
        <f>IFERROR(LEFT(SUBSTITUTE(SUBSTITUTE(Table1[[#This Row],[Website]],"www.",""),"https://",""), FIND(".", SUBSTITUTE(SUBSTITUTE(Table1[[#This Row],[Website]],"www.",""),"https://","")) - 1),"")</f>
        <v>jumbo</v>
      </c>
      <c r="S131" t="s">
        <v>6689</v>
      </c>
      <c r="T131"/>
      <c r="U131" t="s">
        <v>2782</v>
      </c>
    </row>
    <row r="132" spans="1:21" ht="15" customHeight="1" x14ac:dyDescent="0.45">
      <c r="A132" t="s">
        <v>9422</v>
      </c>
      <c r="B132" t="s">
        <v>6046</v>
      </c>
      <c r="C132" t="s">
        <v>6047</v>
      </c>
      <c r="D132" t="s">
        <v>6048</v>
      </c>
      <c r="E132" t="s">
        <v>26</v>
      </c>
      <c r="F132" t="s">
        <v>6049</v>
      </c>
      <c r="G132" t="s">
        <v>2008</v>
      </c>
      <c r="H132" t="s">
        <v>5042</v>
      </c>
      <c r="I132" t="s">
        <v>5043</v>
      </c>
      <c r="J132" t="s">
        <v>5053</v>
      </c>
      <c r="K132" t="s">
        <v>3683</v>
      </c>
      <c r="L132" t="str">
        <f>SUBSTITUTE(SUBSTITUTE(SUBSTITUTE(SUBSTITUTE(SUBSTITUTE(SUBSTITUTE(SUBSTITUTE(SUBSTITUTE(SUBSTITUTE(SUBSTITUTE(SUBSTITUTE(SUBSTITUTE(SUBSTITUTE(LOWER(K132),".",""),"-","")," bvba",""),"belgië",""),"belgium","")," nv","")," bv",""),"group",""),"groep","")," ", ""),"é","e"),"è","e"),"à","a")</f>
        <v>pss</v>
      </c>
      <c r="M132" t="str">
        <f>LOWER(B132&amp;Table1[[#This Row],[Achternaam]]&amp;L132)</f>
        <v>saskiavandeperrepss</v>
      </c>
      <c r="N132" t="s">
        <v>123</v>
      </c>
      <c r="O132" t="s">
        <v>3684</v>
      </c>
      <c r="P132" t="s">
        <v>3685</v>
      </c>
      <c r="Q132" t="s">
        <v>6050</v>
      </c>
      <c r="R132" t="str">
        <f>IFERROR(LEFT(SUBSTITUTE(SUBSTITUTE(Table1[[#This Row],[Website]],"www.",""),"https://",""), FIND(".", SUBSTITUTE(SUBSTITUTE(Table1[[#This Row],[Website]],"www.",""),"https://","")) - 1),"")</f>
        <v>premiumsoundsolutions</v>
      </c>
      <c r="S132" t="s">
        <v>6689</v>
      </c>
      <c r="T132"/>
      <c r="U132" t="s">
        <v>3691</v>
      </c>
    </row>
    <row r="133" spans="1:21" ht="15" customHeight="1" x14ac:dyDescent="0.45">
      <c r="A133" t="s">
        <v>9422</v>
      </c>
      <c r="B133" t="s">
        <v>5372</v>
      </c>
      <c r="C133" t="s">
        <v>5084</v>
      </c>
      <c r="D133" t="s">
        <v>6061</v>
      </c>
      <c r="E133" t="s">
        <v>26</v>
      </c>
      <c r="F133" t="s">
        <v>6062</v>
      </c>
      <c r="G133" t="s">
        <v>2008</v>
      </c>
      <c r="H133" t="s">
        <v>6063</v>
      </c>
      <c r="I133" t="s">
        <v>5035</v>
      </c>
      <c r="J133" t="s">
        <v>6064</v>
      </c>
      <c r="K133" t="s">
        <v>4688</v>
      </c>
      <c r="L133" t="str">
        <f>SUBSTITUTE(SUBSTITUTE(SUBSTITUTE(SUBSTITUTE(SUBSTITUTE(SUBSTITUTE(SUBSTITUTE(SUBSTITUTE(SUBSTITUTE(SUBSTITUTE(SUBSTITUTE(SUBSTITUTE(SUBSTITUTE(LOWER(K133),".",""),"-","")," bvba",""),"belgië",""),"belgium","")," nv","")," bv",""),"group",""),"groep","")," ", ""),"é","e"),"è","e"),"à","a")</f>
        <v>veoliaenvironmentalservicesbelux</v>
      </c>
      <c r="M133" t="str">
        <f>LOWER(B133&amp;Table1[[#This Row],[Achternaam]]&amp;L133)</f>
        <v>janmertensveoliaenvironmentalservicesbelux</v>
      </c>
      <c r="N133" t="s">
        <v>458</v>
      </c>
      <c r="O133" t="s">
        <v>4689</v>
      </c>
      <c r="P133" t="s">
        <v>4690</v>
      </c>
      <c r="Q133" t="s">
        <v>6065</v>
      </c>
      <c r="R133" t="str">
        <f>IFERROR(LEFT(SUBSTITUTE(SUBSTITUTE(Table1[[#This Row],[Website]],"www.",""),"https://",""), FIND(".", SUBSTITUTE(SUBSTITUTE(Table1[[#This Row],[Website]],"www.",""),"https://","")) - 1),"")</f>
        <v>suez</v>
      </c>
      <c r="S133" t="s">
        <v>6689</v>
      </c>
      <c r="T133"/>
      <c r="U133" t="s">
        <v>4695</v>
      </c>
    </row>
    <row r="134" spans="1:21" ht="15" customHeight="1" x14ac:dyDescent="0.45">
      <c r="A134" t="s">
        <v>9422</v>
      </c>
      <c r="B134" t="s">
        <v>5612</v>
      </c>
      <c r="C134" t="s">
        <v>5613</v>
      </c>
      <c r="D134" t="s">
        <v>6079</v>
      </c>
      <c r="E134" t="s">
        <v>26</v>
      </c>
      <c r="F134" t="s">
        <v>5615</v>
      </c>
      <c r="G134" t="s">
        <v>2008</v>
      </c>
      <c r="H134" t="s">
        <v>5616</v>
      </c>
      <c r="I134" t="s">
        <v>5075</v>
      </c>
      <c r="J134" t="s">
        <v>5617</v>
      </c>
      <c r="K134" t="s">
        <v>6080</v>
      </c>
      <c r="L134" t="str">
        <f>SUBSTITUTE(SUBSTITUTE(SUBSTITUTE(SUBSTITUTE(SUBSTITUTE(SUBSTITUTE(SUBSTITUTE(SUBSTITUTE(SUBSTITUTE(SUBSTITUTE(SUBSTITUTE(SUBSTITUTE(SUBSTITUTE(LOWER(K134),".",""),"-","")," bvba",""),"belgië",""),"belgium","")," nv","")," bv",""),"group",""),"groep","")," ", ""),"é","e"),"è","e"),"à","a")</f>
        <v>laboratoirebelgedel'industrieelectrique</v>
      </c>
      <c r="M134" t="str">
        <f>LOWER(B134&amp;Table1[[#This Row],[Achternaam]]&amp;L134)</f>
        <v>oliviervandelaerlaboratoirebelgedel'industrieelectrique</v>
      </c>
      <c r="N134" t="s">
        <v>1171</v>
      </c>
      <c r="O134" t="s">
        <v>6081</v>
      </c>
      <c r="P134" t="s">
        <v>6082</v>
      </c>
      <c r="Q134" t="s">
        <v>6083</v>
      </c>
      <c r="R134" t="str">
        <f>IFERROR(LEFT(SUBSTITUTE(SUBSTITUTE(Table1[[#This Row],[Website]],"www.",""),"https://",""), FIND(".", SUBSTITUTE(SUBSTITUTE(Table1[[#This Row],[Website]],"www.",""),"https://","")) - 1),"")</f>
        <v>engie</v>
      </c>
      <c r="S134" t="s">
        <v>6689</v>
      </c>
      <c r="T134"/>
      <c r="U134" t="s">
        <v>6084</v>
      </c>
    </row>
    <row r="135" spans="1:21" ht="15" customHeight="1" x14ac:dyDescent="0.45">
      <c r="A135" t="s">
        <v>9422</v>
      </c>
      <c r="B135" t="s">
        <v>6085</v>
      </c>
      <c r="C135" t="s">
        <v>6086</v>
      </c>
      <c r="D135" t="s">
        <v>6087</v>
      </c>
      <c r="E135" t="s">
        <v>5023</v>
      </c>
      <c r="F135" t="s">
        <v>6088</v>
      </c>
      <c r="G135" t="s">
        <v>2008</v>
      </c>
      <c r="H135" t="s">
        <v>6089</v>
      </c>
      <c r="I135" t="s">
        <v>5088</v>
      </c>
      <c r="J135" t="s">
        <v>5053</v>
      </c>
      <c r="K135" t="s">
        <v>4151</v>
      </c>
      <c r="L135" t="str">
        <f>SUBSTITUTE(SUBSTITUTE(SUBSTITUTE(SUBSTITUTE(SUBSTITUTE(SUBSTITUTE(SUBSTITUTE(SUBSTITUTE(SUBSTITUTE(SUBSTITUTE(SUBSTITUTE(SUBSTITUTE(SUBSTITUTE(LOWER(K135),".",""),"-","")," bvba",""),"belgië",""),"belgium","")," nv","")," bv",""),"group",""),"groep","")," ", ""),"é","e"),"è","e"),"à","a")</f>
        <v>soprabankingsoftware</v>
      </c>
      <c r="M135" t="str">
        <f>LOWER(B135&amp;Table1[[#This Row],[Achternaam]]&amp;L135)</f>
        <v>maaikewalraetsoprabankingsoftware</v>
      </c>
      <c r="N135" t="s">
        <v>1180</v>
      </c>
      <c r="O135" t="s">
        <v>4152</v>
      </c>
      <c r="P135" t="s">
        <v>4153</v>
      </c>
      <c r="Q135" t="s">
        <v>6090</v>
      </c>
      <c r="R135" t="str">
        <f>IFERROR(LEFT(SUBSTITUTE(SUBSTITUTE(Table1[[#This Row],[Website]],"www.",""),"https://",""), FIND(".", SUBSTITUTE(SUBSTITUTE(Table1[[#This Row],[Website]],"www.",""),"https://","")) - 1),"")</f>
        <v>soprabanking</v>
      </c>
      <c r="S135" t="s">
        <v>6689</v>
      </c>
      <c r="T135"/>
      <c r="U135" t="s">
        <v>4158</v>
      </c>
    </row>
    <row r="136" spans="1:21" ht="15" customHeight="1" x14ac:dyDescent="0.45">
      <c r="A136" t="s">
        <v>9422</v>
      </c>
      <c r="B136" t="s">
        <v>5290</v>
      </c>
      <c r="C136" t="s">
        <v>6091</v>
      </c>
      <c r="D136" t="s">
        <v>6092</v>
      </c>
      <c r="E136" t="s">
        <v>5023</v>
      </c>
      <c r="F136" t="s">
        <v>6093</v>
      </c>
      <c r="G136" t="s">
        <v>2008</v>
      </c>
      <c r="H136" t="s">
        <v>5042</v>
      </c>
      <c r="I136" t="s">
        <v>5043</v>
      </c>
      <c r="J136" t="s">
        <v>5053</v>
      </c>
      <c r="K136" t="s">
        <v>2097</v>
      </c>
      <c r="L136" t="str">
        <f>SUBSTITUTE(SUBSTITUTE(SUBSTITUTE(SUBSTITUTE(SUBSTITUTE(SUBSTITUTE(SUBSTITUTE(SUBSTITUTE(SUBSTITUTE(SUBSTITUTE(SUBSTITUTE(SUBSTITUTE(SUBSTITUTE(LOWER(K136),".",""),"-","")," bvba",""),"belgië",""),"belgium","")," nv","")," bv",""),"group",""),"groep","")," ", ""),"é","e"),"è","e"),"à","a")</f>
        <v>etexservices</v>
      </c>
      <c r="M136" t="str">
        <f>LOWER(B136&amp;Table1[[#This Row],[Achternaam]]&amp;L136)</f>
        <v>nathalied.etexservices</v>
      </c>
      <c r="N136" t="s">
        <v>469</v>
      </c>
      <c r="O136" t="s">
        <v>2098</v>
      </c>
      <c r="P136" t="s">
        <v>2099</v>
      </c>
      <c r="Q136" t="s">
        <v>6094</v>
      </c>
      <c r="R136" t="str">
        <f>IFERROR(LEFT(SUBSTITUTE(SUBSTITUTE(Table1[[#This Row],[Website]],"www.",""),"https://",""), FIND(".", SUBSTITUTE(SUBSTITUTE(Table1[[#This Row],[Website]],"www.",""),"https://","")) - 1),"")</f>
        <v>etexgroup</v>
      </c>
      <c r="S136" t="s">
        <v>6689</v>
      </c>
      <c r="T136"/>
      <c r="U136" t="s">
        <v>2106</v>
      </c>
    </row>
    <row r="137" spans="1:21" ht="15" customHeight="1" x14ac:dyDescent="0.45">
      <c r="A137" t="s">
        <v>9422</v>
      </c>
      <c r="B137" t="s">
        <v>5231</v>
      </c>
      <c r="C137" t="s">
        <v>6095</v>
      </c>
      <c r="D137" t="s">
        <v>6096</v>
      </c>
      <c r="E137" t="s">
        <v>26</v>
      </c>
      <c r="F137" t="s">
        <v>6097</v>
      </c>
      <c r="G137" t="s">
        <v>2008</v>
      </c>
      <c r="H137" t="s">
        <v>5042</v>
      </c>
      <c r="I137" t="s">
        <v>5043</v>
      </c>
      <c r="J137" t="s">
        <v>5053</v>
      </c>
      <c r="K137" t="s">
        <v>3488</v>
      </c>
      <c r="L137" t="str">
        <f>SUBSTITUTE(SUBSTITUTE(SUBSTITUTE(SUBSTITUTE(SUBSTITUTE(SUBSTITUTE(SUBSTITUTE(SUBSTITUTE(SUBSTITUTE(SUBSTITUTE(SUBSTITUTE(SUBSTITUTE(SUBSTITUTE(LOWER(K137),".",""),"-","")," bvba",""),"belgië",""),"belgium","")," nv","")," bv",""),"group",""),"groep","")," ", ""),"é","e"),"è","e"),"à","a")</f>
        <v>orangebusinessdigital</v>
      </c>
      <c r="M137" t="str">
        <f>LOWER(B137&amp;Table1[[#This Row],[Achternaam]]&amp;L137)</f>
        <v>charlottecaronorangebusinessdigital</v>
      </c>
      <c r="N137" t="s">
        <v>482</v>
      </c>
      <c r="O137" t="s">
        <v>3489</v>
      </c>
      <c r="P137" t="s">
        <v>3490</v>
      </c>
      <c r="Q137" t="s">
        <v>6098</v>
      </c>
      <c r="R137" t="str">
        <f>IFERROR(LEFT(SUBSTITUTE(SUBSTITUTE(Table1[[#This Row],[Website]],"www.",""),"https://",""), FIND(".", SUBSTITUTE(SUBSTITUTE(Table1[[#This Row],[Website]],"www.",""),"https://","")) - 1),"")</f>
        <v>businessdecision</v>
      </c>
      <c r="S137" t="s">
        <v>6689</v>
      </c>
      <c r="T137"/>
      <c r="U137" t="s">
        <v>3494</v>
      </c>
    </row>
    <row r="138" spans="1:21" ht="15" customHeight="1" x14ac:dyDescent="0.45">
      <c r="A138" t="s">
        <v>9422</v>
      </c>
      <c r="B138" t="s">
        <v>6099</v>
      </c>
      <c r="C138" t="s">
        <v>6100</v>
      </c>
      <c r="D138" t="s">
        <v>6101</v>
      </c>
      <c r="E138" t="s">
        <v>5023</v>
      </c>
      <c r="F138" t="s">
        <v>6102</v>
      </c>
      <c r="G138" t="s">
        <v>2008</v>
      </c>
      <c r="H138" t="s">
        <v>6103</v>
      </c>
      <c r="I138" t="s">
        <v>5088</v>
      </c>
      <c r="J138" t="s">
        <v>5089</v>
      </c>
      <c r="K138" t="s">
        <v>3802</v>
      </c>
      <c r="L138" t="str">
        <f>SUBSTITUTE(SUBSTITUTE(SUBSTITUTE(SUBSTITUTE(SUBSTITUTE(SUBSTITUTE(SUBSTITUTE(SUBSTITUTE(SUBSTITUTE(SUBSTITUTE(SUBSTITUTE(SUBSTITUTE(SUBSTITUTE(LOWER(K138),".",""),"-","")," bvba",""),"belgië",""),"belgium","")," nv","")," bv",""),"group",""),"groep","")," ", ""),"é","e"),"è","e"),"à","a")</f>
        <v>rentokil</v>
      </c>
      <c r="M138" t="str">
        <f>LOWER(B138&amp;Table1[[#This Row],[Achternaam]]&amp;L138)</f>
        <v>pascalestaelensrentokil</v>
      </c>
      <c r="N138" t="s">
        <v>1573</v>
      </c>
      <c r="O138" t="s">
        <v>3803</v>
      </c>
      <c r="P138" t="s">
        <v>3804</v>
      </c>
      <c r="Q138" t="s">
        <v>6104</v>
      </c>
      <c r="R138" t="str">
        <f>IFERROR(LEFT(SUBSTITUTE(SUBSTITUTE(Table1[[#This Row],[Website]],"www.",""),"https://",""), FIND(".", SUBSTITUTE(SUBSTITUTE(Table1[[#This Row],[Website]],"www.",""),"https://","")) - 1),"")</f>
        <v>rentokil-initial</v>
      </c>
      <c r="S138" t="s">
        <v>6689</v>
      </c>
      <c r="T138"/>
      <c r="U138" t="s">
        <v>3809</v>
      </c>
    </row>
    <row r="139" spans="1:21" ht="15" customHeight="1" x14ac:dyDescent="0.45">
      <c r="A139" t="s">
        <v>9422</v>
      </c>
      <c r="B139" t="s">
        <v>6105</v>
      </c>
      <c r="C139" t="s">
        <v>6106</v>
      </c>
      <c r="D139" t="s">
        <v>6107</v>
      </c>
      <c r="E139" t="s">
        <v>5023</v>
      </c>
      <c r="F139" t="s">
        <v>6108</v>
      </c>
      <c r="G139" t="s">
        <v>2008</v>
      </c>
      <c r="H139" t="s">
        <v>6109</v>
      </c>
      <c r="I139" t="s">
        <v>5035</v>
      </c>
      <c r="J139" t="s">
        <v>5053</v>
      </c>
      <c r="K139" t="s">
        <v>4892</v>
      </c>
      <c r="L139" t="str">
        <f>SUBSTITUTE(SUBSTITUTE(SUBSTITUTE(SUBSTITUTE(SUBSTITUTE(SUBSTITUTE(SUBSTITUTE(SUBSTITUTE(SUBSTITUTE(SUBSTITUTE(SUBSTITUTE(SUBSTITUTE(SUBSTITUTE(LOWER(K139),".",""),"-","")," bvba",""),"belgië",""),"belgium","")," nv","")," bv",""),"group",""),"groep","")," ", ""),"é","e"),"è","e"),"à","a")</f>
        <v>waterlink</v>
      </c>
      <c r="M139" t="str">
        <f>LOWER(B139&amp;Table1[[#This Row],[Achternaam]]&amp;L139)</f>
        <v>milenavan duppenwaterlink</v>
      </c>
      <c r="N139" t="s">
        <v>4897</v>
      </c>
      <c r="O139" t="s">
        <v>4893</v>
      </c>
      <c r="P139" t="s">
        <v>4894</v>
      </c>
      <c r="Q139" t="s">
        <v>6110</v>
      </c>
      <c r="R139" t="str">
        <f>IFERROR(LEFT(SUBSTITUTE(SUBSTITUTE(Table1[[#This Row],[Website]],"www.",""),"https://",""), FIND(".", SUBSTITUTE(SUBSTITUTE(Table1[[#This Row],[Website]],"www.",""),"https://","")) - 1),"")</f>
        <v>water-link</v>
      </c>
      <c r="S139" t="s">
        <v>6689</v>
      </c>
      <c r="T139"/>
      <c r="U139" t="s">
        <v>4898</v>
      </c>
    </row>
    <row r="140" spans="1:21" ht="15" customHeight="1" x14ac:dyDescent="0.45">
      <c r="A140" t="s">
        <v>9422</v>
      </c>
      <c r="B140" t="s">
        <v>5111</v>
      </c>
      <c r="C140" t="s">
        <v>6111</v>
      </c>
      <c r="D140" t="s">
        <v>6112</v>
      </c>
      <c r="E140" t="s">
        <v>26</v>
      </c>
      <c r="F140" t="s">
        <v>6113</v>
      </c>
      <c r="G140"/>
      <c r="H140" t="s">
        <v>5052</v>
      </c>
      <c r="I140" t="s">
        <v>5035</v>
      </c>
      <c r="J140" t="s">
        <v>5053</v>
      </c>
      <c r="K140" t="s">
        <v>2148</v>
      </c>
      <c r="L140" t="str">
        <f>SUBSTITUTE(SUBSTITUTE(SUBSTITUTE(SUBSTITUTE(SUBSTITUTE(SUBSTITUTE(SUBSTITUTE(SUBSTITUTE(SUBSTITUTE(SUBSTITUTE(SUBSTITUTE(SUBSTITUTE(SUBSTITUTE(LOWER(K140),".",""),"-","")," bvba",""),"belgië",""),"belgium","")," nv","")," bv",""),"group",""),"groep","")," ", ""),"é","e"),"è","e"),"à","a")</f>
        <v>exxonmobilpetroleum&amp;chemical</v>
      </c>
      <c r="M140" t="str">
        <f>LOWER(B140&amp;Table1[[#This Row],[Achternaam]]&amp;L140)</f>
        <v>chrisbakerexxonmobilpetroleum&amp;chemical</v>
      </c>
      <c r="N140" t="s">
        <v>2156</v>
      </c>
      <c r="O140" t="s">
        <v>2149</v>
      </c>
      <c r="P140" t="s">
        <v>2150</v>
      </c>
      <c r="Q140" t="s">
        <v>6114</v>
      </c>
      <c r="R140" t="str">
        <f>IFERROR(LEFT(SUBSTITUTE(SUBSTITUTE(Table1[[#This Row],[Website]],"www.",""),"https://",""), FIND(".", SUBSTITUTE(SUBSTITUTE(Table1[[#This Row],[Website]],"www.",""),"https://","")) - 1),"")</f>
        <v>exxonmobil</v>
      </c>
      <c r="S140" t="s">
        <v>2152</v>
      </c>
      <c r="T140" t="s">
        <v>26</v>
      </c>
      <c r="U140" t="s">
        <v>2157</v>
      </c>
    </row>
    <row r="141" spans="1:21" ht="15" customHeight="1" x14ac:dyDescent="0.45">
      <c r="A141" t="s">
        <v>9422</v>
      </c>
      <c r="B141" t="s">
        <v>5918</v>
      </c>
      <c r="C141" t="s">
        <v>6115</v>
      </c>
      <c r="D141" t="s">
        <v>6116</v>
      </c>
      <c r="E141" t="s">
        <v>26</v>
      </c>
      <c r="F141" t="s">
        <v>6117</v>
      </c>
      <c r="G141"/>
      <c r="H141" t="s">
        <v>6118</v>
      </c>
      <c r="I141" t="s">
        <v>5035</v>
      </c>
      <c r="J141" t="s">
        <v>5053</v>
      </c>
      <c r="K141" t="s">
        <v>1395</v>
      </c>
      <c r="L141" t="str">
        <f>SUBSTITUTE(SUBSTITUTE(SUBSTITUTE(SUBSTITUTE(SUBSTITUTE(SUBSTITUTE(SUBSTITUTE(SUBSTITUTE(SUBSTITUTE(SUBSTITUTE(SUBSTITUTE(SUBSTITUTE(SUBSTITUTE(LOWER(K141),".",""),"-","")," bvba",""),"belgië",""),"belgium","")," nv","")," bv",""),"group",""),"groep","")," ", ""),"é","e"),"è","e"),"à","a")</f>
        <v>colruyt</v>
      </c>
      <c r="M141" t="str">
        <f>LOWER(B141&amp;Table1[[#This Row],[Achternaam]]&amp;L141)</f>
        <v>lisaderyckecolruyt</v>
      </c>
      <c r="N141" t="s">
        <v>1401</v>
      </c>
      <c r="O141" t="s">
        <v>1396</v>
      </c>
      <c r="P141" t="s">
        <v>1397</v>
      </c>
      <c r="Q141" t="s">
        <v>6119</v>
      </c>
      <c r="R141" t="str">
        <f>IFERROR(LEFT(SUBSTITUTE(SUBSTITUTE(Table1[[#This Row],[Website]],"www.",""),"https://",""), FIND(".", SUBSTITUTE(SUBSTITUTE(Table1[[#This Row],[Website]],"www.",""),"https://","")) - 1),"")</f>
        <v>colruytgroup</v>
      </c>
      <c r="S141" t="s">
        <v>1019</v>
      </c>
      <c r="T141" t="s">
        <v>26</v>
      </c>
      <c r="U141" t="s">
        <v>1402</v>
      </c>
    </row>
    <row r="142" spans="1:21" ht="15" customHeight="1" x14ac:dyDescent="0.45">
      <c r="A142" t="s">
        <v>9422</v>
      </c>
      <c r="B142" t="s">
        <v>5148</v>
      </c>
      <c r="C142" t="s">
        <v>6120</v>
      </c>
      <c r="D142" t="s">
        <v>6121</v>
      </c>
      <c r="E142" t="s">
        <v>26</v>
      </c>
      <c r="F142" t="s">
        <v>6122</v>
      </c>
      <c r="G142"/>
      <c r="H142" t="s">
        <v>5052</v>
      </c>
      <c r="I142" t="s">
        <v>5035</v>
      </c>
      <c r="J142" t="s">
        <v>5036</v>
      </c>
      <c r="K142" t="s">
        <v>731</v>
      </c>
      <c r="L142" t="str">
        <f>SUBSTITUTE(SUBSTITUTE(SUBSTITUTE(SUBSTITUTE(SUBSTITUTE(SUBSTITUTE(SUBSTITUTE(SUBSTITUTE(SUBSTITUTE(SUBSTITUTE(SUBSTITUTE(SUBSTITUTE(SUBSTITUTE(LOWER(K142),".",""),"-","")," bvba",""),"belgië",""),"belgium","")," nv","")," bv",""),"group",""),"groep","")," ", ""),"é","e"),"è","e"),"à","a")</f>
        <v>basfantwerpen</v>
      </c>
      <c r="M142" t="str">
        <f>LOWER(B142&amp;Table1[[#This Row],[Achternaam]]&amp;L142)</f>
        <v>marcboumansbasfantwerpen</v>
      </c>
      <c r="N142" t="s">
        <v>216</v>
      </c>
      <c r="O142" t="s">
        <v>732</v>
      </c>
      <c r="P142" t="s">
        <v>733</v>
      </c>
      <c r="Q142" t="s">
        <v>6123</v>
      </c>
      <c r="R142" t="str">
        <f>IFERROR(LEFT(SUBSTITUTE(SUBSTITUTE(Table1[[#This Row],[Website]],"www.",""),"https://",""), FIND(".", SUBSTITUTE(SUBSTITUTE(Table1[[#This Row],[Website]],"www.",""),"https://","")) - 1),"")</f>
        <v>basf</v>
      </c>
      <c r="S142" t="s">
        <v>735</v>
      </c>
      <c r="T142" t="s">
        <v>26</v>
      </c>
      <c r="U142" t="s">
        <v>739</v>
      </c>
    </row>
    <row r="143" spans="1:21" ht="15" customHeight="1" x14ac:dyDescent="0.45">
      <c r="A143" t="s">
        <v>9422</v>
      </c>
      <c r="B143" t="s">
        <v>5290</v>
      </c>
      <c r="C143" t="s">
        <v>6124</v>
      </c>
      <c r="D143" t="s">
        <v>6125</v>
      </c>
      <c r="E143" t="s">
        <v>5023</v>
      </c>
      <c r="F143" t="s">
        <v>6126</v>
      </c>
      <c r="G143"/>
      <c r="H143" t="s">
        <v>5052</v>
      </c>
      <c r="I143" t="s">
        <v>5035</v>
      </c>
      <c r="J143" t="s">
        <v>5053</v>
      </c>
      <c r="K143" t="s">
        <v>427</v>
      </c>
      <c r="L143" t="str">
        <f>SUBSTITUTE(SUBSTITUTE(SUBSTITUTE(SUBSTITUTE(SUBSTITUTE(SUBSTITUTE(SUBSTITUTE(SUBSTITUTE(SUBSTITUTE(SUBSTITUTE(SUBSTITUTE(SUBSTITUTE(SUBSTITUTE(LOWER(K143),".",""),"-","")," bvba",""),"belgië",""),"belgium","")," nv","")," bv",""),"group",""),"groep","")," ", ""),"é","e"),"è","e"),"à","a")</f>
        <v>aperamstainless</v>
      </c>
      <c r="M143" t="str">
        <f>LOWER(B143&amp;Table1[[#This Row],[Achternaam]]&amp;L143)</f>
        <v>nathaliegrotardaperamstainless</v>
      </c>
      <c r="N143" t="s">
        <v>362</v>
      </c>
      <c r="O143" t="s">
        <v>428</v>
      </c>
      <c r="P143" t="s">
        <v>429</v>
      </c>
      <c r="Q143" t="s">
        <v>6127</v>
      </c>
      <c r="R143" t="str">
        <f>IFERROR(LEFT(SUBSTITUTE(SUBSTITUTE(Table1[[#This Row],[Website]],"www.",""),"https://",""), FIND(".", SUBSTITUTE(SUBSTITUTE(Table1[[#This Row],[Website]],"www.",""),"https://","")) - 1),"")</f>
        <v>aperam</v>
      </c>
      <c r="S143" t="s">
        <v>431</v>
      </c>
      <c r="T143" t="s">
        <v>26</v>
      </c>
      <c r="U143" t="s">
        <v>436</v>
      </c>
    </row>
    <row r="144" spans="1:21" ht="15" customHeight="1" x14ac:dyDescent="0.45">
      <c r="A144" t="s">
        <v>9422</v>
      </c>
      <c r="B144" t="s">
        <v>6128</v>
      </c>
      <c r="C144" t="s">
        <v>6129</v>
      </c>
      <c r="D144" t="s">
        <v>6130</v>
      </c>
      <c r="E144" t="s">
        <v>26</v>
      </c>
      <c r="F144" t="s">
        <v>6131</v>
      </c>
      <c r="G144"/>
      <c r="H144" t="s">
        <v>5052</v>
      </c>
      <c r="I144" t="s">
        <v>5035</v>
      </c>
      <c r="J144" t="s">
        <v>5053</v>
      </c>
      <c r="K144" t="s">
        <v>574</v>
      </c>
      <c r="L144" t="str">
        <f>SUBSTITUTE(SUBSTITUTE(SUBSTITUTE(SUBSTITUTE(SUBSTITUTE(SUBSTITUTE(SUBSTITUTE(SUBSTITUTE(SUBSTITUTE(SUBSTITUTE(SUBSTITUTE(SUBSTITUTE(SUBSTITUTE(LOWER(K144),".",""),"-","")," bvba",""),"belgië",""),"belgium","")," nv","")," bv",""),"group",""),"groep","")," ", ""),"é","e"),"è","e"),"à","a")</f>
        <v>aurubisolen</v>
      </c>
      <c r="M144" t="str">
        <f>LOWER(B144&amp;Table1[[#This Row],[Achternaam]]&amp;L144)</f>
        <v>liesbethde cromaurubisolen</v>
      </c>
      <c r="N144" t="s">
        <v>362</v>
      </c>
      <c r="O144" t="s">
        <v>575</v>
      </c>
      <c r="P144" t="s">
        <v>576</v>
      </c>
      <c r="Q144" t="s">
        <v>6132</v>
      </c>
      <c r="R144" t="str">
        <f>IFERROR(LEFT(SUBSTITUTE(SUBSTITUTE(Table1[[#This Row],[Website]],"www.",""),"https://",""), FIND(".", SUBSTITUTE(SUBSTITUTE(Table1[[#This Row],[Website]],"www.",""),"https://","")) - 1),"")</f>
        <v>aurubis</v>
      </c>
      <c r="S144" t="s">
        <v>578</v>
      </c>
      <c r="T144" t="s">
        <v>26</v>
      </c>
      <c r="U144" t="s">
        <v>583</v>
      </c>
    </row>
    <row r="145" spans="1:21" ht="15" customHeight="1" x14ac:dyDescent="0.45">
      <c r="A145" t="s">
        <v>9422</v>
      </c>
      <c r="B145" t="s">
        <v>5126</v>
      </c>
      <c r="C145" t="s">
        <v>6134</v>
      </c>
      <c r="D145" t="s">
        <v>6135</v>
      </c>
      <c r="E145" t="s">
        <v>5023</v>
      </c>
      <c r="F145" t="s">
        <v>6136</v>
      </c>
      <c r="G145"/>
      <c r="H145" t="s">
        <v>5207</v>
      </c>
      <c r="I145" t="s">
        <v>5035</v>
      </c>
      <c r="J145" t="s">
        <v>5053</v>
      </c>
      <c r="K145" t="s">
        <v>1463</v>
      </c>
      <c r="L145" t="str">
        <f>SUBSTITUTE(SUBSTITUTE(SUBSTITUTE(SUBSTITUTE(SUBSTITUTE(SUBSTITUTE(SUBSTITUTE(SUBSTITUTE(SUBSTITUTE(SUBSTITUTE(SUBSTITUTE(SUBSTITUTE(SUBSTITUTE(LOWER(K145),".",""),"-","")," bvba",""),"belgië",""),"belgium","")," nv","")," bv",""),"group",""),"groep","")," ", ""),"é","e"),"è","e"),"à","a")</f>
        <v>conwaytheconveniencecompany</v>
      </c>
      <c r="M145" t="str">
        <f>LOWER(B145&amp;Table1[[#This Row],[Achternaam]]&amp;L145)</f>
        <v>patriciade witconwaytheconveniencecompany</v>
      </c>
      <c r="N145" t="s">
        <v>1471</v>
      </c>
      <c r="O145" t="s">
        <v>1464</v>
      </c>
      <c r="P145" t="s">
        <v>1465</v>
      </c>
      <c r="Q145" t="s">
        <v>6137</v>
      </c>
      <c r="R145" t="str">
        <f>IFERROR(LEFT(SUBSTITUTE(SUBSTITUTE(Table1[[#This Row],[Website]],"www.",""),"https://",""), FIND(".", SUBSTITUTE(SUBSTITUTE(Table1[[#This Row],[Website]],"www.",""),"https://","")) - 1),"")</f>
        <v>conway</v>
      </c>
      <c r="S145" t="s">
        <v>1467</v>
      </c>
      <c r="T145" t="s">
        <v>26</v>
      </c>
      <c r="U145" t="s">
        <v>1472</v>
      </c>
    </row>
    <row r="146" spans="1:21" ht="15" customHeight="1" x14ac:dyDescent="0.45">
      <c r="A146" t="s">
        <v>9422</v>
      </c>
      <c r="B146" t="s">
        <v>5524</v>
      </c>
      <c r="C146" t="s">
        <v>6138</v>
      </c>
      <c r="D146" t="s">
        <v>6139</v>
      </c>
      <c r="E146" t="s">
        <v>26</v>
      </c>
      <c r="F146" t="s">
        <v>6140</v>
      </c>
      <c r="G146"/>
      <c r="H146" t="s">
        <v>6141</v>
      </c>
      <c r="I146" t="s">
        <v>5035</v>
      </c>
      <c r="J146" t="s">
        <v>5036</v>
      </c>
      <c r="K146" t="s">
        <v>2850</v>
      </c>
      <c r="L146" t="str">
        <f>SUBSTITUTE(SUBSTITUTE(SUBSTITUTE(SUBSTITUTE(SUBSTITUTE(SUBSTITUTE(SUBSTITUTE(SUBSTITUTE(SUBSTITUTE(SUBSTITUTE(SUBSTITUTE(SUBSTITUTE(SUBSTITUTE(LOWER(K146),".",""),"-","")," bvba",""),"belgië",""),"belgium","")," nv","")," bv",""),"group",""),"groep","")," ", ""),"é","e"),"è","e"),"à","a")</f>
        <v>komatsueuropeinternational</v>
      </c>
      <c r="M146" t="str">
        <f>LOWER(B146&amp;Table1[[#This Row],[Achternaam]]&amp;L146)</f>
        <v>evireynaertkomatsueuropeinternational</v>
      </c>
      <c r="N146" t="s">
        <v>686</v>
      </c>
      <c r="O146" t="s">
        <v>2851</v>
      </c>
      <c r="P146" t="s">
        <v>2852</v>
      </c>
      <c r="Q146" t="s">
        <v>6142</v>
      </c>
      <c r="R146" t="str">
        <f>IFERROR(LEFT(SUBSTITUTE(SUBSTITUTE(Table1[[#This Row],[Website]],"www.",""),"https://",""), FIND(".", SUBSTITUTE(SUBSTITUTE(Table1[[#This Row],[Website]],"www.",""),"https://","")) - 1),"")</f>
        <v>komatsu</v>
      </c>
      <c r="S146" t="s">
        <v>2854</v>
      </c>
      <c r="T146" t="s">
        <v>26</v>
      </c>
      <c r="U146" t="s">
        <v>2857</v>
      </c>
    </row>
    <row r="147" spans="1:21" ht="15" customHeight="1" x14ac:dyDescent="0.45">
      <c r="A147" t="s">
        <v>9422</v>
      </c>
      <c r="B147" t="s">
        <v>6158</v>
      </c>
      <c r="C147" t="s">
        <v>6159</v>
      </c>
      <c r="D147" t="s">
        <v>6160</v>
      </c>
      <c r="E147" t="s">
        <v>5023</v>
      </c>
      <c r="F147" t="s">
        <v>6161</v>
      </c>
      <c r="G147"/>
      <c r="H147" t="s">
        <v>5522</v>
      </c>
      <c r="I147" t="s">
        <v>5035</v>
      </c>
      <c r="J147" t="s">
        <v>5053</v>
      </c>
      <c r="K147" t="s">
        <v>4544</v>
      </c>
      <c r="L147" t="str">
        <f>SUBSTITUTE(SUBSTITUTE(SUBSTITUTE(SUBSTITUTE(SUBSTITUTE(SUBSTITUTE(SUBSTITUTE(SUBSTITUTE(SUBSTITUTE(SUBSTITUTE(SUBSTITUTE(SUBSTITUTE(SUBSTITUTE(LOWER(K147),".",""),"-","")," bvba",""),"belgië",""),"belgium","")," nv","")," bv",""),"group",""),"groep","")," ", ""),"é","e"),"è","e"),"à","a")</f>
        <v>tvhparts</v>
      </c>
      <c r="M147" t="str">
        <f>LOWER(B147&amp;Table1[[#This Row],[Achternaam]]&amp;L147)</f>
        <v>ingridhaladyntvhparts</v>
      </c>
      <c r="N147" t="s">
        <v>686</v>
      </c>
      <c r="O147" t="s">
        <v>4545</v>
      </c>
      <c r="P147" t="s">
        <v>4546</v>
      </c>
      <c r="Q147" t="s">
        <v>6162</v>
      </c>
      <c r="R147" t="str">
        <f>IFERROR(LEFT(SUBSTITUTE(SUBSTITUTE(Table1[[#This Row],[Website]],"www.",""),"https://",""), FIND(".", SUBSTITUTE(SUBSTITUTE(Table1[[#This Row],[Website]],"www.",""),"https://","")) - 1),"")</f>
        <v>tvhparts</v>
      </c>
      <c r="S147" t="s">
        <v>4548</v>
      </c>
      <c r="T147" t="s">
        <v>26</v>
      </c>
      <c r="U147" t="s">
        <v>4551</v>
      </c>
    </row>
    <row r="148" spans="1:21" ht="15" customHeight="1" x14ac:dyDescent="0.45">
      <c r="A148" t="s">
        <v>9422</v>
      </c>
      <c r="B148" t="s">
        <v>5392</v>
      </c>
      <c r="C148" t="s">
        <v>6163</v>
      </c>
      <c r="D148" t="s">
        <v>6164</v>
      </c>
      <c r="E148" t="s">
        <v>26</v>
      </c>
      <c r="F148" t="s">
        <v>6165</v>
      </c>
      <c r="G148"/>
      <c r="H148" t="s">
        <v>5135</v>
      </c>
      <c r="I148" t="s">
        <v>5088</v>
      </c>
      <c r="J148" t="s">
        <v>5053</v>
      </c>
      <c r="K148" t="s">
        <v>4182</v>
      </c>
      <c r="L148" t="str">
        <f>SUBSTITUTE(SUBSTITUTE(SUBSTITUTE(SUBSTITUTE(SUBSTITUTE(SUBSTITUTE(SUBSTITUTE(SUBSTITUTE(SUBSTITUTE(SUBSTITUTE(SUBSTITUTE(SUBSTITUTE(SUBSTITUTE(LOWER(K148),".",""),"-","")," bvba",""),"belgië",""),"belgium","")," nv","")," bv",""),"group",""),"groep","")," ", ""),"é","e"),"è","e"),"à","a")</f>
        <v>soudal</v>
      </c>
      <c r="M148" t="str">
        <f>LOWER(B148&amp;Table1[[#This Row],[Achternaam]]&amp;L148)</f>
        <v>bartheyvaertsoudal</v>
      </c>
      <c r="N148" t="s">
        <v>216</v>
      </c>
      <c r="O148" t="s">
        <v>4183</v>
      </c>
      <c r="P148" t="s">
        <v>4184</v>
      </c>
      <c r="Q148" t="s">
        <v>6166</v>
      </c>
      <c r="R148" t="str">
        <f>IFERROR(LEFT(SUBSTITUTE(SUBSTITUTE(Table1[[#This Row],[Website]],"www.",""),"https://",""), FIND(".", SUBSTITUTE(SUBSTITUTE(Table1[[#This Row],[Website]],"www.",""),"https://","")) - 1),"")</f>
        <v>soudal</v>
      </c>
      <c r="S148" t="s">
        <v>4186</v>
      </c>
      <c r="T148" t="s">
        <v>26</v>
      </c>
      <c r="U148" t="s">
        <v>4190</v>
      </c>
    </row>
    <row r="149" spans="1:21" ht="15" customHeight="1" x14ac:dyDescent="0.45">
      <c r="A149" t="s">
        <v>9422</v>
      </c>
      <c r="B149" t="s">
        <v>6170</v>
      </c>
      <c r="C149" t="s">
        <v>6171</v>
      </c>
      <c r="D149" t="s">
        <v>6172</v>
      </c>
      <c r="E149" t="s">
        <v>26</v>
      </c>
      <c r="F149" t="s">
        <v>6173</v>
      </c>
      <c r="G149"/>
      <c r="H149" t="s">
        <v>6174</v>
      </c>
      <c r="I149" t="s">
        <v>5035</v>
      </c>
      <c r="J149" t="s">
        <v>6175</v>
      </c>
      <c r="K149" t="s">
        <v>789</v>
      </c>
      <c r="L149" t="str">
        <f>SUBSTITUTE(SUBSTITUTE(SUBSTITUTE(SUBSTITUTE(SUBSTITUTE(SUBSTITUTE(SUBSTITUTE(SUBSTITUTE(SUBSTITUTE(SUBSTITUTE(SUBSTITUTE(SUBSTITUTE(SUBSTITUTE(LOWER(K149),".",""),"-","")," bvba",""),"belgië",""),"belgium","")," nv","")," bv",""),"group",""),"groep","")," ", ""),"é","e"),"è","e"),"à","a")</f>
        <v>belorta</v>
      </c>
      <c r="M149" t="str">
        <f>LOWER(B149&amp;Table1[[#This Row],[Achternaam]]&amp;L149)</f>
        <v>joop de beeckbelorta</v>
      </c>
      <c r="N149" t="s">
        <v>798</v>
      </c>
      <c r="O149" t="s">
        <v>790</v>
      </c>
      <c r="P149" t="s">
        <v>791</v>
      </c>
      <c r="Q149" t="s">
        <v>6176</v>
      </c>
      <c r="R149" t="str">
        <f>IFERROR(LEFT(SUBSTITUTE(SUBSTITUTE(Table1[[#This Row],[Website]],"www.",""),"https://",""), FIND(".", SUBSTITUTE(SUBSTITUTE(Table1[[#This Row],[Website]],"www.",""),"https://","")) - 1),"")</f>
        <v>belorta</v>
      </c>
      <c r="S149" t="s">
        <v>793</v>
      </c>
      <c r="T149" t="s">
        <v>26</v>
      </c>
      <c r="U149" t="s">
        <v>799</v>
      </c>
    </row>
    <row r="150" spans="1:21" ht="15" customHeight="1" x14ac:dyDescent="0.45">
      <c r="A150" t="s">
        <v>9422</v>
      </c>
      <c r="B150" t="s">
        <v>5739</v>
      </c>
      <c r="C150" t="s">
        <v>6177</v>
      </c>
      <c r="D150" t="s">
        <v>6178</v>
      </c>
      <c r="E150" t="s">
        <v>26</v>
      </c>
      <c r="F150" t="s">
        <v>6179</v>
      </c>
      <c r="G150"/>
      <c r="H150" t="s">
        <v>5074</v>
      </c>
      <c r="I150" t="s">
        <v>5075</v>
      </c>
      <c r="J150" t="s">
        <v>5512</v>
      </c>
      <c r="K150" t="s">
        <v>2251</v>
      </c>
      <c r="L150" t="str">
        <f>SUBSTITUTE(SUBSTITUTE(SUBSTITUTE(SUBSTITUTE(SUBSTITUTE(SUBSTITUTE(SUBSTITUTE(SUBSTITUTE(SUBSTITUTE(SUBSTITUTE(SUBSTITUTE(SUBSTITUTE(SUBSTITUTE(LOWER(K150),".",""),"-","")," bvba",""),"belgië",""),"belgium","")," nv","")," bv",""),"group",""),"groep","")," ", ""),"é","e"),"è","e"),"à","a")</f>
        <v>galapagos</v>
      </c>
      <c r="M150" t="str">
        <f>LOWER(B150&amp;Table1[[#This Row],[Achternaam]]&amp;L150)</f>
        <v>anneliesmissottengalapagos</v>
      </c>
      <c r="N150" t="s">
        <v>2259</v>
      </c>
      <c r="O150" t="s">
        <v>2252</v>
      </c>
      <c r="P150" t="s">
        <v>2253</v>
      </c>
      <c r="Q150" t="s">
        <v>6180</v>
      </c>
      <c r="R150" t="str">
        <f>IFERROR(LEFT(SUBSTITUTE(SUBSTITUTE(Table1[[#This Row],[Website]],"www.",""),"https://",""), FIND(".", SUBSTITUTE(SUBSTITUTE(Table1[[#This Row],[Website]],"www.",""),"https://","")) - 1),"")</f>
        <v>glpg</v>
      </c>
      <c r="S150" t="s">
        <v>2255</v>
      </c>
      <c r="T150" t="s">
        <v>26</v>
      </c>
      <c r="U150" t="s">
        <v>2260</v>
      </c>
    </row>
    <row r="151" spans="1:21" ht="15" customHeight="1" x14ac:dyDescent="0.45">
      <c r="A151" t="s">
        <v>9422</v>
      </c>
      <c r="B151" t="s">
        <v>5222</v>
      </c>
      <c r="C151" t="s">
        <v>6185</v>
      </c>
      <c r="D151" t="s">
        <v>6186</v>
      </c>
      <c r="E151" t="s">
        <v>26</v>
      </c>
      <c r="F151" t="s">
        <v>6187</v>
      </c>
      <c r="G151"/>
      <c r="H151" t="s">
        <v>5104</v>
      </c>
      <c r="I151" t="s">
        <v>5035</v>
      </c>
      <c r="J151" t="s">
        <v>5053</v>
      </c>
      <c r="K151" t="s">
        <v>2127</v>
      </c>
      <c r="L151" t="str">
        <f>SUBSTITUTE(SUBSTITUTE(SUBSTITUTE(SUBSTITUTE(SUBSTITUTE(SUBSTITUTE(SUBSTITUTE(SUBSTITUTE(SUBSTITUTE(SUBSTITUTE(SUBSTITUTE(SUBSTITUTE(SUBSTITUTE(LOWER(K151),".",""),"-","")," bvba",""),"belgië",""),"belgium","")," nv","")," bv",""),"group",""),"groep","")," ", ""),"é","e"),"è","e"),"à","a")</f>
        <v>evonikantwerpen</v>
      </c>
      <c r="M151" t="str">
        <f>LOWER(B151&amp;Table1[[#This Row],[Achternaam]]&amp;L151)</f>
        <v>emiliethantevonikantwerpen</v>
      </c>
      <c r="N151" t="s">
        <v>216</v>
      </c>
      <c r="O151" t="s">
        <v>2128</v>
      </c>
      <c r="P151" t="s">
        <v>2129</v>
      </c>
      <c r="Q151" t="s">
        <v>6188</v>
      </c>
      <c r="R151" t="str">
        <f>IFERROR(LEFT(SUBSTITUTE(SUBSTITUTE(Table1[[#This Row],[Website]],"www.",""),"https://",""), FIND(".", SUBSTITUTE(SUBSTITUTE(Table1[[#This Row],[Website]],"www.",""),"https://","")) - 1),"")</f>
        <v>corporate</v>
      </c>
      <c r="S151" t="s">
        <v>2131</v>
      </c>
      <c r="T151" t="s">
        <v>26</v>
      </c>
      <c r="U151" t="s">
        <v>2136</v>
      </c>
    </row>
    <row r="152" spans="1:21" ht="15" customHeight="1" x14ac:dyDescent="0.45">
      <c r="A152" t="s">
        <v>9422</v>
      </c>
      <c r="B152" t="s">
        <v>6189</v>
      </c>
      <c r="C152" t="s">
        <v>6190</v>
      </c>
      <c r="D152" t="s">
        <v>6191</v>
      </c>
      <c r="E152" t="s">
        <v>26</v>
      </c>
      <c r="F152" t="s">
        <v>6192</v>
      </c>
      <c r="G152"/>
      <c r="H152" t="s">
        <v>5052</v>
      </c>
      <c r="I152" t="s">
        <v>5035</v>
      </c>
      <c r="J152" t="s">
        <v>5036</v>
      </c>
      <c r="K152" t="s">
        <v>1685</v>
      </c>
      <c r="L152" t="str">
        <f>SUBSTITUTE(SUBSTITUTE(SUBSTITUTE(SUBSTITUTE(SUBSTITUTE(SUBSTITUTE(SUBSTITUTE(SUBSTITUTE(SUBSTITUTE(SUBSTITUTE(SUBSTITUTE(SUBSTITUTE(SUBSTITUTE(LOWER(K152),".",""),"-","")," bvba",""),"belgië",""),"belgium","")," nv","")," bv",""),"group",""),"groep","")," ", ""),"é","e"),"è","e"),"à","a")</f>
        <v>deloitteconsulting&amp;advisory</v>
      </c>
      <c r="M152" t="str">
        <f>LOWER(B152&amp;Table1[[#This Row],[Achternaam]]&amp;L152)</f>
        <v>ellenhendrickxdeloitteconsulting&amp;advisory</v>
      </c>
      <c r="N152" t="s">
        <v>156</v>
      </c>
      <c r="O152" t="s">
        <v>1686</v>
      </c>
      <c r="P152" t="s">
        <v>1687</v>
      </c>
      <c r="Q152" t="s">
        <v>6193</v>
      </c>
      <c r="R152" t="str">
        <f>IFERROR(LEFT(SUBSTITUTE(SUBSTITUTE(Table1[[#This Row],[Website]],"www.",""),"https://",""), FIND(".", SUBSTITUTE(SUBSTITUTE(Table1[[#This Row],[Website]],"www.",""),"https://","")) - 1),"")</f>
        <v>www2</v>
      </c>
      <c r="S152" t="s">
        <v>1689</v>
      </c>
      <c r="T152" t="s">
        <v>26</v>
      </c>
      <c r="U152" t="s">
        <v>1692</v>
      </c>
    </row>
    <row r="153" spans="1:21" ht="15" customHeight="1" x14ac:dyDescent="0.45">
      <c r="A153" t="s">
        <v>9422</v>
      </c>
      <c r="B153" t="s">
        <v>6194</v>
      </c>
      <c r="C153" t="s">
        <v>6195</v>
      </c>
      <c r="D153" t="s">
        <v>6196</v>
      </c>
      <c r="E153" t="s">
        <v>26</v>
      </c>
      <c r="F153" t="s">
        <v>6197</v>
      </c>
      <c r="G153"/>
      <c r="H153" t="s">
        <v>5052</v>
      </c>
      <c r="I153" t="s">
        <v>5035</v>
      </c>
      <c r="J153" t="s">
        <v>5036</v>
      </c>
      <c r="K153" t="s">
        <v>2472</v>
      </c>
      <c r="L153" t="str">
        <f>SUBSTITUTE(SUBSTITUTE(SUBSTITUTE(SUBSTITUTE(SUBSTITUTE(SUBSTITUTE(SUBSTITUTE(SUBSTITUTE(SUBSTITUTE(SUBSTITUTE(SUBSTITUTE(SUBSTITUTE(SUBSTITUTE(LOWER(K153),".",""),"-","")," bvba",""),"belgië",""),"belgium","")," nv","")," bv",""),"group",""),"groep","")," ", ""),"é","e"),"è","e"),"à","a")</f>
        <v>hondamotoreuropelogistics</v>
      </c>
      <c r="M153" t="str">
        <f>LOWER(B153&amp;Table1[[#This Row],[Achternaam]]&amp;L153)</f>
        <v>giodemeerssemanhondamotoreuropelogistics</v>
      </c>
      <c r="N153" t="s">
        <v>2480</v>
      </c>
      <c r="O153" t="s">
        <v>2473</v>
      </c>
      <c r="P153" t="s">
        <v>2474</v>
      </c>
      <c r="Q153" t="s">
        <v>6198</v>
      </c>
      <c r="R153" t="str">
        <f>IFERROR(LEFT(SUBSTITUTE(SUBSTITUTE(Table1[[#This Row],[Website]],"www.",""),"https://",""), FIND(".", SUBSTITUTE(SUBSTITUTE(Table1[[#This Row],[Website]],"www.",""),"https://","")) - 1),"")</f>
        <v>hondamotoreuropelogistics</v>
      </c>
      <c r="S153" t="s">
        <v>2476</v>
      </c>
      <c r="T153" t="s">
        <v>26</v>
      </c>
      <c r="U153" t="s">
        <v>2481</v>
      </c>
    </row>
    <row r="154" spans="1:21" ht="15" customHeight="1" x14ac:dyDescent="0.45">
      <c r="A154" t="s">
        <v>9422</v>
      </c>
      <c r="B154" t="s">
        <v>5111</v>
      </c>
      <c r="C154" t="s">
        <v>6199</v>
      </c>
      <c r="D154" t="s">
        <v>6200</v>
      </c>
      <c r="E154" t="s">
        <v>5023</v>
      </c>
      <c r="F154" t="s">
        <v>6201</v>
      </c>
      <c r="G154"/>
      <c r="H154" t="s">
        <v>5522</v>
      </c>
      <c r="I154" t="s">
        <v>5035</v>
      </c>
      <c r="J154" t="s">
        <v>5053</v>
      </c>
      <c r="K154" t="s">
        <v>3429</v>
      </c>
      <c r="L154" t="str">
        <f>SUBSTITUTE(SUBSTITUTE(SUBSTITUTE(SUBSTITUTE(SUBSTITUTE(SUBSTITUTE(SUBSTITUTE(SUBSTITUTE(SUBSTITUTE(SUBSTITUTE(SUBSTITUTE(SUBSTITUTE(SUBSTITUTE(LOWER(K154),".",""),"-","")," bvba",""),"belgië",""),"belgium","")," nv","")," bv",""),"group",""),"groep","")," ", ""),"é","e"),"è","e"),"à","a")</f>
        <v>nvbekaertsa</v>
      </c>
      <c r="M154" t="str">
        <f>LOWER(B154&amp;Table1[[#This Row],[Achternaam]]&amp;L154)</f>
        <v>chrisbourgoisnvbekaertsa</v>
      </c>
      <c r="N154" t="s">
        <v>392</v>
      </c>
      <c r="O154" t="s">
        <v>3430</v>
      </c>
      <c r="P154" t="s">
        <v>3431</v>
      </c>
      <c r="Q154" t="s">
        <v>6202</v>
      </c>
      <c r="R154" t="str">
        <f>IFERROR(LEFT(SUBSTITUTE(SUBSTITUTE(Table1[[#This Row],[Website]],"www.",""),"https://",""), FIND(".", SUBSTITUTE(SUBSTITUTE(Table1[[#This Row],[Website]],"www.",""),"https://","")) - 1),"")</f>
        <v>bekaert</v>
      </c>
      <c r="S154" t="s">
        <v>3433</v>
      </c>
      <c r="T154" t="s">
        <v>26</v>
      </c>
      <c r="U154" t="s">
        <v>3438</v>
      </c>
    </row>
    <row r="155" spans="1:21" ht="15" customHeight="1" x14ac:dyDescent="0.45">
      <c r="A155" t="s">
        <v>9422</v>
      </c>
      <c r="B155" t="s">
        <v>5518</v>
      </c>
      <c r="C155" t="s">
        <v>6203</v>
      </c>
      <c r="D155" t="s">
        <v>6204</v>
      </c>
      <c r="E155" t="s">
        <v>26</v>
      </c>
      <c r="F155" t="s">
        <v>6205</v>
      </c>
      <c r="G155"/>
      <c r="H155" t="s">
        <v>6206</v>
      </c>
      <c r="I155" t="s">
        <v>5185</v>
      </c>
      <c r="J155" t="s">
        <v>5053</v>
      </c>
      <c r="K155" t="s">
        <v>4027</v>
      </c>
      <c r="L155" t="str">
        <f>SUBSTITUTE(SUBSTITUTE(SUBSTITUTE(SUBSTITUTE(SUBSTITUTE(SUBSTITUTE(SUBSTITUTE(SUBSTITUTE(SUBSTITUTE(SUBSTITUTE(SUBSTITUTE(SUBSTITUTE(SUBSTITUTE(LOWER(K155),".",""),"-","")," bvba",""),"belgië",""),"belgium","")," nv","")," bv",""),"group",""),"groep","")," ", ""),"é","e"),"è","e"),"à","a")</f>
        <v>siemens</v>
      </c>
      <c r="M155" t="str">
        <f>LOWER(B155&amp;Table1[[#This Row],[Achternaam]]&amp;L155)</f>
        <v>veerledoornaertsiemens</v>
      </c>
      <c r="N155" t="s">
        <v>123</v>
      </c>
      <c r="O155" t="s">
        <v>4028</v>
      </c>
      <c r="P155" t="s">
        <v>4029</v>
      </c>
      <c r="Q155" t="s">
        <v>6207</v>
      </c>
      <c r="R155" t="str">
        <f>IFERROR(LEFT(SUBSTITUTE(SUBSTITUTE(Table1[[#This Row],[Website]],"www.",""),"https://",""), FIND(".", SUBSTITUTE(SUBSTITUTE(Table1[[#This Row],[Website]],"www.",""),"https://","")) - 1),"")</f>
        <v>siemensgamesa</v>
      </c>
      <c r="S155" t="s">
        <v>4031</v>
      </c>
      <c r="T155" t="s">
        <v>26</v>
      </c>
      <c r="U155" t="s">
        <v>4034</v>
      </c>
    </row>
    <row r="156" spans="1:21" ht="15" customHeight="1" x14ac:dyDescent="0.45">
      <c r="A156" t="s">
        <v>9422</v>
      </c>
      <c r="B156" t="s">
        <v>6225</v>
      </c>
      <c r="C156" t="s">
        <v>5084</v>
      </c>
      <c r="D156" t="s">
        <v>6226</v>
      </c>
      <c r="E156" t="s">
        <v>26</v>
      </c>
      <c r="F156" t="s">
        <v>6227</v>
      </c>
      <c r="G156"/>
      <c r="H156" t="s">
        <v>5104</v>
      </c>
      <c r="I156" t="s">
        <v>5035</v>
      </c>
      <c r="J156" t="s">
        <v>5036</v>
      </c>
      <c r="K156" t="s">
        <v>255</v>
      </c>
      <c r="L156" t="str">
        <f>SUBSTITUTE(SUBSTITUTE(SUBSTITUTE(SUBSTITUTE(SUBSTITUTE(SUBSTITUTE(SUBSTITUTE(SUBSTITUTE(SUBSTITUTE(SUBSTITUTE(SUBSTITUTE(SUBSTITUTE(SUBSTITUTE(LOWER(K156),".",""),"-","")," bvba",""),"belgië",""),"belgium","")," nv","")," bv",""),"group",""),"groep","")," ", ""),"é","e"),"è","e"),"à","a")</f>
        <v>alconcouvreur</v>
      </c>
      <c r="M156" t="str">
        <f>LOWER(B156&amp;Table1[[#This Row],[Achternaam]]&amp;L156)</f>
        <v>lisemertensalconcouvreur</v>
      </c>
      <c r="N156" t="s">
        <v>264</v>
      </c>
      <c r="O156" t="s">
        <v>256</v>
      </c>
      <c r="P156" t="s">
        <v>257</v>
      </c>
      <c r="Q156" t="s">
        <v>6228</v>
      </c>
      <c r="R156" t="str">
        <f>IFERROR(LEFT(SUBSTITUTE(SUBSTITUTE(Table1[[#This Row],[Website]],"www.",""),"https://",""), FIND(".", SUBSTITUTE(SUBSTITUTE(Table1[[#This Row],[Website]],"www.",""),"https://","")) - 1),"")</f>
        <v>be</v>
      </c>
      <c r="S156" t="s">
        <v>259</v>
      </c>
      <c r="T156" t="s">
        <v>26</v>
      </c>
      <c r="U156" t="s">
        <v>265</v>
      </c>
    </row>
    <row r="157" spans="1:21" ht="15" customHeight="1" x14ac:dyDescent="0.45">
      <c r="A157" t="s">
        <v>9422</v>
      </c>
      <c r="B157" t="s">
        <v>5545</v>
      </c>
      <c r="C157" t="s">
        <v>6236</v>
      </c>
      <c r="D157" t="s">
        <v>6237</v>
      </c>
      <c r="E157" t="s">
        <v>5023</v>
      </c>
      <c r="F157" t="s">
        <v>6238</v>
      </c>
      <c r="G157"/>
      <c r="H157" t="s">
        <v>5052</v>
      </c>
      <c r="I157" t="s">
        <v>5035</v>
      </c>
      <c r="J157" t="s">
        <v>5053</v>
      </c>
      <c r="K157" t="s">
        <v>1045</v>
      </c>
      <c r="L157" t="str">
        <f>SUBSTITUTE(SUBSTITUTE(SUBSTITUTE(SUBSTITUTE(SUBSTITUTE(SUBSTITUTE(SUBSTITUTE(SUBSTITUTE(SUBSTITUTE(SUBSTITUTE(SUBSTITUTE(SUBSTITUTE(SUBSTITUTE(LOWER(K157),".",""),"-","")," bvba",""),"belgië",""),"belgium","")," nv","")," bv",""),"group",""),"groep","")," ", ""),"é","e"),"è","e"),"à","a")</f>
        <v>capgemini</v>
      </c>
      <c r="M157" t="str">
        <f>LOWER(B157&amp;Table1[[#This Row],[Achternaam]]&amp;L157)</f>
        <v>liesclaessenscapgemini</v>
      </c>
      <c r="N157" t="s">
        <v>1052</v>
      </c>
      <c r="O157" t="s">
        <v>1046</v>
      </c>
      <c r="P157" t="s">
        <v>1047</v>
      </c>
      <c r="Q157" t="s">
        <v>6239</v>
      </c>
      <c r="R157" t="str">
        <f>IFERROR(LEFT(SUBSTITUTE(SUBSTITUTE(Table1[[#This Row],[Website]],"www.",""),"https://",""), FIND(".", SUBSTITUTE(SUBSTITUTE(Table1[[#This Row],[Website]],"www.",""),"https://","")) - 1),"")</f>
        <v>capgemini</v>
      </c>
      <c r="S157" t="s">
        <v>1049</v>
      </c>
      <c r="T157" t="s">
        <v>26</v>
      </c>
      <c r="U157" t="s">
        <v>1053</v>
      </c>
    </row>
    <row r="158" spans="1:21" ht="15" customHeight="1" x14ac:dyDescent="0.45">
      <c r="A158" t="s">
        <v>9422</v>
      </c>
      <c r="B158" t="s">
        <v>5555</v>
      </c>
      <c r="C158" t="s">
        <v>5182</v>
      </c>
      <c r="D158" t="s">
        <v>6245</v>
      </c>
      <c r="E158" t="s">
        <v>26</v>
      </c>
      <c r="F158" t="s">
        <v>6246</v>
      </c>
      <c r="G158"/>
      <c r="H158" t="s">
        <v>6247</v>
      </c>
      <c r="I158" t="s">
        <v>5088</v>
      </c>
      <c r="J158" t="s">
        <v>5053</v>
      </c>
      <c r="K158" t="s">
        <v>1821</v>
      </c>
      <c r="L158" t="str">
        <f>SUBSTITUTE(SUBSTITUTE(SUBSTITUTE(SUBSTITUTE(SUBSTITUTE(SUBSTITUTE(SUBSTITUTE(SUBSTITUTE(SUBSTITUTE(SUBSTITUTE(SUBSTITUTE(SUBSTITUTE(SUBSTITUTE(LOWER(K158),".",""),"-","")," bvba",""),"belgië",""),"belgium","")," nv","")," bv",""),"group",""),"groep","")," ", ""),"é","e"),"è","e"),"à","a")</f>
        <v>dosschemills</v>
      </c>
      <c r="M158" t="str">
        <f>LOWER(B158&amp;Table1[[#This Row],[Achternaam]]&amp;L158)</f>
        <v>nadineclaesdosschemills</v>
      </c>
      <c r="N158" t="s">
        <v>1830</v>
      </c>
      <c r="O158" t="s">
        <v>1822</v>
      </c>
      <c r="P158" t="s">
        <v>1823</v>
      </c>
      <c r="Q158" t="s">
        <v>6248</v>
      </c>
      <c r="R158" t="str">
        <f>IFERROR(LEFT(SUBSTITUTE(SUBSTITUTE(Table1[[#This Row],[Website]],"www.",""),"https://",""), FIND(".", SUBSTITUTE(SUBSTITUTE(Table1[[#This Row],[Website]],"www.",""),"https://","")) - 1),"")</f>
        <v>dosschemills</v>
      </c>
      <c r="S158" t="s">
        <v>1825</v>
      </c>
      <c r="T158" t="s">
        <v>26</v>
      </c>
      <c r="U158" t="s">
        <v>1831</v>
      </c>
    </row>
    <row r="159" spans="1:21" ht="15" customHeight="1" x14ac:dyDescent="0.45">
      <c r="A159" t="s">
        <v>9422</v>
      </c>
      <c r="B159" t="s">
        <v>6253</v>
      </c>
      <c r="C159" t="s">
        <v>5726</v>
      </c>
      <c r="D159" t="s">
        <v>6254</v>
      </c>
      <c r="E159" t="s">
        <v>26</v>
      </c>
      <c r="F159" t="s">
        <v>6255</v>
      </c>
      <c r="G159"/>
      <c r="H159" t="s">
        <v>6256</v>
      </c>
      <c r="I159" t="s">
        <v>5035</v>
      </c>
      <c r="J159" t="s">
        <v>5053</v>
      </c>
      <c r="K159" t="s">
        <v>275</v>
      </c>
      <c r="L159" t="str">
        <f>SUBSTITUTE(SUBSTITUTE(SUBSTITUTE(SUBSTITUTE(SUBSTITUTE(SUBSTITUTE(SUBSTITUTE(SUBSTITUTE(SUBSTITUTE(SUBSTITUTE(SUBSTITUTE(SUBSTITUTE(SUBSTITUTE(LOWER(K159),".",""),"-","")," bvba",""),"belgië",""),"belgium","")," nv","")," bv",""),"group",""),"groep","")," ", ""),"é","e"),"è","e"),"à","a")</f>
        <v>alkenmaes</v>
      </c>
      <c r="M159" t="str">
        <f>LOWER(B159&amp;Table1[[#This Row],[Achternaam]]&amp;L159)</f>
        <v>garyvercammenalkenmaes</v>
      </c>
      <c r="N159" t="s">
        <v>284</v>
      </c>
      <c r="O159" t="s">
        <v>276</v>
      </c>
      <c r="P159" t="s">
        <v>277</v>
      </c>
      <c r="Q159" t="s">
        <v>6257</v>
      </c>
      <c r="R159" t="str">
        <f>IFERROR(LEFT(SUBSTITUTE(SUBSTITUTE(Table1[[#This Row],[Website]],"www.",""),"https://",""), FIND(".", SUBSTITUTE(SUBSTITUTE(Table1[[#This Row],[Website]],"www.",""),"https://","")) - 1),"")</f>
        <v>jobs</v>
      </c>
      <c r="S159" t="s">
        <v>279</v>
      </c>
      <c r="T159" t="s">
        <v>26</v>
      </c>
      <c r="U159" t="s">
        <v>285</v>
      </c>
    </row>
    <row r="160" spans="1:21" ht="15" customHeight="1" x14ac:dyDescent="0.45">
      <c r="A160" t="s">
        <v>9422</v>
      </c>
      <c r="B160" t="s">
        <v>6258</v>
      </c>
      <c r="C160" t="s">
        <v>6259</v>
      </c>
      <c r="D160" t="s">
        <v>6260</v>
      </c>
      <c r="E160" t="s">
        <v>5023</v>
      </c>
      <c r="F160" t="s">
        <v>6261</v>
      </c>
      <c r="G160"/>
      <c r="H160" t="s">
        <v>5052</v>
      </c>
      <c r="I160" t="s">
        <v>5035</v>
      </c>
      <c r="J160" t="s">
        <v>5036</v>
      </c>
      <c r="K160" t="s">
        <v>4003</v>
      </c>
      <c r="L160" t="str">
        <f>SUBSTITUTE(SUBSTITUTE(SUBSTITUTE(SUBSTITUTE(SUBSTITUTE(SUBSTITUTE(SUBSTITUTE(SUBSTITUTE(SUBSTITUTE(SUBSTITUTE(SUBSTITUTE(SUBSTITUTE(SUBSTITUTE(LOWER(K160),".",""),"-","")," bvba",""),"belgië",""),"belgium","")," nv","")," bv",""),"group",""),"groep","")," ", ""),"é","e"),"è","e"),"à","a")</f>
        <v>sdworxpeoplesolutions</v>
      </c>
      <c r="M160" t="str">
        <f>LOWER(B160&amp;Table1[[#This Row],[Achternaam]]&amp;L160)</f>
        <v>stefaanlybaertsdworxpeoplesolutions</v>
      </c>
      <c r="N160" t="s">
        <v>3764</v>
      </c>
      <c r="O160" t="s">
        <v>4004</v>
      </c>
      <c r="P160" t="s">
        <v>4005</v>
      </c>
      <c r="Q160" t="s">
        <v>6262</v>
      </c>
      <c r="R160" t="str">
        <f>IFERROR(LEFT(SUBSTITUTE(SUBSTITUTE(Table1[[#This Row],[Website]],"www.",""),"https://",""), FIND(".", SUBSTITUTE(SUBSTITUTE(Table1[[#This Row],[Website]],"www.",""),"https://","")) - 1),"")</f>
        <v>sdworx</v>
      </c>
      <c r="S160" t="s">
        <v>4007</v>
      </c>
      <c r="T160" t="s">
        <v>26</v>
      </c>
      <c r="U160" t="s">
        <v>4011</v>
      </c>
    </row>
    <row r="161" spans="1:21" ht="15" customHeight="1" x14ac:dyDescent="0.45">
      <c r="A161" t="s">
        <v>9422</v>
      </c>
      <c r="B161" t="s">
        <v>5029</v>
      </c>
      <c r="C161" t="s">
        <v>6269</v>
      </c>
      <c r="D161" t="s">
        <v>6270</v>
      </c>
      <c r="E161" t="s">
        <v>5023</v>
      </c>
      <c r="F161" t="s">
        <v>6271</v>
      </c>
      <c r="G161"/>
      <c r="H161" t="s">
        <v>5115</v>
      </c>
      <c r="I161" t="s">
        <v>5088</v>
      </c>
      <c r="J161" t="s">
        <v>5053</v>
      </c>
      <c r="K161" t="s">
        <v>1667</v>
      </c>
      <c r="L161" t="str">
        <f>SUBSTITUTE(SUBSTITUTE(SUBSTITUTE(SUBSTITUTE(SUBSTITUTE(SUBSTITUTE(SUBSTITUTE(SUBSTITUTE(SUBSTITUTE(SUBSTITUTE(SUBSTITUTE(SUBSTITUTE(SUBSTITUTE(LOWER(K161),".",""),"-","")," bvba",""),"belgië",""),"belgium","")," nv","")," bv",""),"group",""),"groep","")," ", ""),"é","e"),"è","e"),"à","a")</f>
        <v>delawareconsulting</v>
      </c>
      <c r="M161" t="str">
        <f>LOWER(B161&amp;Table1[[#This Row],[Achternaam]]&amp;L161)</f>
        <v>annhendrixdelawareconsulting</v>
      </c>
      <c r="N161" t="s">
        <v>156</v>
      </c>
      <c r="O161" t="s">
        <v>1668</v>
      </c>
      <c r="P161" t="s">
        <v>1669</v>
      </c>
      <c r="Q161" t="s">
        <v>6272</v>
      </c>
      <c r="R161" t="str">
        <f>IFERROR(LEFT(SUBSTITUTE(SUBSTITUTE(Table1[[#This Row],[Website]],"www.",""),"https://",""), FIND(".", SUBSTITUTE(SUBSTITUTE(Table1[[#This Row],[Website]],"www.",""),"https://","")) - 1),"")</f>
        <v>delaware</v>
      </c>
      <c r="S161" t="s">
        <v>1671</v>
      </c>
      <c r="T161" t="s">
        <v>26</v>
      </c>
      <c r="U161" t="s">
        <v>1675</v>
      </c>
    </row>
    <row r="162" spans="1:21" ht="15" customHeight="1" x14ac:dyDescent="0.45">
      <c r="A162" t="s">
        <v>9422</v>
      </c>
      <c r="B162" t="s">
        <v>5029</v>
      </c>
      <c r="C162" t="s">
        <v>6279</v>
      </c>
      <c r="D162" t="s">
        <v>6280</v>
      </c>
      <c r="E162" t="s">
        <v>26</v>
      </c>
      <c r="F162" t="s">
        <v>6281</v>
      </c>
      <c r="G162"/>
      <c r="H162" t="s">
        <v>5115</v>
      </c>
      <c r="I162" t="s">
        <v>5088</v>
      </c>
      <c r="J162" t="s">
        <v>3764</v>
      </c>
      <c r="K162" t="s">
        <v>2832</v>
      </c>
      <c r="L162" t="str">
        <f>SUBSTITUTE(SUBSTITUTE(SUBSTITUTE(SUBSTITUTE(SUBSTITUTE(SUBSTITUTE(SUBSTITUTE(SUBSTITUTE(SUBSTITUTE(SUBSTITUTE(SUBSTITUTE(SUBSTITUTE(SUBSTITUTE(LOWER(K162),".",""),"-","")," bvba",""),"belgië",""),"belgium","")," nv","")," bv",""),"group",""),"groep","")," ", ""),"é","e"),"è","e"),"à","a")</f>
        <v>keyenceinternational()</v>
      </c>
      <c r="M162" t="str">
        <f>LOWER(B162&amp;Table1[[#This Row],[Achternaam]]&amp;L162)</f>
        <v>annwellekenskeyenceinternational()</v>
      </c>
      <c r="N162" t="s">
        <v>686</v>
      </c>
      <c r="O162" t="s">
        <v>2833</v>
      </c>
      <c r="P162" t="s">
        <v>2834</v>
      </c>
      <c r="Q162" t="s">
        <v>6282</v>
      </c>
      <c r="R162" t="str">
        <f>IFERROR(LEFT(SUBSTITUTE(SUBSTITUTE(Table1[[#This Row],[Website]],"www.",""),"https://",""), FIND(".", SUBSTITUTE(SUBSTITUTE(Table1[[#This Row],[Website]],"www.",""),"https://","")) - 1),"")</f>
        <v>keyence</v>
      </c>
      <c r="S162" t="s">
        <v>2836</v>
      </c>
      <c r="T162" t="s">
        <v>26</v>
      </c>
      <c r="U162" t="s">
        <v>2839</v>
      </c>
    </row>
    <row r="163" spans="1:21" ht="15" customHeight="1" x14ac:dyDescent="0.45">
      <c r="A163" t="s">
        <v>9422</v>
      </c>
      <c r="B163" t="s">
        <v>6283</v>
      </c>
      <c r="C163" t="s">
        <v>6284</v>
      </c>
      <c r="D163" t="s">
        <v>6285</v>
      </c>
      <c r="E163" t="s">
        <v>26</v>
      </c>
      <c r="F163" t="s">
        <v>6286</v>
      </c>
      <c r="G163"/>
      <c r="H163" t="s">
        <v>6287</v>
      </c>
      <c r="I163" t="s">
        <v>5035</v>
      </c>
      <c r="J163" t="s">
        <v>5053</v>
      </c>
      <c r="K163" t="s">
        <v>3895</v>
      </c>
      <c r="L163" t="str">
        <f>SUBSTITUTE(SUBSTITUTE(SUBSTITUTE(SUBSTITUTE(SUBSTITUTE(SUBSTITUTE(SUBSTITUTE(SUBSTITUTE(SUBSTITUTE(SUBSTITUTE(SUBSTITUTE(SUBSTITUTE(SUBSTITUTE(LOWER(K163),".",""),"-","")," bvba",""),"belgië",""),"belgium","")," nv","")," bv",""),"group",""),"groep","")," ", ""),"é","e"),"è","e"),"à","a")</f>
        <v>roulartamedia</v>
      </c>
      <c r="M163" t="str">
        <f>LOWER(B163&amp;Table1[[#This Row],[Achternaam]]&amp;L163)</f>
        <v>rosemarijnblommeroulartamedia</v>
      </c>
      <c r="N163" t="s">
        <v>3903</v>
      </c>
      <c r="O163" t="s">
        <v>3896</v>
      </c>
      <c r="P163" t="s">
        <v>3897</v>
      </c>
      <c r="Q163" t="s">
        <v>6288</v>
      </c>
      <c r="R163" t="str">
        <f>IFERROR(LEFT(SUBSTITUTE(SUBSTITUTE(Table1[[#This Row],[Website]],"www.",""),"https://",""), FIND(".", SUBSTITUTE(SUBSTITUTE(Table1[[#This Row],[Website]],"www.",""),"https://","")) - 1),"")</f>
        <v>roularta</v>
      </c>
      <c r="S163" t="s">
        <v>3899</v>
      </c>
      <c r="T163" t="s">
        <v>26</v>
      </c>
      <c r="U163" t="s">
        <v>3904</v>
      </c>
    </row>
    <row r="164" spans="1:21" ht="15" customHeight="1" x14ac:dyDescent="0.45">
      <c r="A164" t="s">
        <v>9422</v>
      </c>
      <c r="B164" t="s">
        <v>6296</v>
      </c>
      <c r="C164" t="s">
        <v>5624</v>
      </c>
      <c r="D164" t="s">
        <v>6297</v>
      </c>
      <c r="E164" t="s">
        <v>26</v>
      </c>
      <c r="F164" t="s">
        <v>6298</v>
      </c>
      <c r="G164"/>
      <c r="H164" t="s">
        <v>5052</v>
      </c>
      <c r="I164" t="s">
        <v>5035</v>
      </c>
      <c r="J164" t="s">
        <v>5036</v>
      </c>
      <c r="K164" t="s">
        <v>90</v>
      </c>
      <c r="L164" t="str">
        <f>SUBSTITUTE(SUBSTITUTE(SUBSTITUTE(SUBSTITUTE(SUBSTITUTE(SUBSTITUTE(SUBSTITUTE(SUBSTITUTE(SUBSTITUTE(SUBSTITUTE(SUBSTITUTE(SUBSTITUTE(SUBSTITUTE(LOWER(K164),".",""),"-","")," bvba",""),"belgië",""),"belgium","")," nv","")," bv",""),"group",""),"groep","")," ", ""),"é","e"),"è","e"),"à","a")</f>
        <v>actiefinterim</v>
      </c>
      <c r="M164" t="str">
        <f>LOWER(B164&amp;Table1[[#This Row],[Achternaam]]&amp;L164)</f>
        <v>celinefierensactiefinterim</v>
      </c>
      <c r="N164" t="s">
        <v>79</v>
      </c>
      <c r="O164" t="s">
        <v>91</v>
      </c>
      <c r="P164" t="s">
        <v>92</v>
      </c>
      <c r="Q164" t="s">
        <v>6299</v>
      </c>
      <c r="R164" t="str">
        <f>IFERROR(LEFT(SUBSTITUTE(SUBSTITUTE(Table1[[#This Row],[Website]],"www.",""),"https://",""), FIND(".", SUBSTITUTE(SUBSTITUTE(Table1[[#This Row],[Website]],"www.",""),"https://","")) - 1),"")</f>
        <v>actief</v>
      </c>
      <c r="S164" t="s">
        <v>94</v>
      </c>
      <c r="T164" t="s">
        <v>26</v>
      </c>
      <c r="U164" t="s">
        <v>101</v>
      </c>
    </row>
    <row r="165" spans="1:21" ht="15" customHeight="1" x14ac:dyDescent="0.45">
      <c r="A165" t="s">
        <v>9422</v>
      </c>
      <c r="B165" t="s">
        <v>6304</v>
      </c>
      <c r="C165" t="s">
        <v>6305</v>
      </c>
      <c r="D165" t="s">
        <v>6306</v>
      </c>
      <c r="E165" t="s">
        <v>26</v>
      </c>
      <c r="F165" t="s">
        <v>6307</v>
      </c>
      <c r="G165"/>
      <c r="H165" t="s">
        <v>5052</v>
      </c>
      <c r="I165" t="s">
        <v>5035</v>
      </c>
      <c r="J165" t="s">
        <v>5036</v>
      </c>
      <c r="K165" t="s">
        <v>4071</v>
      </c>
      <c r="L165" t="str">
        <f>SUBSTITUTE(SUBSTITUTE(SUBSTITUTE(SUBSTITUTE(SUBSTITUTE(SUBSTITUTE(SUBSTITUTE(SUBSTITUTE(SUBSTITUTE(SUBSTITUTE(SUBSTITUTE(SUBSTITUTE(SUBSTITUTE(LOWER(K165),".",""),"-","")," bvba",""),"belgië",""),"belgium","")," nv","")," bv",""),"group",""),"groep","")," ", ""),"é","e"),"è","e"),"à","a")</f>
        <v>sioen</v>
      </c>
      <c r="M165" t="str">
        <f>LOWER(B165&amp;Table1[[#This Row],[Achternaam]]&amp;L165)</f>
        <v>carolevandendorpesioen</v>
      </c>
      <c r="N165" t="s">
        <v>406</v>
      </c>
      <c r="O165" t="s">
        <v>4072</v>
      </c>
      <c r="P165" t="s">
        <v>4073</v>
      </c>
      <c r="Q165" t="s">
        <v>6308</v>
      </c>
      <c r="R165" t="str">
        <f>IFERROR(LEFT(SUBSTITUTE(SUBSTITUTE(Table1[[#This Row],[Website]],"www.",""),"https://",""), FIND(".", SUBSTITUTE(SUBSTITUTE(Table1[[#This Row],[Website]],"www.",""),"https://","")) - 1),"")</f>
        <v>sioen</v>
      </c>
      <c r="S165" t="s">
        <v>4075</v>
      </c>
      <c r="T165" t="s">
        <v>26</v>
      </c>
      <c r="U165" t="s">
        <v>4079</v>
      </c>
    </row>
    <row r="166" spans="1:21" ht="15" customHeight="1" x14ac:dyDescent="0.45">
      <c r="A166" t="s">
        <v>9422</v>
      </c>
      <c r="B166" t="s">
        <v>6313</v>
      </c>
      <c r="C166" t="s">
        <v>6314</v>
      </c>
      <c r="D166" t="s">
        <v>6315</v>
      </c>
      <c r="E166" t="s">
        <v>26</v>
      </c>
      <c r="F166" t="s">
        <v>6316</v>
      </c>
      <c r="G166"/>
      <c r="H166" t="s">
        <v>6317</v>
      </c>
      <c r="I166" t="s">
        <v>5088</v>
      </c>
      <c r="J166" t="s">
        <v>5053</v>
      </c>
      <c r="K166" t="s">
        <v>688</v>
      </c>
      <c r="L166" t="str">
        <f>SUBSTITUTE(SUBSTITUTE(SUBSTITUTE(SUBSTITUTE(SUBSTITUTE(SUBSTITUTE(SUBSTITUTE(SUBSTITUTE(SUBSTITUTE(SUBSTITUTE(SUBSTITUTE(SUBSTITUTE(SUBSTITUTE(LOWER(K166),".",""),"-","")," bvba",""),"belgië",""),"belgium","")," nv","")," bv",""),"group",""),"groep","")," ", ""),"é","e"),"è","e"),"à","a")</f>
        <v>baltaindustries</v>
      </c>
      <c r="M166" t="str">
        <f>LOWER(B166&amp;Table1[[#This Row],[Achternaam]]&amp;L166)</f>
        <v>tamarafoutrebaltaindustries</v>
      </c>
      <c r="N166" t="s">
        <v>696</v>
      </c>
      <c r="O166" t="s">
        <v>689</v>
      </c>
      <c r="P166" t="s">
        <v>690</v>
      </c>
      <c r="Q166" t="s">
        <v>6318</v>
      </c>
      <c r="R166" t="str">
        <f>IFERROR(LEFT(SUBSTITUTE(SUBSTITUTE(Table1[[#This Row],[Website]],"www.",""),"https://",""), FIND(".", SUBSTITUTE(SUBSTITUTE(Table1[[#This Row],[Website]],"www.",""),"https://","")) - 1),"")</f>
        <v>orient</v>
      </c>
      <c r="S166" t="s">
        <v>692</v>
      </c>
      <c r="T166" t="s">
        <v>26</v>
      </c>
      <c r="U166" t="s">
        <v>697</v>
      </c>
    </row>
    <row r="167" spans="1:21" ht="15" customHeight="1" x14ac:dyDescent="0.45">
      <c r="A167" t="s">
        <v>9422</v>
      </c>
      <c r="B167" t="s">
        <v>5188</v>
      </c>
      <c r="C167" t="s">
        <v>6319</v>
      </c>
      <c r="D167" t="s">
        <v>6320</v>
      </c>
      <c r="E167" t="s">
        <v>5023</v>
      </c>
      <c r="F167" t="s">
        <v>6321</v>
      </c>
      <c r="G167"/>
      <c r="H167" t="s">
        <v>5690</v>
      </c>
      <c r="I167" t="s">
        <v>5088</v>
      </c>
      <c r="J167" t="s">
        <v>5053</v>
      </c>
      <c r="K167" t="s">
        <v>1423</v>
      </c>
      <c r="L167" t="str">
        <f>SUBSTITUTE(SUBSTITUTE(SUBSTITUTE(SUBSTITUTE(SUBSTITUTE(SUBSTITUTE(SUBSTITUTE(SUBSTITUTE(SUBSTITUTE(SUBSTITUTE(SUBSTITUTE(SUBSTITUTE(SUBSTITUTE(LOWER(K167),".",""),"-","")," bvba",""),"belgië",""),"belgium","")," nv","")," bv",""),"group",""),"groep","")," ", ""),"é","e"),"è","e"),"à","a")</f>
        <v>compass</v>
      </c>
      <c r="M167" t="str">
        <f>LOWER(B167&amp;Table1[[#This Row],[Achternaam]]&amp;L167)</f>
        <v>elsoverberghcompass</v>
      </c>
      <c r="N167" t="s">
        <v>1431</v>
      </c>
      <c r="O167" t="s">
        <v>1424</v>
      </c>
      <c r="P167" t="s">
        <v>1425</v>
      </c>
      <c r="Q167" t="s">
        <v>6322</v>
      </c>
      <c r="R167" t="str">
        <f>IFERROR(LEFT(SUBSTITUTE(SUBSTITUTE(Table1[[#This Row],[Website]],"www.",""),"https://",""), FIND(".", SUBSTITUTE(SUBSTITUTE(Table1[[#This Row],[Website]],"www.",""),"https://","")) - 1),"")</f>
        <v>compass-group</v>
      </c>
      <c r="S167" t="s">
        <v>1427</v>
      </c>
      <c r="T167" t="s">
        <v>26</v>
      </c>
      <c r="U167" t="s">
        <v>1432</v>
      </c>
    </row>
    <row r="168" spans="1:21" ht="15" customHeight="1" x14ac:dyDescent="0.45">
      <c r="A168" t="s">
        <v>9422</v>
      </c>
      <c r="B168" t="s">
        <v>6323</v>
      </c>
      <c r="C168" t="s">
        <v>6324</v>
      </c>
      <c r="D168" t="s">
        <v>6325</v>
      </c>
      <c r="E168" t="s">
        <v>5023</v>
      </c>
      <c r="F168" t="s">
        <v>6326</v>
      </c>
      <c r="G168" t="s">
        <v>5033</v>
      </c>
      <c r="H168" t="s">
        <v>5522</v>
      </c>
      <c r="I168" t="s">
        <v>5035</v>
      </c>
      <c r="J168" t="s">
        <v>5036</v>
      </c>
      <c r="K168" t="s">
        <v>1582</v>
      </c>
      <c r="L168" t="str">
        <f>SUBSTITUTE(SUBSTITUTE(SUBSTITUTE(SUBSTITUTE(SUBSTITUTE(SUBSTITUTE(SUBSTITUTE(SUBSTITUTE(SUBSTITUTE(SUBSTITUTE(SUBSTITUTE(SUBSTITUTE(SUBSTITUTE(LOWER(K168),".",""),"-","")," bvba",""),"belgië",""),"belgium","")," nv","")," bv",""),"group",""),"groep","")," ", ""),"é","e"),"è","e"),"à","a")</f>
        <v>daikinairconditioning</v>
      </c>
      <c r="M168" t="str">
        <f>LOWER(B168&amp;Table1[[#This Row],[Achternaam]]&amp;L168)</f>
        <v>stevenvan impedaikinairconditioning</v>
      </c>
      <c r="N168" t="s">
        <v>1591</v>
      </c>
      <c r="O168" t="s">
        <v>1583</v>
      </c>
      <c r="P168" t="s">
        <v>1584</v>
      </c>
      <c r="Q168" t="s">
        <v>6327</v>
      </c>
      <c r="R168" t="str">
        <f>IFERROR(LEFT(SUBSTITUTE(SUBSTITUTE(Table1[[#This Row],[Website]],"www.",""),"https://",""), FIND(".", SUBSTITUTE(SUBSTITUTE(Table1[[#This Row],[Website]],"www.",""),"https://","")) - 1),"")</f>
        <v>daikin</v>
      </c>
      <c r="S168" t="s">
        <v>1586</v>
      </c>
      <c r="T168" t="s">
        <v>26</v>
      </c>
      <c r="U168" t="s">
        <v>1592</v>
      </c>
    </row>
    <row r="169" spans="1:21" ht="15" customHeight="1" x14ac:dyDescent="0.45">
      <c r="A169" t="s">
        <v>9422</v>
      </c>
      <c r="B169" t="s">
        <v>6328</v>
      </c>
      <c r="C169" t="s">
        <v>6329</v>
      </c>
      <c r="D169" t="s">
        <v>6330</v>
      </c>
      <c r="E169" t="s">
        <v>26</v>
      </c>
      <c r="F169" t="s">
        <v>6331</v>
      </c>
      <c r="G169" t="s">
        <v>6332</v>
      </c>
      <c r="H169" t="s">
        <v>6333</v>
      </c>
      <c r="I169" t="s">
        <v>5088</v>
      </c>
      <c r="J169" t="s">
        <v>3764</v>
      </c>
      <c r="K169" t="s">
        <v>901</v>
      </c>
      <c r="L169" t="str">
        <f>SUBSTITUTE(SUBSTITUTE(SUBSTITUTE(SUBSTITUTE(SUBSTITUTE(SUBSTITUTE(SUBSTITUTE(SUBSTITUTE(SUBSTITUTE(SUBSTITUTE(SUBSTITUTE(SUBSTITUTE(SUBSTITUTE(LOWER(K169),".",""),"-","")," bvba",""),"belgië",""),"belgium","")," nv","")," bv",""),"group",""),"groep","")," ", ""),"é","e"),"è","e"),"à","a")</f>
        <v>bollorelogistics</v>
      </c>
      <c r="M169" t="str">
        <f>LOWER(B169&amp;Table1[[#This Row],[Achternaam]]&amp;L169)</f>
        <v>debravan den bleekenbollorelogistics</v>
      </c>
      <c r="N169" t="s">
        <v>909</v>
      </c>
      <c r="O169" t="s">
        <v>902</v>
      </c>
      <c r="P169" t="s">
        <v>903</v>
      </c>
      <c r="Q169" t="s">
        <v>6334</v>
      </c>
      <c r="R169" t="str">
        <f>IFERROR(LEFT(SUBSTITUTE(SUBSTITUTE(Table1[[#This Row],[Website]],"www.",""),"https://",""), FIND(".", SUBSTITUTE(SUBSTITUTE(Table1[[#This Row],[Website]],"www.",""),"https://","")) - 1),"")</f>
        <v>bollore-logistics</v>
      </c>
      <c r="S169" t="s">
        <v>905</v>
      </c>
      <c r="T169" t="s">
        <v>26</v>
      </c>
      <c r="U169" t="s">
        <v>910</v>
      </c>
    </row>
    <row r="170" spans="1:21" ht="15" customHeight="1" x14ac:dyDescent="0.45">
      <c r="A170" t="s">
        <v>9422</v>
      </c>
      <c r="B170" t="s">
        <v>6335</v>
      </c>
      <c r="C170" t="s">
        <v>6292</v>
      </c>
      <c r="D170" t="s">
        <v>6336</v>
      </c>
      <c r="E170" t="s">
        <v>26</v>
      </c>
      <c r="F170" t="s">
        <v>6337</v>
      </c>
      <c r="G170"/>
      <c r="H170" t="s">
        <v>5052</v>
      </c>
      <c r="I170" t="s">
        <v>5035</v>
      </c>
      <c r="J170" t="s">
        <v>5053</v>
      </c>
      <c r="K170" t="s">
        <v>4132</v>
      </c>
      <c r="L170" t="str">
        <f>SUBSTITUTE(SUBSTITUTE(SUBSTITUTE(SUBSTITUTE(SUBSTITUTE(SUBSTITUTE(SUBSTITUTE(SUBSTITUTE(SUBSTITUTE(SUBSTITUTE(SUBSTITUTE(SUBSTITUTE(SUBSTITUTE(LOWER(K170),".",""),"-","")," bvba",""),"belgië",""),"belgium","")," nv","")," bv",""),"group",""),"groep","")," ", ""),"é","e"),"è","e"),"à","a")</f>
        <v>solutions30</v>
      </c>
      <c r="M170" t="str">
        <f>LOWER(B170&amp;Table1[[#This Row],[Achternaam]]&amp;L170)</f>
        <v>petravorsselmanssolutions30</v>
      </c>
      <c r="N170" t="s">
        <v>4139</v>
      </c>
      <c r="O170" t="s">
        <v>4133</v>
      </c>
      <c r="P170" t="s">
        <v>4134</v>
      </c>
      <c r="Q170" t="s">
        <v>6338</v>
      </c>
      <c r="R170" t="str">
        <f>IFERROR(LEFT(SUBSTITUTE(SUBSTITUTE(Table1[[#This Row],[Website]],"www.",""),"https://",""), FIND(".", SUBSTITUTE(SUBSTITUTE(Table1[[#This Row],[Website]],"www.",""),"https://","")) - 1),"")</f>
        <v>solutions30</v>
      </c>
      <c r="S170" t="s">
        <v>4136</v>
      </c>
      <c r="T170" t="s">
        <v>26</v>
      </c>
      <c r="U170" t="s">
        <v>4140</v>
      </c>
    </row>
    <row r="171" spans="1:21" ht="15" customHeight="1" x14ac:dyDescent="0.45">
      <c r="A171" t="s">
        <v>9422</v>
      </c>
      <c r="B171" t="s">
        <v>5562</v>
      </c>
      <c r="C171" t="s">
        <v>6342</v>
      </c>
      <c r="D171" t="s">
        <v>6343</v>
      </c>
      <c r="E171" t="s">
        <v>5023</v>
      </c>
      <c r="F171" t="s">
        <v>6344</v>
      </c>
      <c r="G171"/>
      <c r="H171" t="s">
        <v>5052</v>
      </c>
      <c r="I171" t="s">
        <v>5035</v>
      </c>
      <c r="J171" t="s">
        <v>5036</v>
      </c>
      <c r="K171" t="s">
        <v>2171</v>
      </c>
      <c r="L171" t="str">
        <f>SUBSTITUTE(SUBSTITUTE(SUBSTITUTE(SUBSTITUTE(SUBSTITUTE(SUBSTITUTE(SUBSTITUTE(SUBSTITUTE(SUBSTITUTE(SUBSTITUTE(SUBSTITUTE(SUBSTITUTE(SUBSTITUTE(LOWER(K171),".",""),"-","")," bvba",""),"belgië",""),"belgium","")," nv","")," bv",""),"group",""),"groep","")," ", ""),"é","e"),"è","e"),"à","a")</f>
        <v>farmfrites</v>
      </c>
      <c r="M171" t="str">
        <f>LOWER(B171&amp;Table1[[#This Row],[Achternaam]]&amp;L171)</f>
        <v>katriende vosfarmfrites</v>
      </c>
      <c r="N171" t="s">
        <v>2180</v>
      </c>
      <c r="O171" t="s">
        <v>2172</v>
      </c>
      <c r="P171" t="s">
        <v>2173</v>
      </c>
      <c r="Q171" t="s">
        <v>6345</v>
      </c>
      <c r="R171" t="str">
        <f>IFERROR(LEFT(SUBSTITUTE(SUBSTITUTE(Table1[[#This Row],[Website]],"www.",""),"https://",""), FIND(".", SUBSTITUTE(SUBSTITUTE(Table1[[#This Row],[Website]],"www.",""),"https://","")) - 1),"")</f>
        <v>farmfrites</v>
      </c>
      <c r="S171" t="s">
        <v>2175</v>
      </c>
      <c r="T171" t="s">
        <v>26</v>
      </c>
      <c r="U171" t="s">
        <v>2181</v>
      </c>
    </row>
    <row r="172" spans="1:21" ht="15" customHeight="1" x14ac:dyDescent="0.45">
      <c r="A172" t="s">
        <v>9422</v>
      </c>
      <c r="B172" t="s">
        <v>6346</v>
      </c>
      <c r="C172" t="s">
        <v>6347</v>
      </c>
      <c r="D172" t="s">
        <v>6348</v>
      </c>
      <c r="E172" t="s">
        <v>5023</v>
      </c>
      <c r="F172" t="s">
        <v>6349</v>
      </c>
      <c r="G172"/>
      <c r="H172" t="s">
        <v>5104</v>
      </c>
      <c r="I172" t="s">
        <v>5035</v>
      </c>
      <c r="J172" t="s">
        <v>5036</v>
      </c>
      <c r="K172" t="s">
        <v>955</v>
      </c>
      <c r="L172" t="str">
        <f>SUBSTITUTE(SUBSTITUTE(SUBSTITUTE(SUBSTITUTE(SUBSTITUTE(SUBSTITUTE(SUBSTITUTE(SUBSTITUTE(SUBSTITUTE(SUBSTITUTE(SUBSTITUTE(SUBSTITUTE(SUBSTITUTE(LOWER(K172),".",""),"-","")," bvba",""),"belgië",""),"belgium","")," nv","")," bv",""),"group",""),"groep","")," ", ""),"é","e"),"è","e"),"à","a")</f>
        <v>brantano</v>
      </c>
      <c r="M172" t="str">
        <f>LOWER(B172&amp;Table1[[#This Row],[Achternaam]]&amp;L172)</f>
        <v>evelinejoosbrantano</v>
      </c>
      <c r="N172" t="s">
        <v>963</v>
      </c>
      <c r="O172" t="s">
        <v>956</v>
      </c>
      <c r="P172" t="s">
        <v>957</v>
      </c>
      <c r="Q172" t="s">
        <v>6350</v>
      </c>
      <c r="R172" t="str">
        <f>IFERROR(LEFT(SUBSTITUTE(SUBSTITUTE(Table1[[#This Row],[Website]],"www.",""),"https://",""), FIND(".", SUBSTITUTE(SUBSTITUTE(Table1[[#This Row],[Website]],"www.",""),"https://","")) - 1),"")</f>
        <v>brantano</v>
      </c>
      <c r="S172" t="s">
        <v>959</v>
      </c>
      <c r="T172" t="s">
        <v>26</v>
      </c>
      <c r="U172" t="s">
        <v>964</v>
      </c>
    </row>
    <row r="173" spans="1:21" ht="15" customHeight="1" x14ac:dyDescent="0.45">
      <c r="A173" t="s">
        <v>9422</v>
      </c>
      <c r="B173" t="s">
        <v>5351</v>
      </c>
      <c r="C173" t="s">
        <v>6351</v>
      </c>
      <c r="D173" t="s">
        <v>6352</v>
      </c>
      <c r="E173" t="s">
        <v>26</v>
      </c>
      <c r="F173" t="s">
        <v>6353</v>
      </c>
      <c r="G173"/>
      <c r="H173" t="s">
        <v>5104</v>
      </c>
      <c r="I173" t="s">
        <v>5035</v>
      </c>
      <c r="J173" t="s">
        <v>5053</v>
      </c>
      <c r="K173" t="s">
        <v>3153</v>
      </c>
      <c r="L173" t="str">
        <f>SUBSTITUTE(SUBSTITUTE(SUBSTITUTE(SUBSTITUTE(SUBSTITUTE(SUBSTITUTE(SUBSTITUTE(SUBSTITUTE(SUBSTITUTE(SUBSTITUTE(SUBSTITUTE(SUBSTITUTE(SUBSTITUTE(LOWER(K173),".",""),"-","")," bvba",""),"belgië",""),"belgium","")," nv","")," bv",""),"group",""),"groep","")," ", ""),"é","e"),"è","e"),"à","a")</f>
        <v>mbg</v>
      </c>
      <c r="M173" t="str">
        <f>LOWER(B173&amp;Table1[[#This Row],[Achternaam]]&amp;L173)</f>
        <v>juliehenrardmbg</v>
      </c>
      <c r="N173" t="s">
        <v>3161</v>
      </c>
      <c r="O173" t="s">
        <v>3154</v>
      </c>
      <c r="P173" t="s">
        <v>3155</v>
      </c>
      <c r="Q173" t="s">
        <v>6354</v>
      </c>
      <c r="R173" t="str">
        <f>IFERROR(LEFT(SUBSTITUTE(SUBSTITUTE(Table1[[#This Row],[Website]],"www.",""),"https://",""), FIND(".", SUBSTITUTE(SUBSTITUTE(Table1[[#This Row],[Website]],"www.",""),"https://","")) - 1),"")</f>
        <v>mbg</v>
      </c>
      <c r="S173" t="s">
        <v>3157</v>
      </c>
      <c r="T173" t="s">
        <v>26</v>
      </c>
      <c r="U173" t="s">
        <v>3162</v>
      </c>
    </row>
    <row r="174" spans="1:21" ht="15" customHeight="1" x14ac:dyDescent="0.45">
      <c r="A174" t="s">
        <v>9422</v>
      </c>
      <c r="B174" t="s">
        <v>5290</v>
      </c>
      <c r="C174" t="s">
        <v>6355</v>
      </c>
      <c r="D174" t="s">
        <v>6356</v>
      </c>
      <c r="E174" t="s">
        <v>5023</v>
      </c>
      <c r="F174" t="s">
        <v>6357</v>
      </c>
      <c r="G174"/>
      <c r="H174" t="s">
        <v>6243</v>
      </c>
      <c r="I174" t="s">
        <v>5035</v>
      </c>
      <c r="J174" t="s">
        <v>5053</v>
      </c>
      <c r="K174" t="s">
        <v>3878</v>
      </c>
      <c r="L174" t="str">
        <f>SUBSTITUTE(SUBSTITUTE(SUBSTITUTE(SUBSTITUTE(SUBSTITUTE(SUBSTITUTE(SUBSTITUTE(SUBSTITUTE(SUBSTITUTE(SUBSTITUTE(SUBSTITUTE(SUBSTITUTE(SUBSTITUTE(LOWER(K174),".",""),"-","")," bvba",""),"belgië",""),"belgium","")," nv","")," bv",""),"group",""),"groep","")," ", ""),"é","e"),"è","e"),"à","a")</f>
        <v>roberthalf</v>
      </c>
      <c r="M174" t="str">
        <f>LOWER(B174&amp;Table1[[#This Row],[Achternaam]]&amp;L174)</f>
        <v>nathaliemeertroberthalf</v>
      </c>
      <c r="N174" t="s">
        <v>3764</v>
      </c>
      <c r="O174" t="s">
        <v>3879</v>
      </c>
      <c r="P174" t="s">
        <v>3880</v>
      </c>
      <c r="Q174" t="s">
        <v>6358</v>
      </c>
      <c r="R174" t="str">
        <f>IFERROR(LEFT(SUBSTITUTE(SUBSTITUTE(Table1[[#This Row],[Website]],"www.",""),"https://",""), FIND(".", SUBSTITUTE(SUBSTITUTE(Table1[[#This Row],[Website]],"www.",""),"https://","")) - 1),"")</f>
        <v>roberthalf</v>
      </c>
      <c r="S174" t="s">
        <v>3882</v>
      </c>
      <c r="T174" t="s">
        <v>26</v>
      </c>
      <c r="U174" t="s">
        <v>3885</v>
      </c>
    </row>
    <row r="175" spans="1:21" ht="15" customHeight="1" x14ac:dyDescent="0.45">
      <c r="A175" t="s">
        <v>9422</v>
      </c>
      <c r="B175" t="s">
        <v>5612</v>
      </c>
      <c r="C175" t="s">
        <v>6367</v>
      </c>
      <c r="D175" t="s">
        <v>6368</v>
      </c>
      <c r="E175" t="s">
        <v>5023</v>
      </c>
      <c r="F175" t="s">
        <v>6369</v>
      </c>
      <c r="G175"/>
      <c r="H175" t="s">
        <v>5052</v>
      </c>
      <c r="I175" t="s">
        <v>5035</v>
      </c>
      <c r="J175" t="s">
        <v>5053</v>
      </c>
      <c r="K175" t="s">
        <v>4486</v>
      </c>
      <c r="L175" t="str">
        <f>SUBSTITUTE(SUBSTITUTE(SUBSTITUTE(SUBSTITUTE(SUBSTITUTE(SUBSTITUTE(SUBSTITUTE(SUBSTITUTE(SUBSTITUTE(SUBSTITUTE(SUBSTITUTE(SUBSTITUTE(SUBSTITUTE(LOWER(K175),".",""),"-","")," bvba",""),"belgië",""),"belgium","")," nv","")," bv",""),"group",""),"groep","")," ", ""),"é","e"),"è","e"),"à","a")</f>
        <v>toyotamaterialhandling</v>
      </c>
      <c r="M175" t="str">
        <f>LOWER(B175&amp;Table1[[#This Row],[Achternaam]]&amp;L175)</f>
        <v>oliviercarliertoyotamaterialhandling</v>
      </c>
      <c r="N175" t="s">
        <v>686</v>
      </c>
      <c r="O175" t="s">
        <v>4487</v>
      </c>
      <c r="P175" t="s">
        <v>4488</v>
      </c>
      <c r="Q175" t="s">
        <v>6370</v>
      </c>
      <c r="R175" t="str">
        <f>IFERROR(LEFT(SUBSTITUTE(SUBSTITUTE(Table1[[#This Row],[Website]],"www.",""),"https://",""), FIND(".", SUBSTITUTE(SUBSTITUTE(Table1[[#This Row],[Website]],"www.",""),"https://","")) - 1),"")</f>
        <v>toyota-forklifts</v>
      </c>
      <c r="S175" t="s">
        <v>4490</v>
      </c>
      <c r="T175" t="s">
        <v>26</v>
      </c>
      <c r="U175" t="s">
        <v>4494</v>
      </c>
    </row>
    <row r="176" spans="1:21" ht="15" customHeight="1" x14ac:dyDescent="0.45">
      <c r="A176" t="s">
        <v>9422</v>
      </c>
      <c r="B176" t="s">
        <v>5372</v>
      </c>
      <c r="C176" t="s">
        <v>6379</v>
      </c>
      <c r="D176" t="s">
        <v>6380</v>
      </c>
      <c r="E176" t="s">
        <v>26</v>
      </c>
      <c r="F176" t="s">
        <v>6381</v>
      </c>
      <c r="G176"/>
      <c r="H176" t="s">
        <v>5522</v>
      </c>
      <c r="I176" t="s">
        <v>5035</v>
      </c>
      <c r="J176" t="s">
        <v>5053</v>
      </c>
      <c r="K176" t="s">
        <v>2858</v>
      </c>
      <c r="L176" t="str">
        <f>SUBSTITUTE(SUBSTITUTE(SUBSTITUTE(SUBSTITUTE(SUBSTITUTE(SUBSTITUTE(SUBSTITUTE(SUBSTITUTE(SUBSTITUTE(SUBSTITUTE(SUBSTITUTE(SUBSTITUTE(SUBSTITUTE(LOWER(K176),".",""),"-","")," bvba",""),"belgië",""),"belgium","")," nv","")," bv",""),"group",""),"groep","")," ", ""),"é","e"),"è","e"),"à","a")</f>
        <v>konings</v>
      </c>
      <c r="M176" t="str">
        <f>LOWER(B176&amp;Table1[[#This Row],[Achternaam]]&amp;L176)</f>
        <v>jansmeyerskonings</v>
      </c>
      <c r="N176" t="s">
        <v>2867</v>
      </c>
      <c r="O176" t="s">
        <v>2859</v>
      </c>
      <c r="P176" t="s">
        <v>2860</v>
      </c>
      <c r="Q176" t="s">
        <v>6382</v>
      </c>
      <c r="R176" t="str">
        <f>IFERROR(LEFT(SUBSTITUTE(SUBSTITUTE(Table1[[#This Row],[Website]],"www.",""),"https://",""), FIND(".", SUBSTITUTE(SUBSTITUTE(Table1[[#This Row],[Website]],"www.",""),"https://","")) - 1),"")</f>
        <v>konings</v>
      </c>
      <c r="S176" t="s">
        <v>2862</v>
      </c>
      <c r="T176" t="s">
        <v>26</v>
      </c>
      <c r="U176" t="s">
        <v>2868</v>
      </c>
    </row>
    <row r="177" spans="1:21" ht="15" customHeight="1" x14ac:dyDescent="0.45">
      <c r="A177" t="s">
        <v>9422</v>
      </c>
      <c r="B177" t="s">
        <v>6383</v>
      </c>
      <c r="C177" t="s">
        <v>6384</v>
      </c>
      <c r="D177" t="s">
        <v>6385</v>
      </c>
      <c r="E177" t="s">
        <v>26</v>
      </c>
      <c r="F177" t="s">
        <v>6386</v>
      </c>
      <c r="G177"/>
      <c r="H177" t="s">
        <v>5104</v>
      </c>
      <c r="I177" t="s">
        <v>5035</v>
      </c>
      <c r="J177" t="s">
        <v>5053</v>
      </c>
      <c r="K177" t="s">
        <v>4677</v>
      </c>
      <c r="L177" t="str">
        <f>SUBSTITUTE(SUBSTITUTE(SUBSTITUTE(SUBSTITUTE(SUBSTITUTE(SUBSTITUTE(SUBSTITUTE(SUBSTITUTE(SUBSTITUTE(SUBSTITUTE(SUBSTITUTE(SUBSTITUTE(SUBSTITUTE(LOWER(K177),".",""),"-","")," bvba",""),"belgië",""),"belgium","")," nv","")," bv",""),"group",""),"groep","")," ", ""),"é","e"),"è","e"),"à","a")</f>
        <v>vanheedeenvironmentallogistics</v>
      </c>
      <c r="M177" t="str">
        <f>LOWER(B177&amp;Table1[[#This Row],[Achternaam]]&amp;L177)</f>
        <v>wimcannaertvanheedeenvironmentallogistics</v>
      </c>
      <c r="N177" t="s">
        <v>458</v>
      </c>
      <c r="O177" t="s">
        <v>4678</v>
      </c>
      <c r="P177" t="s">
        <v>4679</v>
      </c>
      <c r="Q177" t="s">
        <v>6387</v>
      </c>
      <c r="R177" t="str">
        <f>IFERROR(LEFT(SUBSTITUTE(SUBSTITUTE(Table1[[#This Row],[Website]],"www.",""),"https://",""), FIND(".", SUBSTITUTE(SUBSTITUTE(Table1[[#This Row],[Website]],"www.",""),"https://","")) - 1),"")</f>
        <v>vanheedeenvironmentallogistics</v>
      </c>
      <c r="S177" t="s">
        <v>4681</v>
      </c>
      <c r="T177" t="s">
        <v>26</v>
      </c>
      <c r="U177" t="s">
        <v>4686</v>
      </c>
    </row>
    <row r="178" spans="1:21" ht="15" customHeight="1" x14ac:dyDescent="0.45">
      <c r="A178" t="s">
        <v>9422</v>
      </c>
      <c r="B178" t="s">
        <v>5070</v>
      </c>
      <c r="C178" t="s">
        <v>6388</v>
      </c>
      <c r="D178" t="s">
        <v>6389</v>
      </c>
      <c r="E178" t="s">
        <v>5023</v>
      </c>
      <c r="F178" t="s">
        <v>6390</v>
      </c>
      <c r="G178"/>
      <c r="H178" t="s">
        <v>5052</v>
      </c>
      <c r="I178" t="s">
        <v>5035</v>
      </c>
      <c r="J178" t="s">
        <v>5036</v>
      </c>
      <c r="K178" t="s">
        <v>3783</v>
      </c>
      <c r="L178" t="str">
        <f>SUBSTITUTE(SUBSTITUTE(SUBSTITUTE(SUBSTITUTE(SUBSTITUTE(SUBSTITUTE(SUBSTITUTE(SUBSTITUTE(SUBSTITUTE(SUBSTITUTE(SUBSTITUTE(SUBSTITUTE(SUBSTITUTE(LOWER(K178),".",""),"-","")," bvba",""),"belgië",""),"belgium","")," nv","")," bv",""),"group",""),"groep","")," ", ""),"é","e"),"è","e"),"à","a")</f>
        <v>renson</v>
      </c>
      <c r="M178" t="str">
        <f>LOWER(B178&amp;Table1[[#This Row],[Achternaam]]&amp;L178)</f>
        <v>hansde brierenson</v>
      </c>
      <c r="N178" t="s">
        <v>362</v>
      </c>
      <c r="O178" t="s">
        <v>3784</v>
      </c>
      <c r="P178" t="s">
        <v>3785</v>
      </c>
      <c r="Q178" t="s">
        <v>6391</v>
      </c>
      <c r="R178" t="str">
        <f>IFERROR(LEFT(SUBSTITUTE(SUBSTITUTE(Table1[[#This Row],[Website]],"www.",""),"https://",""), FIND(".", SUBSTITUTE(SUBSTITUTE(Table1[[#This Row],[Website]],"www.",""),"https://","")) - 1),"")</f>
        <v>renson-ventilation</v>
      </c>
      <c r="S178" t="s">
        <v>3787</v>
      </c>
      <c r="T178" t="s">
        <v>26</v>
      </c>
      <c r="U178" t="s">
        <v>3791</v>
      </c>
    </row>
    <row r="179" spans="1:21" ht="15" customHeight="1" x14ac:dyDescent="0.45">
      <c r="A179" t="s">
        <v>9422</v>
      </c>
      <c r="B179" t="s">
        <v>5781</v>
      </c>
      <c r="C179" t="s">
        <v>6392</v>
      </c>
      <c r="D179" t="s">
        <v>6393</v>
      </c>
      <c r="E179" t="s">
        <v>26</v>
      </c>
      <c r="F179" t="s">
        <v>6394</v>
      </c>
      <c r="G179"/>
      <c r="H179" t="s">
        <v>5052</v>
      </c>
      <c r="I179" t="s">
        <v>5035</v>
      </c>
      <c r="J179" t="s">
        <v>5053</v>
      </c>
      <c r="K179" t="s">
        <v>2444</v>
      </c>
      <c r="L179" t="str">
        <f>SUBSTITUTE(SUBSTITUTE(SUBSTITUTE(SUBSTITUTE(SUBSTITUTE(SUBSTITUTE(SUBSTITUTE(SUBSTITUTE(SUBSTITUTE(SUBSTITUTE(SUBSTITUTE(SUBSTITUTE(SUBSTITUTE(LOWER(K179),".",""),"-","")," bvba",""),"belgië",""),"belgium","")," nv","")," bv",""),"group",""),"groep","")," ", ""),"é","e"),"è","e"),"à","a")</f>
        <v>heraeuselectroniteinternational</v>
      </c>
      <c r="M179" t="str">
        <f>LOWER(B179&amp;Table1[[#This Row],[Achternaam]]&amp;L179)</f>
        <v>annickbervoetsheraeuselectroniteinternational</v>
      </c>
      <c r="N179" t="s">
        <v>787</v>
      </c>
      <c r="O179" t="s">
        <v>2445</v>
      </c>
      <c r="P179" t="s">
        <v>2446</v>
      </c>
      <c r="Q179" t="s">
        <v>6395</v>
      </c>
      <c r="R179" t="str">
        <f>IFERROR(LEFT(SUBSTITUTE(SUBSTITUTE(Table1[[#This Row],[Website]],"www.",""),"https://",""), FIND(".", SUBSTITUTE(SUBSTITUTE(Table1[[#This Row],[Website]],"www.",""),"https://","")) - 1),"")</f>
        <v>heraeus</v>
      </c>
      <c r="S179" t="s">
        <v>2448</v>
      </c>
      <c r="T179" t="s">
        <v>26</v>
      </c>
      <c r="U179" t="s">
        <v>2453</v>
      </c>
    </row>
    <row r="180" spans="1:21" ht="15" customHeight="1" x14ac:dyDescent="0.45">
      <c r="A180" t="s">
        <v>9422</v>
      </c>
      <c r="B180" t="s">
        <v>6396</v>
      </c>
      <c r="C180" t="s">
        <v>5462</v>
      </c>
      <c r="D180" t="s">
        <v>6397</v>
      </c>
      <c r="E180" t="s">
        <v>26</v>
      </c>
      <c r="F180" t="s">
        <v>6398</v>
      </c>
      <c r="G180"/>
      <c r="H180" t="s">
        <v>5854</v>
      </c>
      <c r="I180" t="s">
        <v>5088</v>
      </c>
      <c r="J180" t="s">
        <v>5053</v>
      </c>
      <c r="K180" t="s">
        <v>3744</v>
      </c>
      <c r="L180" t="str">
        <f>SUBSTITUTE(SUBSTITUTE(SUBSTITUTE(SUBSTITUTE(SUBSTITUTE(SUBSTITUTE(SUBSTITUTE(SUBSTITUTE(SUBSTITUTE(SUBSTITUTE(SUBSTITUTE(SUBSTITUTE(SUBSTITUTE(LOWER(K180),".",""),"-","")," bvba",""),"belgië",""),"belgium","")," nv","")," bv",""),"group",""),"groep","")," ", ""),"é","e"),"è","e"),"à","a")</f>
        <v>rajapackbenelux</v>
      </c>
      <c r="M180" t="str">
        <f>LOWER(B180&amp;Table1[[#This Row],[Achternaam]]&amp;L180)</f>
        <v>michelledaenenrajapackbenelux</v>
      </c>
      <c r="N180" t="s">
        <v>3753</v>
      </c>
      <c r="O180" t="s">
        <v>3745</v>
      </c>
      <c r="P180" t="s">
        <v>3746</v>
      </c>
      <c r="Q180" t="s">
        <v>6399</v>
      </c>
      <c r="R180" t="str">
        <f>IFERROR(LEFT(SUBSTITUTE(SUBSTITUTE(Table1[[#This Row],[Website]],"www.",""),"https://",""), FIND(".", SUBSTITUTE(SUBSTITUTE(Table1[[#This Row],[Website]],"www.",""),"https://","")) - 1),"")</f>
        <v>rajapack</v>
      </c>
      <c r="S180" t="s">
        <v>3748</v>
      </c>
      <c r="T180" t="s">
        <v>26</v>
      </c>
      <c r="U180" t="s">
        <v>3754</v>
      </c>
    </row>
    <row r="181" spans="1:21" ht="15" customHeight="1" x14ac:dyDescent="0.45">
      <c r="A181" t="s">
        <v>9422</v>
      </c>
      <c r="B181" t="s">
        <v>5070</v>
      </c>
      <c r="C181" t="s">
        <v>6388</v>
      </c>
      <c r="D181" t="s">
        <v>6400</v>
      </c>
      <c r="E181" t="s">
        <v>5023</v>
      </c>
      <c r="F181" t="s">
        <v>6390</v>
      </c>
      <c r="G181"/>
      <c r="H181" t="s">
        <v>5052</v>
      </c>
      <c r="I181" t="s">
        <v>5035</v>
      </c>
      <c r="J181" t="s">
        <v>5036</v>
      </c>
      <c r="K181" t="s">
        <v>3792</v>
      </c>
      <c r="L181" t="str">
        <f>SUBSTITUTE(SUBSTITUTE(SUBSTITUTE(SUBSTITUTE(SUBSTITUTE(SUBSTITUTE(SUBSTITUTE(SUBSTITUTE(SUBSTITUTE(SUBSTITUTE(SUBSTITUTE(SUBSTITUTE(SUBSTITUTE(LOWER(K181),".",""),"-","")," bvba",""),"belgië",""),"belgium","")," nv","")," bv",""),"group",""),"groep","")," ", ""),"é","e"),"è","e"),"à","a")</f>
        <v>rensonoutdoor</v>
      </c>
      <c r="M181" t="str">
        <f>LOWER(B181&amp;Table1[[#This Row],[Achternaam]]&amp;L181)</f>
        <v>hansde brierensonoutdoor</v>
      </c>
      <c r="N181" t="s">
        <v>3800</v>
      </c>
      <c r="O181" t="s">
        <v>3793</v>
      </c>
      <c r="P181" t="s">
        <v>3794</v>
      </c>
      <c r="Q181" t="s">
        <v>6401</v>
      </c>
      <c r="R181" t="str">
        <f>IFERROR(LEFT(SUBSTITUTE(SUBSTITUTE(Table1[[#This Row],[Website]],"www.",""),"https://",""), FIND(".", SUBSTITUTE(SUBSTITUTE(Table1[[#This Row],[Website]],"www.",""),"https://","")) - 1),"")</f>
        <v>renson</v>
      </c>
      <c r="S181" t="s">
        <v>3796</v>
      </c>
      <c r="T181" t="s">
        <v>26</v>
      </c>
      <c r="U181" t="s">
        <v>3801</v>
      </c>
    </row>
    <row r="182" spans="1:21" ht="15" customHeight="1" x14ac:dyDescent="0.45">
      <c r="A182" t="s">
        <v>9422</v>
      </c>
      <c r="B182" t="s">
        <v>6409</v>
      </c>
      <c r="C182" t="s">
        <v>6410</v>
      </c>
      <c r="D182" t="s">
        <v>6411</v>
      </c>
      <c r="E182" t="s">
        <v>26</v>
      </c>
      <c r="F182" t="s">
        <v>6412</v>
      </c>
      <c r="G182"/>
      <c r="H182" t="s">
        <v>5052</v>
      </c>
      <c r="I182" t="s">
        <v>5035</v>
      </c>
      <c r="J182" t="s">
        <v>5053</v>
      </c>
      <c r="K182" t="s">
        <v>1338</v>
      </c>
      <c r="L182" t="str">
        <f>SUBSTITUTE(SUBSTITUTE(SUBSTITUTE(SUBSTITUTE(SUBSTITUTE(SUBSTITUTE(SUBSTITUTE(SUBSTITUTE(SUBSTITUTE(SUBSTITUTE(SUBSTITUTE(SUBSTITUTE(SUBSTITUTE(LOWER(K182),".",""),"-","")," bvba",""),"belgië",""),"belgium","")," nv","")," bv",""),"group",""),"groep","")," ", ""),"é","e"),"è","e"),"à","a")</f>
        <v>clubbrugge</v>
      </c>
      <c r="M182" t="str">
        <f>LOWER(B182&amp;Table1[[#This Row],[Achternaam]]&amp;L182)</f>
        <v>marijkeboeckxclubbrugge</v>
      </c>
      <c r="N182" t="s">
        <v>1347</v>
      </c>
      <c r="O182" t="s">
        <v>1339</v>
      </c>
      <c r="P182" t="s">
        <v>1340</v>
      </c>
      <c r="Q182" t="s">
        <v>6413</v>
      </c>
      <c r="R182" t="str">
        <f>IFERROR(LEFT(SUBSTITUTE(SUBSTITUTE(Table1[[#This Row],[Website]],"www.",""),"https://",""), FIND(".", SUBSTITUTE(SUBSTITUTE(Table1[[#This Row],[Website]],"www.",""),"https://","")) - 1),"")</f>
        <v>clubbrugge</v>
      </c>
      <c r="S182" t="s">
        <v>1342</v>
      </c>
      <c r="T182" t="s">
        <v>26</v>
      </c>
      <c r="U182" t="s">
        <v>1348</v>
      </c>
    </row>
    <row r="183" spans="1:21" ht="15" customHeight="1" x14ac:dyDescent="0.45">
      <c r="A183" t="s">
        <v>9422</v>
      </c>
      <c r="B183" t="s">
        <v>6414</v>
      </c>
      <c r="C183" t="s">
        <v>5498</v>
      </c>
      <c r="D183" t="s">
        <v>6415</v>
      </c>
      <c r="E183" t="s">
        <v>26</v>
      </c>
      <c r="F183" t="s">
        <v>6416</v>
      </c>
      <c r="G183"/>
      <c r="H183" t="s">
        <v>6417</v>
      </c>
      <c r="I183" t="s">
        <v>5088</v>
      </c>
      <c r="J183" t="s">
        <v>5053</v>
      </c>
      <c r="K183" t="s">
        <v>158</v>
      </c>
      <c r="L183" t="str">
        <f>SUBSTITUTE(SUBSTITUTE(SUBSTITUTE(SUBSTITUTE(SUBSTITUTE(SUBSTITUTE(SUBSTITUTE(SUBSTITUTE(SUBSTITUTE(SUBSTITUTE(SUBSTITUTE(SUBSTITUTE(SUBSTITUTE(LOWER(K183),".",""),"-","")," bvba",""),"belgië",""),"belgium","")," nv","")," bv",""),"group",""),"groep","")," ", ""),"é","e"),"è","e"),"à","a")</f>
        <v>agfahealthcare</v>
      </c>
      <c r="M183" t="str">
        <f>LOWER(B183&amp;Table1[[#This Row],[Achternaam]]&amp;L183)</f>
        <v>goelegorisagfahealthcare</v>
      </c>
      <c r="N183" t="s">
        <v>166</v>
      </c>
      <c r="O183" t="s">
        <v>159</v>
      </c>
      <c r="P183" t="s">
        <v>160</v>
      </c>
      <c r="Q183" t="s">
        <v>6418</v>
      </c>
      <c r="R183" t="str">
        <f>IFERROR(LEFT(SUBSTITUTE(SUBSTITUTE(Table1[[#This Row],[Website]],"www.",""),"https://",""), FIND(".", SUBSTITUTE(SUBSTITUTE(Table1[[#This Row],[Website]],"www.",""),"https://","")) - 1),"")</f>
        <v>agfahealthcare</v>
      </c>
      <c r="S183" t="s">
        <v>162</v>
      </c>
      <c r="T183" t="s">
        <v>26</v>
      </c>
      <c r="U183" t="s">
        <v>167</v>
      </c>
    </row>
    <row r="184" spans="1:21" ht="15" customHeight="1" x14ac:dyDescent="0.45">
      <c r="A184" t="s">
        <v>9422</v>
      </c>
      <c r="B184" t="s">
        <v>6420</v>
      </c>
      <c r="C184" t="s">
        <v>6421</v>
      </c>
      <c r="D184" t="s">
        <v>6422</v>
      </c>
      <c r="E184" t="s">
        <v>26</v>
      </c>
      <c r="F184" t="s">
        <v>6423</v>
      </c>
      <c r="G184"/>
      <c r="H184" t="s">
        <v>5115</v>
      </c>
      <c r="I184" t="s">
        <v>5088</v>
      </c>
      <c r="J184" t="s">
        <v>5053</v>
      </c>
      <c r="K184" t="s">
        <v>3020</v>
      </c>
      <c r="L184" t="str">
        <f>SUBSTITUTE(SUBSTITUTE(SUBSTITUTE(SUBSTITUTE(SUBSTITUTE(SUBSTITUTE(SUBSTITUTE(SUBSTITUTE(SUBSTITUTE(SUBSTITUTE(SUBSTITUTE(SUBSTITUTE(SUBSTITUTE(LOWER(K184),".",""),"-","")," bvba",""),"belgië",""),"belgium","")," nv","")," bv",""),"group",""),"groep","")," ", ""),"é","e"),"è","e"),"à","a")</f>
        <v>liantiscorporate</v>
      </c>
      <c r="M184" t="str">
        <f>LOWER(B184&amp;Table1[[#This Row],[Achternaam]]&amp;L184)</f>
        <v>sabienlemaireliantiscorporate</v>
      </c>
      <c r="N184" t="s">
        <v>1148</v>
      </c>
      <c r="O184" t="s">
        <v>3021</v>
      </c>
      <c r="P184" t="s">
        <v>3022</v>
      </c>
      <c r="Q184" t="s">
        <v>6424</v>
      </c>
      <c r="R184" t="str">
        <f>IFERROR(LEFT(SUBSTITUTE(SUBSTITUTE(Table1[[#This Row],[Website]],"www.",""),"https://",""), FIND(".", SUBSTITUTE(SUBSTITUTE(Table1[[#This Row],[Website]],"www.",""),"https://","")) - 1),"")</f>
        <v>liantis</v>
      </c>
      <c r="S184" t="s">
        <v>3024</v>
      </c>
      <c r="T184" t="s">
        <v>26</v>
      </c>
      <c r="U184" t="s">
        <v>3027</v>
      </c>
    </row>
    <row r="185" spans="1:21" ht="15" customHeight="1" x14ac:dyDescent="0.45">
      <c r="A185" t="s">
        <v>9422</v>
      </c>
      <c r="B185" t="s">
        <v>6429</v>
      </c>
      <c r="C185" t="s">
        <v>6430</v>
      </c>
      <c r="D185" t="s">
        <v>6431</v>
      </c>
      <c r="E185" t="s">
        <v>26</v>
      </c>
      <c r="F185" t="s">
        <v>6432</v>
      </c>
      <c r="G185"/>
      <c r="H185" t="s">
        <v>5813</v>
      </c>
      <c r="I185" t="s">
        <v>5035</v>
      </c>
      <c r="J185" t="s">
        <v>5053</v>
      </c>
      <c r="K185" t="s">
        <v>595</v>
      </c>
      <c r="L185" t="str">
        <f>SUBSTITUTE(SUBSTITUTE(SUBSTITUTE(SUBSTITUTE(SUBSTITUTE(SUBSTITUTE(SUBSTITUTE(SUBSTITUTE(SUBSTITUTE(SUBSTITUTE(SUBSTITUTE(SUBSTITUTE(SUBSTITUTE(LOWER(K185),".",""),"-","")," bvba",""),"belgië",""),"belgium","")," nv","")," bv",""),"group",""),"groep","")," ", ""),"é","e"),"è","e"),"à","a")</f>
        <v>autogrill</v>
      </c>
      <c r="M185" t="str">
        <f>LOWER(B185&amp;Table1[[#This Row],[Achternaam]]&amp;L185)</f>
        <v>paulwijnhovenautogrill</v>
      </c>
      <c r="N185" t="s">
        <v>604</v>
      </c>
      <c r="O185" t="s">
        <v>596</v>
      </c>
      <c r="P185" t="s">
        <v>597</v>
      </c>
      <c r="Q185" t="s">
        <v>6433</v>
      </c>
      <c r="R185" t="str">
        <f>IFERROR(LEFT(SUBSTITUTE(SUBSTITUTE(Table1[[#This Row],[Website]],"www.",""),"https://",""), FIND(".", SUBSTITUTE(SUBSTITUTE(Table1[[#This Row],[Website]],"www.",""),"https://","")) - 1),"")</f>
        <v>jobs</v>
      </c>
      <c r="S185" t="s">
        <v>599</v>
      </c>
      <c r="T185" t="s">
        <v>26</v>
      </c>
      <c r="U185" t="s">
        <v>605</v>
      </c>
    </row>
    <row r="186" spans="1:21" ht="15" customHeight="1" x14ac:dyDescent="0.45">
      <c r="A186" t="s">
        <v>9422</v>
      </c>
      <c r="B186" t="s">
        <v>6443</v>
      </c>
      <c r="C186" t="s">
        <v>6444</v>
      </c>
      <c r="D186" t="s">
        <v>6445</v>
      </c>
      <c r="E186" t="s">
        <v>26</v>
      </c>
      <c r="F186" t="s">
        <v>6446</v>
      </c>
      <c r="G186"/>
      <c r="H186" t="s">
        <v>5052</v>
      </c>
      <c r="I186" t="s">
        <v>5035</v>
      </c>
      <c r="J186" t="s">
        <v>5053</v>
      </c>
      <c r="K186" t="s">
        <v>1273</v>
      </c>
      <c r="L186" t="str">
        <f>SUBSTITUTE(SUBSTITUTE(SUBSTITUTE(SUBSTITUTE(SUBSTITUTE(SUBSTITUTE(SUBSTITUTE(SUBSTITUTE(SUBSTITUTE(SUBSTITUTE(SUBSTITUTE(SUBSTITUTE(SUBSTITUTE(LOWER(K186),".",""),"-","")," bvba",""),"belgië",""),"belgium","")," nv","")," bv",""),"group",""),"groep","")," ", ""),"é","e"),"è","e"),"à","a")</f>
        <v>circet</v>
      </c>
      <c r="M186" t="str">
        <f>LOWER(B186&amp;Table1[[#This Row],[Achternaam]]&amp;L186)</f>
        <v>andycardoncircet</v>
      </c>
      <c r="N186" t="s">
        <v>1281</v>
      </c>
      <c r="O186" t="s">
        <v>1274</v>
      </c>
      <c r="P186" t="s">
        <v>1275</v>
      </c>
      <c r="Q186" t="s">
        <v>6447</v>
      </c>
      <c r="R186" t="str">
        <f>IFERROR(LEFT(SUBSTITUTE(SUBSTITUTE(Table1[[#This Row],[Website]],"www.",""),"https://",""), FIND(".", SUBSTITUTE(SUBSTITUTE(Table1[[#This Row],[Website]],"www.",""),"https://","")) - 1),"")</f>
        <v>careers</v>
      </c>
      <c r="S186" t="s">
        <v>1277</v>
      </c>
      <c r="T186" t="s">
        <v>26</v>
      </c>
      <c r="U186" t="s">
        <v>1282</v>
      </c>
    </row>
    <row r="187" spans="1:21" ht="15" customHeight="1" x14ac:dyDescent="0.45">
      <c r="A187" t="s">
        <v>9422</v>
      </c>
      <c r="B187" t="s">
        <v>6448</v>
      </c>
      <c r="C187" t="s">
        <v>6449</v>
      </c>
      <c r="D187" t="s">
        <v>6450</v>
      </c>
      <c r="E187" t="s">
        <v>26</v>
      </c>
      <c r="F187" t="s">
        <v>6451</v>
      </c>
      <c r="G187"/>
      <c r="H187" t="s">
        <v>5052</v>
      </c>
      <c r="I187" t="s">
        <v>5035</v>
      </c>
      <c r="J187" t="s">
        <v>5053</v>
      </c>
      <c r="K187" t="s">
        <v>1231</v>
      </c>
      <c r="L187" t="str">
        <f>SUBSTITUTE(SUBSTITUTE(SUBSTITUTE(SUBSTITUTE(SUBSTITUTE(SUBSTITUTE(SUBSTITUTE(SUBSTITUTE(SUBSTITUTE(SUBSTITUTE(SUBSTITUTE(SUBSTITUTE(SUBSTITUTE(LOWER(K187),".",""),"-","")," bvba",""),"belgië",""),"belgium","")," nv","")," bv",""),"group",""),"groep","")," ", ""),"é","e"),"è","e"),"à","a")</f>
        <v>cheopstechnology</v>
      </c>
      <c r="M187" t="str">
        <f>LOWER(B187&amp;Table1[[#This Row],[Achternaam]]&amp;L187)</f>
        <v>stoffelbollucheopstechnology</v>
      </c>
      <c r="N187" t="s">
        <v>1240</v>
      </c>
      <c r="O187" t="s">
        <v>1232</v>
      </c>
      <c r="P187" t="s">
        <v>1233</v>
      </c>
      <c r="Q187" t="s">
        <v>6452</v>
      </c>
      <c r="R187" t="str">
        <f>IFERROR(LEFT(SUBSTITUTE(SUBSTITUTE(Table1[[#This Row],[Website]],"www.",""),"https://",""), FIND(".", SUBSTITUTE(SUBSTITUTE(Table1[[#This Row],[Website]],"www.",""),"https://","")) - 1),"")</f>
        <v>cheops</v>
      </c>
      <c r="S187" t="s">
        <v>1235</v>
      </c>
      <c r="T187" t="s">
        <v>26</v>
      </c>
      <c r="U187" t="s">
        <v>1241</v>
      </c>
    </row>
    <row r="188" spans="1:21" ht="15" customHeight="1" x14ac:dyDescent="0.45">
      <c r="A188" t="s">
        <v>9422</v>
      </c>
      <c r="B188" t="s">
        <v>6453</v>
      </c>
      <c r="C188" t="s">
        <v>6454</v>
      </c>
      <c r="D188" t="s">
        <v>6455</v>
      </c>
      <c r="E188" t="s">
        <v>26</v>
      </c>
      <c r="F188" t="s">
        <v>6456</v>
      </c>
      <c r="G188"/>
      <c r="H188" t="s">
        <v>5052</v>
      </c>
      <c r="I188" t="s">
        <v>5035</v>
      </c>
      <c r="J188" t="s">
        <v>5036</v>
      </c>
      <c r="K188" t="s">
        <v>1769</v>
      </c>
      <c r="L188" t="str">
        <f>SUBSTITUTE(SUBSTITUTE(SUBSTITUTE(SUBSTITUTE(SUBSTITUTE(SUBSTITUTE(SUBSTITUTE(SUBSTITUTE(SUBSTITUTE(SUBSTITUTE(SUBSTITUTE(SUBSTITUTE(SUBSTITUTE(LOWER(K188),".",""),"-","")," bvba",""),"belgië",""),"belgium","")," nv","")," bv",""),"group",""),"groep","")," ", ""),"é","e"),"è","e"),"à","a")</f>
        <v>destiny</v>
      </c>
      <c r="M188" t="str">
        <f>LOWER(B188&amp;Table1[[#This Row],[Achternaam]]&amp;L188)</f>
        <v>stijnlonckedestiny</v>
      </c>
      <c r="N188" t="s">
        <v>775</v>
      </c>
      <c r="O188" t="s">
        <v>1770</v>
      </c>
      <c r="P188" t="s">
        <v>1771</v>
      </c>
      <c r="Q188" t="s">
        <v>6457</v>
      </c>
      <c r="R188" t="str">
        <f>IFERROR(LEFT(SUBSTITUTE(SUBSTITUTE(Table1[[#This Row],[Website]],"www.",""),"https://",""), FIND(".", SUBSTITUTE(SUBSTITUTE(Table1[[#This Row],[Website]],"www.",""),"https://","")) - 1),"")</f>
        <v>destiny</v>
      </c>
      <c r="S188" t="s">
        <v>1773</v>
      </c>
      <c r="T188" t="s">
        <v>26</v>
      </c>
      <c r="U188" t="s">
        <v>1776</v>
      </c>
    </row>
    <row r="189" spans="1:21" ht="15" customHeight="1" x14ac:dyDescent="0.45">
      <c r="A189" t="s">
        <v>9422</v>
      </c>
      <c r="B189" t="s">
        <v>6466</v>
      </c>
      <c r="C189" t="s">
        <v>6467</v>
      </c>
      <c r="D189" t="s">
        <v>6468</v>
      </c>
      <c r="E189" t="s">
        <v>26</v>
      </c>
      <c r="F189" t="s">
        <v>6469</v>
      </c>
      <c r="G189"/>
      <c r="H189" t="s">
        <v>6470</v>
      </c>
      <c r="I189" t="s">
        <v>5035</v>
      </c>
      <c r="J189" t="s">
        <v>5036</v>
      </c>
      <c r="K189" t="s">
        <v>2624</v>
      </c>
      <c r="L189" t="str">
        <f>SUBSTITUTE(SUBSTITUTE(SUBSTITUTE(SUBSTITUTE(SUBSTITUTE(SUBSTITUTE(SUBSTITUTE(SUBSTITUTE(SUBSTITUTE(SUBSTITUTE(SUBSTITUTE(SUBSTITUTE(SUBSTITUTE(LOWER(K189),".",""),"-","")," bvba",""),"belgië",""),"belgium","")," nv","")," bv",""),"group",""),"groep","")," ", ""),"é","e"),"è","e"),"à","a")</f>
        <v>ineosphenol</v>
      </c>
      <c r="M189" t="str">
        <f>LOWER(B189&amp;Table1[[#This Row],[Achternaam]]&amp;L189)</f>
        <v>nelehermansineosphenol</v>
      </c>
      <c r="N189" t="s">
        <v>1251</v>
      </c>
      <c r="O189" t="s">
        <v>2625</v>
      </c>
      <c r="P189" t="s">
        <v>2626</v>
      </c>
      <c r="Q189" t="s">
        <v>5503</v>
      </c>
      <c r="R189" t="str">
        <f>IFERROR(LEFT(SUBSTITUTE(SUBSTITUTE(Table1[[#This Row],[Website]],"www.",""),"https://",""), FIND(".", SUBSTITUTE(SUBSTITUTE(Table1[[#This Row],[Website]],"www.",""),"https://","")) - 1),"")</f>
        <v>ineos</v>
      </c>
      <c r="S189" t="s">
        <v>2627</v>
      </c>
      <c r="T189" t="s">
        <v>26</v>
      </c>
      <c r="U189" t="s">
        <v>2630</v>
      </c>
    </row>
    <row r="190" spans="1:21" ht="15" customHeight="1" x14ac:dyDescent="0.45">
      <c r="A190" t="s">
        <v>9422</v>
      </c>
      <c r="B190" t="s">
        <v>6479</v>
      </c>
      <c r="C190" t="s">
        <v>6480</v>
      </c>
      <c r="D190" t="s">
        <v>6481</v>
      </c>
      <c r="E190" t="s">
        <v>26</v>
      </c>
      <c r="F190" t="s">
        <v>6482</v>
      </c>
      <c r="G190"/>
      <c r="H190" t="s">
        <v>5052</v>
      </c>
      <c r="I190" t="s">
        <v>5035</v>
      </c>
      <c r="J190" t="s">
        <v>5036</v>
      </c>
      <c r="K190" t="s">
        <v>1172</v>
      </c>
      <c r="L190" t="str">
        <f>SUBSTITUTE(SUBSTITUTE(SUBSTITUTE(SUBSTITUTE(SUBSTITUTE(SUBSTITUTE(SUBSTITUTE(SUBSTITUTE(SUBSTITUTE(SUBSTITUTE(SUBSTITUTE(SUBSTITUTE(SUBSTITUTE(LOWER(K190),".",""),"-","")," bvba",""),"belgië",""),"belgium","")," nv","")," bv",""),"group",""),"groep","")," ", ""),"é","e"),"è","e"),"à","a")</f>
        <v>centrumvoorinformatica</v>
      </c>
      <c r="M190" t="str">
        <f>LOWER(B190&amp;Table1[[#This Row],[Achternaam]]&amp;L190)</f>
        <v>jonide beulecentrumvoorinformatica</v>
      </c>
      <c r="N190" t="s">
        <v>1180</v>
      </c>
      <c r="O190" t="s">
        <v>1173</v>
      </c>
      <c r="P190" t="s">
        <v>1174</v>
      </c>
      <c r="Q190" t="s">
        <v>6483</v>
      </c>
      <c r="R190" t="str">
        <f>IFERROR(LEFT(SUBSTITUTE(SUBSTITUTE(Table1[[#This Row],[Website]],"www.",""),"https://",""), FIND(".", SUBSTITUTE(SUBSTITUTE(Table1[[#This Row],[Website]],"www.",""),"https://","")) - 1),"")</f>
        <v>cevi</v>
      </c>
      <c r="S190" t="s">
        <v>1176</v>
      </c>
      <c r="T190" t="s">
        <v>26</v>
      </c>
      <c r="U190" t="s">
        <v>1181</v>
      </c>
    </row>
    <row r="191" spans="1:21" ht="15" customHeight="1" x14ac:dyDescent="0.45">
      <c r="A191" t="s">
        <v>9422</v>
      </c>
      <c r="B191" t="s">
        <v>5231</v>
      </c>
      <c r="C191" t="s">
        <v>6484</v>
      </c>
      <c r="D191" t="s">
        <v>6485</v>
      </c>
      <c r="E191" t="s">
        <v>26</v>
      </c>
      <c r="F191" t="s">
        <v>6486</v>
      </c>
      <c r="G191"/>
      <c r="H191" t="s">
        <v>6474</v>
      </c>
      <c r="I191" t="s">
        <v>5035</v>
      </c>
      <c r="J191" t="s">
        <v>5053</v>
      </c>
      <c r="K191" t="s">
        <v>3667</v>
      </c>
      <c r="L191" t="str">
        <f>SUBSTITUTE(SUBSTITUTE(SUBSTITUTE(SUBSTITUTE(SUBSTITUTE(SUBSTITUTE(SUBSTITUTE(SUBSTITUTE(SUBSTITUTE(SUBSTITUTE(SUBSTITUTE(SUBSTITUTE(SUBSTITUTE(LOWER(K191),".",""),"-","")," bvba",""),"belgië",""),"belgium","")," nv","")," bv",""),"group",""),"groep","")," ", ""),"é","e"),"è","e"),"à","a")</f>
        <v>protime</v>
      </c>
      <c r="M191" t="str">
        <f>LOWER(B191&amp;Table1[[#This Row],[Achternaam]]&amp;L191)</f>
        <v>charlottecallensprotime</v>
      </c>
      <c r="N191" t="s">
        <v>482</v>
      </c>
      <c r="O191" t="s">
        <v>3668</v>
      </c>
      <c r="P191" t="s">
        <v>3669</v>
      </c>
      <c r="Q191" t="s">
        <v>6487</v>
      </c>
      <c r="R191" t="str">
        <f>IFERROR(LEFT(SUBSTITUTE(SUBSTITUTE(Table1[[#This Row],[Website]],"www.",""),"https://",""), FIND(".", SUBSTITUTE(SUBSTITUTE(Table1[[#This Row],[Website]],"www.",""),"https://","")) - 1),"")</f>
        <v>protime</v>
      </c>
      <c r="S191" t="s">
        <v>3671</v>
      </c>
      <c r="T191" t="s">
        <v>26</v>
      </c>
      <c r="U191" t="s">
        <v>3674</v>
      </c>
    </row>
    <row r="192" spans="1:21" ht="15" customHeight="1" x14ac:dyDescent="0.45">
      <c r="A192" t="s">
        <v>9422</v>
      </c>
      <c r="B192" t="s">
        <v>6383</v>
      </c>
      <c r="C192" t="s">
        <v>6489</v>
      </c>
      <c r="D192" t="s">
        <v>6490</v>
      </c>
      <c r="E192" t="s">
        <v>5023</v>
      </c>
      <c r="F192" t="s">
        <v>6491</v>
      </c>
      <c r="G192"/>
      <c r="H192" t="s">
        <v>5115</v>
      </c>
      <c r="I192" t="s">
        <v>5088</v>
      </c>
      <c r="J192" t="s">
        <v>3764</v>
      </c>
      <c r="K192" t="s">
        <v>754</v>
      </c>
      <c r="L192" t="str">
        <f>SUBSTITUTE(SUBSTITUTE(SUBSTITUTE(SUBSTITUTE(SUBSTITUTE(SUBSTITUTE(SUBSTITUTE(SUBSTITUTE(SUBSTITUTE(SUBSTITUTE(SUBSTITUTE(SUBSTITUTE(SUBSTITUTE(LOWER(K192),".",""),"-","")," bvba",""),"belgië",""),"belgium","")," nv","")," bv",""),"group",""),"groep","")," ", ""),"é","e"),"è","e"),"à","a")</f>
        <v>bdo</v>
      </c>
      <c r="M192" t="str">
        <f>LOWER(B192&amp;Table1[[#This Row],[Achternaam]]&amp;L192)</f>
        <v>wimgalbuserabdo</v>
      </c>
      <c r="N192" t="s">
        <v>156</v>
      </c>
      <c r="O192" t="s">
        <v>755</v>
      </c>
      <c r="P192" t="s">
        <v>756</v>
      </c>
      <c r="Q192" t="s">
        <v>759</v>
      </c>
      <c r="R192" t="str">
        <f>IFERROR(LEFT(SUBSTITUTE(SUBSTITUTE(Table1[[#This Row],[Website]],"www.",""),"https://",""), FIND(".", SUBSTITUTE(SUBSTITUTE(Table1[[#This Row],[Website]],"www.",""),"https://","")) - 1),"")</f>
        <v>bdo</v>
      </c>
      <c r="S192" t="s">
        <v>758</v>
      </c>
      <c r="T192" t="s">
        <v>26</v>
      </c>
      <c r="U192" t="s">
        <v>762</v>
      </c>
    </row>
    <row r="193" spans="1:21" ht="15" customHeight="1" x14ac:dyDescent="0.45">
      <c r="A193" t="s">
        <v>9422</v>
      </c>
      <c r="B193" t="s">
        <v>6492</v>
      </c>
      <c r="C193" t="s">
        <v>6493</v>
      </c>
      <c r="D193" t="s">
        <v>6494</v>
      </c>
      <c r="E193" t="s">
        <v>5023</v>
      </c>
      <c r="F193" t="s">
        <v>6495</v>
      </c>
      <c r="G193" t="s">
        <v>5033</v>
      </c>
      <c r="H193" t="s">
        <v>5987</v>
      </c>
      <c r="I193" t="s">
        <v>5075</v>
      </c>
      <c r="J193" t="s">
        <v>6496</v>
      </c>
      <c r="K193" t="s">
        <v>1098</v>
      </c>
      <c r="L193" t="str">
        <f>SUBSTITUTE(SUBSTITUTE(SUBSTITUTE(SUBSTITUTE(SUBSTITUTE(SUBSTITUTE(SUBSTITUTE(SUBSTITUTE(SUBSTITUTE(SUBSTITUTE(SUBSTITUTE(SUBSTITUTE(SUBSTITUTE(LOWER(K193),".",""),"-","")," bvba",""),"belgië",""),"belgium","")," nv","")," bv",""),"group",""),"groep","")," ", ""),"é","e"),"è","e"),"à","a")</f>
        <v>carrefour</v>
      </c>
      <c r="M193" t="str">
        <f>LOWER(B193&amp;Table1[[#This Row],[Achternaam]]&amp;L193)</f>
        <v>pierrelemancarrefour</v>
      </c>
      <c r="N193" t="s">
        <v>111</v>
      </c>
      <c r="O193" t="s">
        <v>1099</v>
      </c>
      <c r="P193" t="s">
        <v>1100</v>
      </c>
      <c r="Q193" t="s">
        <v>6497</v>
      </c>
      <c r="R193" t="str">
        <f>IFERROR(LEFT(SUBSTITUTE(SUBSTITUTE(Table1[[#This Row],[Website]],"www.",""),"https://",""), FIND(".", SUBSTITUTE(SUBSTITUTE(Table1[[#This Row],[Website]],"www.",""),"https://","")) - 1),"")</f>
        <v>carrefour</v>
      </c>
      <c r="S193" t="s">
        <v>1101</v>
      </c>
      <c r="T193" t="s">
        <v>26</v>
      </c>
      <c r="U193" t="s">
        <v>1105</v>
      </c>
    </row>
    <row r="194" spans="1:21" ht="15" customHeight="1" x14ac:dyDescent="0.45">
      <c r="A194" t="s">
        <v>9422</v>
      </c>
      <c r="B194" t="s">
        <v>5358</v>
      </c>
      <c r="C194" t="s">
        <v>6501</v>
      </c>
      <c r="D194" t="s">
        <v>6502</v>
      </c>
      <c r="E194" t="s">
        <v>26</v>
      </c>
      <c r="F194" t="s">
        <v>6503</v>
      </c>
      <c r="G194"/>
      <c r="H194" t="s">
        <v>5052</v>
      </c>
      <c r="I194" t="s">
        <v>5035</v>
      </c>
      <c r="J194" t="s">
        <v>5053</v>
      </c>
      <c r="K194" t="s">
        <v>6504</v>
      </c>
      <c r="L194" t="str">
        <f>SUBSTITUTE(SUBSTITUTE(SUBSTITUTE(SUBSTITUTE(SUBSTITUTE(SUBSTITUTE(SUBSTITUTE(SUBSTITUTE(SUBSTITUTE(SUBSTITUTE(SUBSTITUTE(SUBSTITUTE(SUBSTITUTE(LOWER(K194),".",""),"-","")," bvba",""),"belgië",""),"belgium","")," nv","")," bv",""),"group",""),"groep","")," ", ""),"é","e"),"è","e"),"à","a")</f>
        <v>vandemoorteleeurope</v>
      </c>
      <c r="M194" t="str">
        <f>LOWER(B194&amp;Table1[[#This Row],[Achternaam]]&amp;L194)</f>
        <v>mariehermannsvandemoorteleeurope</v>
      </c>
      <c r="N194" t="s">
        <v>4108</v>
      </c>
      <c r="O194" t="s">
        <v>6505</v>
      </c>
      <c r="P194" t="s">
        <v>6506</v>
      </c>
      <c r="Q194" t="s">
        <v>6507</v>
      </c>
      <c r="R194" t="str">
        <f>IFERROR(LEFT(SUBSTITUTE(SUBSTITUTE(Table1[[#This Row],[Website]],"www.",""),"https://",""), FIND(".", SUBSTITUTE(SUBSTITUTE(Table1[[#This Row],[Website]],"www.",""),"https://","")) - 1),"")</f>
        <v>vandemoortele</v>
      </c>
      <c r="S194" t="s">
        <v>6508</v>
      </c>
      <c r="T194" t="s">
        <v>26</v>
      </c>
      <c r="U194" t="s">
        <v>6509</v>
      </c>
    </row>
    <row r="195" spans="1:21" ht="15" customHeight="1" x14ac:dyDescent="0.45">
      <c r="A195" t="s">
        <v>9422</v>
      </c>
      <c r="B195" t="s">
        <v>6510</v>
      </c>
      <c r="C195" t="s">
        <v>6511</v>
      </c>
      <c r="D195" t="s">
        <v>6512</v>
      </c>
      <c r="E195" t="s">
        <v>5023</v>
      </c>
      <c r="F195" t="s">
        <v>6513</v>
      </c>
      <c r="G195"/>
      <c r="H195" t="s">
        <v>5207</v>
      </c>
      <c r="I195" t="s">
        <v>5035</v>
      </c>
      <c r="J195" t="s">
        <v>5053</v>
      </c>
      <c r="K195" t="s">
        <v>4200</v>
      </c>
      <c r="L195" t="str">
        <f>SUBSTITUTE(SUBSTITUTE(SUBSTITUTE(SUBSTITUTE(SUBSTITUTE(SUBSTITUTE(SUBSTITUTE(SUBSTITUTE(SUBSTITUTE(SUBSTITUTE(SUBSTITUTE(SUBSTITUTE(SUBSTITUTE(LOWER(K195),".",""),"-","")," bvba",""),"belgië",""),"belgium","")," nv","")," bv",""),"group",""),"groep","")," ", ""),"é","e"),"è","e"),"à","a")</f>
        <v>stjudemedicalcoordinationcenter</v>
      </c>
      <c r="M195" t="str">
        <f>LOWER(B195&amp;Table1[[#This Row],[Achternaam]]&amp;L195)</f>
        <v>graziellabuastjudemedicalcoordinationcenter</v>
      </c>
      <c r="N195"/>
      <c r="O195" t="s">
        <v>4201</v>
      </c>
      <c r="P195" t="s">
        <v>4202</v>
      </c>
      <c r="Q195" t="s">
        <v>6514</v>
      </c>
      <c r="R195" t="str">
        <f>IFERROR(LEFT(SUBSTITUTE(SUBSTITUTE(Table1[[#This Row],[Website]],"www.",""),"https://",""), FIND(".", SUBSTITUTE(SUBSTITUTE(Table1[[#This Row],[Website]],"www.",""),"https://","")) - 1),"")</f>
        <v>cardiovascular</v>
      </c>
      <c r="S195" t="s">
        <v>6689</v>
      </c>
      <c r="T195"/>
      <c r="U195" t="s">
        <v>4206</v>
      </c>
    </row>
    <row r="196" spans="1:21" ht="15" customHeight="1" x14ac:dyDescent="0.45">
      <c r="A196" t="s">
        <v>9422</v>
      </c>
      <c r="B196" t="s">
        <v>6515</v>
      </c>
      <c r="C196" t="s">
        <v>6516</v>
      </c>
      <c r="D196" t="s">
        <v>6517</v>
      </c>
      <c r="E196" t="s">
        <v>5023</v>
      </c>
      <c r="F196" t="s">
        <v>6518</v>
      </c>
      <c r="G196"/>
      <c r="H196" t="s">
        <v>5052</v>
      </c>
      <c r="I196" t="s">
        <v>5035</v>
      </c>
      <c r="J196" t="s">
        <v>5036</v>
      </c>
      <c r="K196" t="s">
        <v>2707</v>
      </c>
      <c r="L196" t="str">
        <f>SUBSTITUTE(SUBSTITUTE(SUBSTITUTE(SUBSTITUTE(SUBSTITUTE(SUBSTITUTE(SUBSTITUTE(SUBSTITUTE(SUBSTITUTE(SUBSTITUTE(SUBSTITUTE(SUBSTITUTE(SUBSTITUTE(LOWER(K196),".",""),"-","")," bvba",""),"belgië",""),"belgium","")," nv","")," bv",""),"group",""),"groep","")," ", ""),"é","e"),"è","e"),"à","a")</f>
        <v>jandenul</v>
      </c>
      <c r="M196" t="str">
        <f>LOWER(B196&amp;Table1[[#This Row],[Achternaam]]&amp;L196)</f>
        <v>katleende geyterjandenul</v>
      </c>
      <c r="N196" t="s">
        <v>4150</v>
      </c>
      <c r="O196" t="s">
        <v>2708</v>
      </c>
      <c r="P196" t="s">
        <v>2709</v>
      </c>
      <c r="Q196" t="s">
        <v>6519</v>
      </c>
      <c r="R196" t="str">
        <f>IFERROR(LEFT(SUBSTITUTE(SUBSTITUTE(Table1[[#This Row],[Website]],"www.",""),"https://",""), FIND(".", SUBSTITUTE(SUBSTITUTE(Table1[[#This Row],[Website]],"www.",""),"https://","")) - 1),"")</f>
        <v>jandenul</v>
      </c>
      <c r="S196" t="s">
        <v>2710</v>
      </c>
      <c r="T196" t="s">
        <v>26</v>
      </c>
      <c r="U196" t="s">
        <v>2715</v>
      </c>
    </row>
    <row r="197" spans="1:21" ht="15" customHeight="1" x14ac:dyDescent="0.45">
      <c r="A197" t="s">
        <v>9422</v>
      </c>
      <c r="B197" t="s">
        <v>5842</v>
      </c>
      <c r="C197" t="s">
        <v>6520</v>
      </c>
      <c r="D197" t="s">
        <v>6521</v>
      </c>
      <c r="E197" t="s">
        <v>5023</v>
      </c>
      <c r="F197" t="s">
        <v>6522</v>
      </c>
      <c r="G197"/>
      <c r="H197" t="s">
        <v>5052</v>
      </c>
      <c r="I197" t="s">
        <v>5035</v>
      </c>
      <c r="J197" t="s">
        <v>5053</v>
      </c>
      <c r="K197" t="s">
        <v>2225</v>
      </c>
      <c r="L197" t="str">
        <f>SUBSTITUTE(SUBSTITUTE(SUBSTITUTE(SUBSTITUTE(SUBSTITUTE(SUBSTITUTE(SUBSTITUTE(SUBSTITUTE(SUBSTITUTE(SUBSTITUTE(SUBSTITUTE(SUBSTITUTE(SUBSTITUTE(LOWER(K197),".",""),"-","")," bvba",""),"belgië",""),"belgium","")," nv","")," bv",""),"group",""),"groep","")," ", ""),"é","e"),"è","e"),"à","a")</f>
        <v>frieslandcampina</v>
      </c>
      <c r="M197" t="str">
        <f>LOWER(B197&amp;Table1[[#This Row],[Achternaam]]&amp;L197)</f>
        <v>alexandravan loofrieslandcampina</v>
      </c>
      <c r="N197" t="s">
        <v>3281</v>
      </c>
      <c r="O197" t="s">
        <v>2226</v>
      </c>
      <c r="P197" t="s">
        <v>2227</v>
      </c>
      <c r="Q197" t="s">
        <v>6523</v>
      </c>
      <c r="R197" t="str">
        <f>IFERROR(LEFT(SUBSTITUTE(SUBSTITUTE(Table1[[#This Row],[Website]],"www.",""),"https://",""), FIND(".", SUBSTITUTE(SUBSTITUTE(Table1[[#This Row],[Website]],"www.",""),"https://","")) - 1),"")</f>
        <v>careers</v>
      </c>
      <c r="S197" t="s">
        <v>2228</v>
      </c>
      <c r="T197" t="s">
        <v>26</v>
      </c>
      <c r="U197" t="s">
        <v>2233</v>
      </c>
    </row>
    <row r="198" spans="1:21" ht="15" customHeight="1" x14ac:dyDescent="0.45">
      <c r="A198" t="s">
        <v>9422</v>
      </c>
      <c r="B198" t="s">
        <v>6525</v>
      </c>
      <c r="C198" t="s">
        <v>6526</v>
      </c>
      <c r="D198" t="s">
        <v>6527</v>
      </c>
      <c r="E198" t="s">
        <v>26</v>
      </c>
      <c r="F198" t="s">
        <v>6528</v>
      </c>
      <c r="G198"/>
      <c r="H198" t="s">
        <v>5052</v>
      </c>
      <c r="I198" t="s">
        <v>5035</v>
      </c>
      <c r="J198" t="s">
        <v>5053</v>
      </c>
      <c r="K198" t="s">
        <v>331</v>
      </c>
      <c r="L198" t="str">
        <f>SUBSTITUTE(SUBSTITUTE(SUBSTITUTE(SUBSTITUTE(SUBSTITUTE(SUBSTITUTE(SUBSTITUTE(SUBSTITUTE(SUBSTITUTE(SUBSTITUTE(SUBSTITUTE(SUBSTITUTE(SUBSTITUTE(LOWER(K198),".",""),"-","")," bvba",""),"belgië",""),"belgium","")," nv","")," bv",""),"group",""),"groep","")," ", ""),"é","e"),"è","e"),"à","a")</f>
        <v>alpro</v>
      </c>
      <c r="M198" t="str">
        <f>LOWER(B198&amp;Table1[[#This Row],[Achternaam]]&amp;L198)</f>
        <v>lisannelapidairealpro</v>
      </c>
      <c r="N198" t="s">
        <v>1070</v>
      </c>
      <c r="O198" t="s">
        <v>332</v>
      </c>
      <c r="P198" t="s">
        <v>333</v>
      </c>
      <c r="Q198" t="s">
        <v>6529</v>
      </c>
      <c r="R198" t="str">
        <f>IFERROR(LEFT(SUBSTITUTE(SUBSTITUTE(Table1[[#This Row],[Website]],"www.",""),"https://",""), FIND(".", SUBSTITUTE(SUBSTITUTE(Table1[[#This Row],[Website]],"www.",""),"https://","")) - 1),"")</f>
        <v>alpro</v>
      </c>
      <c r="S198" t="s">
        <v>334</v>
      </c>
      <c r="T198" t="s">
        <v>26</v>
      </c>
      <c r="U198" t="s">
        <v>339</v>
      </c>
    </row>
    <row r="199" spans="1:21" ht="15" customHeight="1" x14ac:dyDescent="0.45">
      <c r="A199" t="s">
        <v>9422</v>
      </c>
      <c r="B199" t="s">
        <v>6383</v>
      </c>
      <c r="C199" t="s">
        <v>6530</v>
      </c>
      <c r="D199" t="s">
        <v>6531</v>
      </c>
      <c r="E199" t="s">
        <v>5023</v>
      </c>
      <c r="F199" t="s">
        <v>6532</v>
      </c>
      <c r="G199"/>
      <c r="H199" t="s">
        <v>5052</v>
      </c>
      <c r="I199" t="s">
        <v>5035</v>
      </c>
      <c r="J199" t="s">
        <v>5053</v>
      </c>
      <c r="K199" t="s">
        <v>4479</v>
      </c>
      <c r="L199" t="str">
        <f>SUBSTITUTE(SUBSTITUTE(SUBSTITUTE(SUBSTITUTE(SUBSTITUTE(SUBSTITUTE(SUBSTITUTE(SUBSTITUTE(SUBSTITUTE(SUBSTITUTE(SUBSTITUTE(SUBSTITUTE(SUBSTITUTE(LOWER(K199),".",""),"-","")," bvba",""),"belgië",""),"belgium","")," nv","")," bv",""),"group",""),"groep","")," ", ""),"é","e"),"è","e"),"à","a")</f>
        <v>toyotaboshokueurope</v>
      </c>
      <c r="M199" t="str">
        <f>LOWER(B199&amp;Table1[[#This Row],[Achternaam]]&amp;L199)</f>
        <v>wimvroonentoyotaboshokueurope</v>
      </c>
      <c r="N199" t="s">
        <v>990</v>
      </c>
      <c r="O199" t="s">
        <v>4480</v>
      </c>
      <c r="P199" t="s">
        <v>4481</v>
      </c>
      <c r="Q199" t="s">
        <v>6533</v>
      </c>
      <c r="R199" t="str">
        <f>IFERROR(LEFT(SUBSTITUTE(SUBSTITUTE(Table1[[#This Row],[Website]],"www.",""),"https://",""), FIND(".", SUBSTITUTE(SUBSTITUTE(Table1[[#This Row],[Website]],"www.",""),"https://","")) - 1),"")</f>
        <v>toyota-boshoku</v>
      </c>
      <c r="S199" t="s">
        <v>6689</v>
      </c>
      <c r="T199"/>
      <c r="U199" t="s">
        <v>4485</v>
      </c>
    </row>
    <row r="200" spans="1:21" ht="15" customHeight="1" x14ac:dyDescent="0.45">
      <c r="A200" t="s">
        <v>9422</v>
      </c>
      <c r="B200" t="s">
        <v>5351</v>
      </c>
      <c r="C200" t="s">
        <v>6534</v>
      </c>
      <c r="D200" t="s">
        <v>6535</v>
      </c>
      <c r="E200" t="s">
        <v>26</v>
      </c>
      <c r="F200" t="s">
        <v>6536</v>
      </c>
      <c r="G200"/>
      <c r="H200" t="s">
        <v>6537</v>
      </c>
      <c r="I200" t="s">
        <v>5035</v>
      </c>
      <c r="J200" t="s">
        <v>5036</v>
      </c>
      <c r="K200" t="s">
        <v>266</v>
      </c>
      <c r="L200" t="str">
        <f>SUBSTITUTE(SUBSTITUTE(SUBSTITUTE(SUBSTITUTE(SUBSTITUTE(SUBSTITUTE(SUBSTITUTE(SUBSTITUTE(SUBSTITUTE(SUBSTITUTE(SUBSTITUTE(SUBSTITUTE(SUBSTITUTE(LOWER(K200),".",""),"-","")," bvba",""),"belgië",""),"belgium","")," nv","")," bv",""),"group",""),"groep","")," ", ""),"é","e"),"è","e"),"à","a")</f>
        <v>aldi</v>
      </c>
      <c r="M200" t="str">
        <f>LOWER(B200&amp;Table1[[#This Row],[Achternaam]]&amp;L200)</f>
        <v>julieheremanaldi</v>
      </c>
      <c r="N200" t="s">
        <v>1401</v>
      </c>
      <c r="O200" t="s">
        <v>267</v>
      </c>
      <c r="P200" t="s">
        <v>268</v>
      </c>
      <c r="Q200" t="s">
        <v>6029</v>
      </c>
      <c r="R200" t="str">
        <f>IFERROR(LEFT(SUBSTITUTE(SUBSTITUTE(Table1[[#This Row],[Website]],"www.",""),"https://",""), FIND(".", SUBSTITUTE(SUBSTITUTE(Table1[[#This Row],[Website]],"www.",""),"https://","")) - 1),"")</f>
        <v>aldi</v>
      </c>
      <c r="S200" t="s">
        <v>6689</v>
      </c>
      <c r="T200"/>
      <c r="U200" t="s">
        <v>274</v>
      </c>
    </row>
    <row r="201" spans="1:21" ht="15" customHeight="1" x14ac:dyDescent="0.45">
      <c r="A201" t="s">
        <v>9422</v>
      </c>
      <c r="B201" t="s">
        <v>6538</v>
      </c>
      <c r="C201" t="s">
        <v>6539</v>
      </c>
      <c r="D201" t="s">
        <v>6540</v>
      </c>
      <c r="E201" t="s">
        <v>26</v>
      </c>
      <c r="F201" t="s">
        <v>6541</v>
      </c>
      <c r="G201" t="s">
        <v>5033</v>
      </c>
      <c r="H201" t="s">
        <v>5115</v>
      </c>
      <c r="I201" t="s">
        <v>5088</v>
      </c>
      <c r="J201" t="s">
        <v>5053</v>
      </c>
      <c r="K201" t="s">
        <v>2436</v>
      </c>
      <c r="L201" t="str">
        <f>SUBSTITUTE(SUBSTITUTE(SUBSTITUTE(SUBSTITUTE(SUBSTITUTE(SUBSTITUTE(SUBSTITUTE(SUBSTITUTE(SUBSTITUTE(SUBSTITUTE(SUBSTITUTE(SUBSTITUTE(SUBSTITUTE(LOWER(K201),".",""),"-","")," bvba",""),"belgië",""),"belgium","")," nv","")," bv",""),"group",""),"groep","")," ", ""),"é","e"),"è","e"),"à","a")</f>
        <v>henriessersenzoneninternationaaltransport</v>
      </c>
      <c r="M201" t="str">
        <f>LOWER(B201&amp;Table1[[#This Row],[Achternaam]]&amp;L201)</f>
        <v>mikedautzenberghenriessersenzoneninternationaaltransport</v>
      </c>
      <c r="N201" t="s">
        <v>868</v>
      </c>
      <c r="O201" t="s">
        <v>2437</v>
      </c>
      <c r="P201" t="s">
        <v>2438</v>
      </c>
      <c r="Q201" t="s">
        <v>6542</v>
      </c>
      <c r="R201" t="str">
        <f>IFERROR(LEFT(SUBSTITUTE(SUBSTITUTE(Table1[[#This Row],[Website]],"www.",""),"https://",""), FIND(".", SUBSTITUTE(SUBSTITUTE(Table1[[#This Row],[Website]],"www.",""),"https://","")) - 1),"")</f>
        <v>essers</v>
      </c>
      <c r="S201" t="s">
        <v>2439</v>
      </c>
      <c r="T201" t="s">
        <v>26</v>
      </c>
      <c r="U201" t="s">
        <v>2443</v>
      </c>
    </row>
    <row r="202" spans="1:21" ht="15" customHeight="1" x14ac:dyDescent="0.45">
      <c r="A202" t="s">
        <v>9422</v>
      </c>
      <c r="B202" t="s">
        <v>6099</v>
      </c>
      <c r="C202" t="s">
        <v>5971</v>
      </c>
      <c r="D202" t="s">
        <v>6547</v>
      </c>
      <c r="E202" t="s">
        <v>5023</v>
      </c>
      <c r="F202" t="s">
        <v>6548</v>
      </c>
      <c r="G202"/>
      <c r="H202" t="s">
        <v>5052</v>
      </c>
      <c r="I202" t="s">
        <v>5035</v>
      </c>
      <c r="J202" t="s">
        <v>5053</v>
      </c>
      <c r="K202" t="s">
        <v>3390</v>
      </c>
      <c r="L202" t="str">
        <f>SUBSTITUTE(SUBSTITUTE(SUBSTITUTE(SUBSTITUTE(SUBSTITUTE(SUBSTITUTE(SUBSTITUTE(SUBSTITUTE(SUBSTITUTE(SUBSTITUTE(SUBSTITUTE(SUBSTITUTE(SUBSTITUTE(LOWER(K202),".",""),"-","")," bvba",""),"belgië",""),"belgium","")," nv","")," bv",""),"group",""),"groep","")," ", ""),"é","e"),"è","e"),"à","a")</f>
        <v>nipponshokubaieurope</v>
      </c>
      <c r="M202" t="str">
        <f>LOWER(B202&amp;Table1[[#This Row],[Achternaam]]&amp;L202)</f>
        <v>pascalesmetnipponshokubaieurope</v>
      </c>
      <c r="N202" t="s">
        <v>216</v>
      </c>
      <c r="O202" t="s">
        <v>3391</v>
      </c>
      <c r="P202" t="s">
        <v>3392</v>
      </c>
      <c r="Q202" t="s">
        <v>6549</v>
      </c>
      <c r="R202" t="str">
        <f>IFERROR(LEFT(SUBSTITUTE(SUBSTITUTE(Table1[[#This Row],[Website]],"www.",""),"https://",""), FIND(".", SUBSTITUTE(SUBSTITUTE(Table1[[#This Row],[Website]],"www.",""),"https://","")) - 1),"")</f>
        <v>nippon-shokubai-europe-nv</v>
      </c>
      <c r="S202" t="s">
        <v>3393</v>
      </c>
      <c r="T202" t="s">
        <v>26</v>
      </c>
      <c r="U202" t="s">
        <v>3396</v>
      </c>
    </row>
    <row r="203" spans="1:21" ht="15" customHeight="1" x14ac:dyDescent="0.45">
      <c r="A203" t="s">
        <v>9422</v>
      </c>
      <c r="B203" t="s">
        <v>6555</v>
      </c>
      <c r="C203" t="s">
        <v>6556</v>
      </c>
      <c r="D203" t="s">
        <v>6557</v>
      </c>
      <c r="E203" t="s">
        <v>26</v>
      </c>
      <c r="F203" t="s">
        <v>6558</v>
      </c>
      <c r="G203"/>
      <c r="H203" t="s">
        <v>5207</v>
      </c>
      <c r="I203" t="s">
        <v>5035</v>
      </c>
      <c r="J203" t="s">
        <v>5053</v>
      </c>
      <c r="K203" t="s">
        <v>1292</v>
      </c>
      <c r="L203" t="str">
        <f>SUBSTITUTE(SUBSTITUTE(SUBSTITUTE(SUBSTITUTE(SUBSTITUTE(SUBSTITUTE(SUBSTITUTE(SUBSTITUTE(SUBSTITUTE(SUBSTITUTE(SUBSTITUTE(SUBSTITUTE(SUBSTITUTE(LOWER(K203),".",""),"-","")," bvba",""),"belgië",""),"belgium","")," nv","")," bv",""),"group",""),"groep","")," ", ""),"é","e"),"è","e"),"à","a")</f>
        <v>citribel</v>
      </c>
      <c r="M203" t="str">
        <f>LOWER(B203&amp;Table1[[#This Row],[Achternaam]]&amp;L203)</f>
        <v>frankyvandermeulencitribel</v>
      </c>
      <c r="N203" t="s">
        <v>216</v>
      </c>
      <c r="O203" t="s">
        <v>1293</v>
      </c>
      <c r="P203" t="s">
        <v>1294</v>
      </c>
      <c r="Q203" t="s">
        <v>6559</v>
      </c>
      <c r="R203" t="str">
        <f>IFERROR(LEFT(SUBSTITUTE(SUBSTITUTE(Table1[[#This Row],[Website]],"www.",""),"https://",""), FIND(".", SUBSTITUTE(SUBSTITUTE(Table1[[#This Row],[Website]],"www.",""),"https://","")) - 1),"")</f>
        <v>citriquebelge</v>
      </c>
      <c r="S203" t="s">
        <v>6689</v>
      </c>
      <c r="T203"/>
      <c r="U203" t="s">
        <v>1300</v>
      </c>
    </row>
    <row r="204" spans="1:21" ht="15" customHeight="1" x14ac:dyDescent="0.45">
      <c r="A204" t="s">
        <v>9422</v>
      </c>
      <c r="B204" t="s">
        <v>6567</v>
      </c>
      <c r="C204" t="s">
        <v>6568</v>
      </c>
      <c r="D204" t="s">
        <v>6569</v>
      </c>
      <c r="E204" t="s">
        <v>26</v>
      </c>
      <c r="F204" t="s">
        <v>6570</v>
      </c>
      <c r="G204"/>
      <c r="H204" t="s">
        <v>6571</v>
      </c>
      <c r="I204" t="s">
        <v>5026</v>
      </c>
      <c r="J204" t="s">
        <v>5053</v>
      </c>
      <c r="K204" t="s">
        <v>6572</v>
      </c>
      <c r="L204" t="str">
        <f>SUBSTITUTE(SUBSTITUTE(SUBSTITUTE(SUBSTITUTE(SUBSTITUTE(SUBSTITUTE(SUBSTITUTE(SUBSTITUTE(SUBSTITUTE(SUBSTITUTE(SUBSTITUTE(SUBSTITUTE(SUBSTITUTE(LOWER(K204),".",""),"-","")," bvba",""),"belgië",""),"belgium","")," nv","")," bv",""),"group",""),"groep","")," ", ""),"é","e"),"è","e"),"à","a")</f>
        <v>dhlaviation</v>
      </c>
      <c r="M204" t="str">
        <f>LOWER(B204&amp;Table1[[#This Row],[Achternaam]]&amp;L204)</f>
        <v>sylvienoeldhlaviation</v>
      </c>
      <c r="N204" t="s">
        <v>909</v>
      </c>
      <c r="O204" t="s">
        <v>6573</v>
      </c>
      <c r="P204" t="s">
        <v>6574</v>
      </c>
      <c r="Q204" t="s">
        <v>6575</v>
      </c>
      <c r="R204" t="str">
        <f>IFERROR(LEFT(SUBSTITUTE(SUBSTITUTE(Table1[[#This Row],[Website]],"www.",""),"https://",""), FIND(".", SUBSTITUTE(SUBSTITUTE(Table1[[#This Row],[Website]],"www.",""),"https://","")) - 1),"")</f>
        <v>aviationcargo</v>
      </c>
      <c r="S204" t="s">
        <v>6576</v>
      </c>
      <c r="T204" t="s">
        <v>26</v>
      </c>
      <c r="U204" t="s">
        <v>6577</v>
      </c>
    </row>
    <row r="205" spans="1:21" ht="15" customHeight="1" x14ac:dyDescent="0.45">
      <c r="A205" t="s">
        <v>9422</v>
      </c>
      <c r="B205" t="s">
        <v>6585</v>
      </c>
      <c r="C205" t="s">
        <v>6586</v>
      </c>
      <c r="D205" t="s">
        <v>6587</v>
      </c>
      <c r="E205" t="s">
        <v>5023</v>
      </c>
      <c r="F205" t="s">
        <v>6588</v>
      </c>
      <c r="G205"/>
      <c r="H205" t="s">
        <v>5052</v>
      </c>
      <c r="I205" t="s">
        <v>5035</v>
      </c>
      <c r="J205" t="s">
        <v>5053</v>
      </c>
      <c r="K205" t="s">
        <v>4899</v>
      </c>
      <c r="L205" t="str">
        <f>SUBSTITUTE(SUBSTITUTE(SUBSTITUTE(SUBSTITUTE(SUBSTITUTE(SUBSTITUTE(SUBSTITUTE(SUBSTITUTE(SUBSTITUTE(SUBSTITUTE(SUBSTITUTE(SUBSTITUTE(SUBSTITUTE(LOWER(K205),".",""),"-","")," bvba",""),"belgië",""),"belgium","")," nv","")," bv",""),"group",""),"groep","")," ", ""),"é","e"),"è","e"),"à","a")</f>
        <v>weareoneworld</v>
      </c>
      <c r="M205" t="str">
        <f>LOWER(B205&amp;Table1[[#This Row],[Achternaam]]&amp;L205)</f>
        <v>cristyheymansweareoneworld</v>
      </c>
      <c r="N205" t="s">
        <v>6589</v>
      </c>
      <c r="O205" t="s">
        <v>4900</v>
      </c>
      <c r="P205" t="s">
        <v>4901</v>
      </c>
      <c r="Q205" t="s">
        <v>6590</v>
      </c>
      <c r="R205" t="str">
        <f>IFERROR(LEFT(SUBSTITUTE(SUBSTITUTE(Table1[[#This Row],[Website]],"www.",""),"https://",""), FIND(".", SUBSTITUTE(SUBSTITUTE(Table1[[#This Row],[Website]],"www.",""),"https://","")) - 1),"")</f>
        <v>tomorrowland</v>
      </c>
      <c r="S205" t="s">
        <v>6689</v>
      </c>
      <c r="T205"/>
      <c r="U205" t="s">
        <v>4906</v>
      </c>
    </row>
    <row r="206" spans="1:21" ht="15" customHeight="1" x14ac:dyDescent="0.45">
      <c r="A206" t="s">
        <v>9422</v>
      </c>
      <c r="B206" t="s">
        <v>5217</v>
      </c>
      <c r="C206" t="s">
        <v>6601</v>
      </c>
      <c r="D206" t="s">
        <v>6602</v>
      </c>
      <c r="E206" t="s">
        <v>5023</v>
      </c>
      <c r="F206" t="s">
        <v>6603</v>
      </c>
      <c r="G206"/>
      <c r="H206" t="s">
        <v>5115</v>
      </c>
      <c r="I206" t="s">
        <v>5088</v>
      </c>
      <c r="J206" t="s">
        <v>3764</v>
      </c>
      <c r="K206" t="s">
        <v>3239</v>
      </c>
      <c r="L206" t="str">
        <f>SUBSTITUTE(SUBSTITUTE(SUBSTITUTE(SUBSTITUTE(SUBSTITUTE(SUBSTITUTE(SUBSTITUTE(SUBSTITUTE(SUBSTITUTE(SUBSTITUTE(SUBSTITUTE(SUBSTITUTE(SUBSTITUTE(LOWER(K206),".",""),"-","")," bvba",""),"belgië",""),"belgium","")," nv","")," bv",""),"group",""),"groep","")," ", ""),"é","e"),"è","e"),"à","a")</f>
        <v>menarinibenelux</v>
      </c>
      <c r="M206" t="str">
        <f>LOWER(B206&amp;Table1[[#This Row],[Achternaam]]&amp;L206)</f>
        <v>martineuytterhoevenmenarinibenelux</v>
      </c>
      <c r="N206" t="s">
        <v>383</v>
      </c>
      <c r="O206" t="s">
        <v>3240</v>
      </c>
      <c r="P206" t="s">
        <v>3241</v>
      </c>
      <c r="Q206" t="s">
        <v>6604</v>
      </c>
      <c r="R206" t="str">
        <f>IFERROR(LEFT(SUBSTITUTE(SUBSTITUTE(Table1[[#This Row],[Website]],"www.",""),"https://",""), FIND(".", SUBSTITUTE(SUBSTITUTE(Table1[[#This Row],[Website]],"www.",""),"https://","")) - 1),"")</f>
        <v>menarini</v>
      </c>
      <c r="S206" t="s">
        <v>3242</v>
      </c>
      <c r="T206" t="s">
        <v>26</v>
      </c>
      <c r="U206" t="s">
        <v>3245</v>
      </c>
    </row>
    <row r="207" spans="1:21" ht="15" customHeight="1" x14ac:dyDescent="0.45">
      <c r="A207" t="s">
        <v>9422</v>
      </c>
      <c r="B207" t="s">
        <v>5851</v>
      </c>
      <c r="C207" t="s">
        <v>6611</v>
      </c>
      <c r="D207" t="s">
        <v>6612</v>
      </c>
      <c r="E207" t="s">
        <v>26</v>
      </c>
      <c r="F207" t="s">
        <v>6613</v>
      </c>
      <c r="G207"/>
      <c r="H207" t="s">
        <v>6614</v>
      </c>
      <c r="I207" t="s">
        <v>6615</v>
      </c>
      <c r="J207" t="s">
        <v>5036</v>
      </c>
      <c r="K207" t="s">
        <v>1330</v>
      </c>
      <c r="L207" t="str">
        <f>SUBSTITUTE(SUBSTITUTE(SUBSTITUTE(SUBSTITUTE(SUBSTITUTE(SUBSTITUTE(SUBSTITUTE(SUBSTITUTE(SUBSTITUTE(SUBSTITUTE(SUBSTITUTE(SUBSTITUTE(SUBSTITUTE(LOWER(K207),".",""),"-","")," bvba",""),"belgië",""),"belgium","")," nv","")," bv",""),"group",""),"groep","")," ", ""),"é","e"),"è","e"),"à","a")</f>
        <v>clinisys</v>
      </c>
      <c r="M207" t="str">
        <f>LOWER(B207&amp;Table1[[#This Row],[Achternaam]]&amp;L207)</f>
        <v>christinebertelsclinisys</v>
      </c>
      <c r="N207" t="s">
        <v>1180</v>
      </c>
      <c r="O207" t="s">
        <v>1331</v>
      </c>
      <c r="P207" t="s">
        <v>1332</v>
      </c>
      <c r="Q207" t="s">
        <v>6616</v>
      </c>
      <c r="R207" t="str">
        <f>IFERROR(LEFT(SUBSTITUTE(SUBSTITUTE(Table1[[#This Row],[Website]],"www.",""),"https://",""), FIND(".", SUBSTITUTE(SUBSTITUTE(Table1[[#This Row],[Website]],"www.",""),"https://","")) - 1),"")</f>
        <v>mips</v>
      </c>
      <c r="S207" t="s">
        <v>1333</v>
      </c>
      <c r="T207" t="s">
        <v>26</v>
      </c>
      <c r="U207" t="s">
        <v>1337</v>
      </c>
    </row>
    <row r="208" spans="1:21" ht="15" customHeight="1" x14ac:dyDescent="0.45">
      <c r="A208" t="s">
        <v>9422</v>
      </c>
      <c r="B208" t="s">
        <v>6618</v>
      </c>
      <c r="C208" t="s">
        <v>6619</v>
      </c>
      <c r="D208" t="s">
        <v>6620</v>
      </c>
      <c r="E208" t="s">
        <v>5023</v>
      </c>
      <c r="F208" t="s">
        <v>6621</v>
      </c>
      <c r="G208"/>
      <c r="H208" t="s">
        <v>6474</v>
      </c>
      <c r="I208" t="s">
        <v>5035</v>
      </c>
      <c r="J208" t="s">
        <v>6622</v>
      </c>
      <c r="K208" t="s">
        <v>3028</v>
      </c>
      <c r="L208" t="str">
        <f>SUBSTITUTE(SUBSTITUTE(SUBSTITUTE(SUBSTITUTE(SUBSTITUTE(SUBSTITUTE(SUBSTITUTE(SUBSTITUTE(SUBSTITUTE(SUBSTITUTE(SUBSTITUTE(SUBSTITUTE(SUBSTITUTE(LOWER(K208),".",""),"-","")," bvba",""),"belgië",""),"belgium","")," nv","")," bv",""),"group",""),"groep","")," ", ""),"é","e"),"è","e"),"à","a")</f>
        <v>lighthouseintelligence</v>
      </c>
      <c r="M208" t="str">
        <f>LOWER(B208&amp;Table1[[#This Row],[Achternaam]]&amp;L208)</f>
        <v>bozennerlighthouseintelligence</v>
      </c>
      <c r="N208" t="s">
        <v>482</v>
      </c>
      <c r="O208" t="s">
        <v>3029</v>
      </c>
      <c r="P208" t="s">
        <v>3030</v>
      </c>
      <c r="Q208" t="s">
        <v>6623</v>
      </c>
      <c r="R208" t="str">
        <f>IFERROR(LEFT(SUBSTITUTE(SUBSTITUTE(Table1[[#This Row],[Website]],"www.",""),"https://",""), FIND(".", SUBSTITUTE(SUBSTITUTE(Table1[[#This Row],[Website]],"www.",""),"https://","")) - 1),"")</f>
        <v>otainsight</v>
      </c>
      <c r="S208" t="s">
        <v>26</v>
      </c>
      <c r="T208"/>
    </row>
    <row r="209" spans="1:21" ht="15" customHeight="1" x14ac:dyDescent="0.45">
      <c r="A209" t="s">
        <v>9422</v>
      </c>
      <c r="B209" t="s">
        <v>5372</v>
      </c>
      <c r="C209" t="s">
        <v>6624</v>
      </c>
      <c r="D209" t="s">
        <v>6625</v>
      </c>
      <c r="E209" t="s">
        <v>26</v>
      </c>
      <c r="F209" t="s">
        <v>6626</v>
      </c>
      <c r="G209"/>
      <c r="H209" t="s">
        <v>5052</v>
      </c>
      <c r="I209" t="s">
        <v>5035</v>
      </c>
      <c r="J209" t="s">
        <v>5036</v>
      </c>
      <c r="K209" t="s">
        <v>881</v>
      </c>
      <c r="L209" t="str">
        <f>SUBSTITUTE(SUBSTITUTE(SUBSTITUTE(SUBSTITUTE(SUBSTITUTE(SUBSTITUTE(SUBSTITUTE(SUBSTITUTE(SUBSTITUTE(SUBSTITUTE(SUBSTITUTE(SUBSTITUTE(SUBSTITUTE(LOWER(K209),".",""),"-","")," bvba",""),"belgië",""),"belgium","")," nv","")," bv",""),"group",""),"groep","")," ", ""),"é","e"),"è","e"),"à","a")</f>
        <v>bmwluxembourg</v>
      </c>
      <c r="M209" t="str">
        <f>LOWER(B209&amp;Table1[[#This Row],[Achternaam]]&amp;L209)</f>
        <v>janvan rapenbuschbmwluxembourg</v>
      </c>
      <c r="N209" t="s">
        <v>2480</v>
      </c>
      <c r="O209" t="s">
        <v>882</v>
      </c>
      <c r="P209" t="s">
        <v>883</v>
      </c>
      <c r="Q209" t="s">
        <v>6627</v>
      </c>
      <c r="R209" t="str">
        <f>IFERROR(LEFT(SUBSTITUTE(SUBSTITUTE(Table1[[#This Row],[Website]],"www.",""),"https://",""), FIND(".", SUBSTITUTE(SUBSTITUTE(Table1[[#This Row],[Website]],"www.",""),"https://","")) - 1),"")</f>
        <v>bmw</v>
      </c>
      <c r="S209" t="s">
        <v>6689</v>
      </c>
      <c r="T209"/>
    </row>
    <row r="210" spans="1:21" ht="15" customHeight="1" x14ac:dyDescent="0.45">
      <c r="A210" t="s">
        <v>9422</v>
      </c>
      <c r="B210" t="s">
        <v>5209</v>
      </c>
      <c r="C210" t="s">
        <v>6630</v>
      </c>
      <c r="D210" t="s">
        <v>6631</v>
      </c>
      <c r="E210" t="s">
        <v>5023</v>
      </c>
      <c r="F210" t="s">
        <v>6632</v>
      </c>
      <c r="G210"/>
      <c r="H210" t="s">
        <v>6633</v>
      </c>
      <c r="I210" t="s">
        <v>5035</v>
      </c>
      <c r="J210" t="s">
        <v>5053</v>
      </c>
      <c r="K210" t="s">
        <v>3552</v>
      </c>
      <c r="L210" t="str">
        <f>SUBSTITUTE(SUBSTITUTE(SUBSTITUTE(SUBSTITUTE(SUBSTITUTE(SUBSTITUTE(SUBSTITUTE(SUBSTITUTE(SUBSTITUTE(SUBSTITUTE(SUBSTITUTE(SUBSTITUTE(SUBSTITUTE(LOWER(K210),".",""),"-","")," bvba",""),"belgië",""),"belgium","")," nv","")," bv",""),"group",""),"groep","")," ", ""),"é","e"),"è","e"),"à","a")</f>
        <v>pfizermanufacturing</v>
      </c>
      <c r="M210" t="str">
        <f>LOWER(B210&amp;Table1[[#This Row],[Achternaam]]&amp;L210)</f>
        <v>isabellede graevepfizermanufacturing</v>
      </c>
      <c r="N210" t="s">
        <v>4636</v>
      </c>
      <c r="O210" t="s">
        <v>3553</v>
      </c>
      <c r="P210" t="s">
        <v>3554</v>
      </c>
      <c r="Q210" t="s">
        <v>6634</v>
      </c>
      <c r="R210" t="str">
        <f>IFERROR(LEFT(SUBSTITUTE(SUBSTITUTE(Table1[[#This Row],[Website]],"www.",""),"https://",""), FIND(".", SUBSTITUTE(SUBSTITUTE(Table1[[#This Row],[Website]],"www.",""),"https://","")) - 1),"")</f>
        <v>pfizer</v>
      </c>
      <c r="S210" t="s">
        <v>6689</v>
      </c>
      <c r="T210"/>
    </row>
    <row r="211" spans="1:21" ht="15" customHeight="1" x14ac:dyDescent="0.45">
      <c r="A211" t="s">
        <v>9422</v>
      </c>
      <c r="B211" t="s">
        <v>6649</v>
      </c>
      <c r="C211" t="s">
        <v>6650</v>
      </c>
      <c r="D211" t="s">
        <v>6651</v>
      </c>
      <c r="E211" t="s">
        <v>5023</v>
      </c>
      <c r="F211" t="s">
        <v>6652</v>
      </c>
      <c r="G211"/>
      <c r="H211" t="s">
        <v>5309</v>
      </c>
      <c r="I211" t="s">
        <v>5035</v>
      </c>
      <c r="J211" t="s">
        <v>5036</v>
      </c>
      <c r="K211" t="s">
        <v>4581</v>
      </c>
      <c r="L211" t="str">
        <f>SUBSTITUTE(SUBSTITUTE(SUBSTITUTE(SUBSTITUTE(SUBSTITUTE(SUBSTITUTE(SUBSTITUTE(SUBSTITUTE(SUBSTITUTE(SUBSTITUTE(SUBSTITUTE(SUBSTITUTE(SUBSTITUTE(LOWER(K211),".",""),"-","")," bvba",""),"belgië",""),"belgium","")," nv","")," bv",""),"group",""),"groep","")," ", ""),"é","e"),"è","e"),"à","a")</f>
        <v>unitedparcelservice</v>
      </c>
      <c r="M211" t="str">
        <f>LOWER(B211&amp;Table1[[#This Row],[Achternaam]]&amp;L211)</f>
        <v>desischeerdijkunitedparcelservice</v>
      </c>
      <c r="N211" t="s">
        <v>4687</v>
      </c>
      <c r="O211" t="s">
        <v>4582</v>
      </c>
      <c r="P211" t="s">
        <v>4583</v>
      </c>
      <c r="Q211" t="s">
        <v>6653</v>
      </c>
      <c r="R211" t="str">
        <f>IFERROR(LEFT(SUBSTITUTE(SUBSTITUTE(Table1[[#This Row],[Website]],"www.",""),"https://",""), FIND(".", SUBSTITUTE(SUBSTITUTE(Table1[[#This Row],[Website]],"www.",""),"https://","")) - 1),"")</f>
        <v>ups</v>
      </c>
      <c r="S211" t="s">
        <v>6689</v>
      </c>
      <c r="T211"/>
    </row>
    <row r="212" spans="1:21" ht="15" customHeight="1" x14ac:dyDescent="0.45">
      <c r="A212" t="s">
        <v>9422</v>
      </c>
      <c r="B212" t="s">
        <v>6660</v>
      </c>
      <c r="C212" t="s">
        <v>6661</v>
      </c>
      <c r="D212" t="s">
        <v>6662</v>
      </c>
      <c r="E212" t="s">
        <v>26</v>
      </c>
      <c r="F212" t="s">
        <v>6663</v>
      </c>
      <c r="G212"/>
      <c r="H212" t="s">
        <v>5052</v>
      </c>
      <c r="I212" t="s">
        <v>5035</v>
      </c>
      <c r="J212" t="s">
        <v>5053</v>
      </c>
      <c r="K212" t="s">
        <v>1011</v>
      </c>
      <c r="L212" t="str">
        <f>SUBSTITUTE(SUBSTITUTE(SUBSTITUTE(SUBSTITUTE(SUBSTITUTE(SUBSTITUTE(SUBSTITUTE(SUBSTITUTE(SUBSTITUTE(SUBSTITUTE(SUBSTITUTE(SUBSTITUTE(SUBSTITUTE(LOWER(K212),".",""),"-","")," bvba",""),"belgië",""),"belgium","")," nv","")," bv",""),"group",""),"groep","")," ", ""),"é","e"),"è","e"),"à","a")</f>
        <v>btglobalservices</v>
      </c>
      <c r="M212" t="str">
        <f>LOWER(B212&amp;Table1[[#This Row],[Achternaam]]&amp;L212)</f>
        <v>candicebosteelsbtglobalservices</v>
      </c>
      <c r="N212" t="s">
        <v>775</v>
      </c>
      <c r="O212" t="s">
        <v>1012</v>
      </c>
      <c r="P212" t="s">
        <v>1013</v>
      </c>
      <c r="Q212" t="s">
        <v>6664</v>
      </c>
      <c r="R212" t="str">
        <f>IFERROR(LEFT(SUBSTITUTE(SUBSTITUTE(Table1[[#This Row],[Website]],"www.",""),"https://",""), FIND(".", SUBSTITUTE(SUBSTITUTE(Table1[[#This Row],[Website]],"www.",""),"https://","")) - 1),"")</f>
        <v>globalservices</v>
      </c>
      <c r="S212" t="s">
        <v>6689</v>
      </c>
      <c r="T212"/>
    </row>
    <row r="213" spans="1:21" ht="15" customHeight="1" x14ac:dyDescent="0.45">
      <c r="A213" t="s">
        <v>9422</v>
      </c>
      <c r="B213" t="s">
        <v>6679</v>
      </c>
      <c r="C213" t="s">
        <v>6680</v>
      </c>
      <c r="D213" t="s">
        <v>6681</v>
      </c>
      <c r="E213" t="s">
        <v>26</v>
      </c>
      <c r="F213" t="s">
        <v>6682</v>
      </c>
      <c r="G213"/>
      <c r="H213" t="s">
        <v>5115</v>
      </c>
      <c r="I213" t="s">
        <v>5088</v>
      </c>
      <c r="J213" t="s">
        <v>5053</v>
      </c>
      <c r="K213" t="s">
        <v>2672</v>
      </c>
      <c r="L213" t="str">
        <f>SUBSTITUTE(SUBSTITUTE(SUBSTITUTE(SUBSTITUTE(SUBSTITUTE(SUBSTITUTE(SUBSTITUTE(SUBSTITUTE(SUBSTITUTE(SUBSTITUTE(SUBSTITUTE(SUBSTITUTE(SUBSTITUTE(LOWER(K213),".",""),"-","")," bvba",""),"belgië",""),"belgium","")," nv","")," bv",""),"group",""),"groep","")," ", ""),"é","e"),"è","e"),"à","a")</f>
        <v>iqviasolutions</v>
      </c>
      <c r="M213" t="str">
        <f>LOWER(B213&amp;Table1[[#This Row],[Achternaam]]&amp;L213)</f>
        <v>dietermoensiqviasolutions</v>
      </c>
      <c r="N213" t="s">
        <v>156</v>
      </c>
      <c r="O213" t="s">
        <v>2673</v>
      </c>
      <c r="P213" t="s">
        <v>2674</v>
      </c>
      <c r="Q213" t="s">
        <v>6683</v>
      </c>
      <c r="R213" t="str">
        <f>IFERROR(LEFT(SUBSTITUTE(SUBSTITUTE(Table1[[#This Row],[Website]],"www.",""),"https://",""), FIND(".", SUBSTITUTE(SUBSTITUTE(Table1[[#This Row],[Website]],"www.",""),"https://","")) - 1),"")</f>
        <v>iqvia</v>
      </c>
      <c r="S213" t="s">
        <v>6689</v>
      </c>
      <c r="T213"/>
    </row>
    <row r="214" spans="1:21" ht="15" customHeight="1" x14ac:dyDescent="0.45">
      <c r="A214" t="s">
        <v>9422</v>
      </c>
      <c r="B214" t="s">
        <v>5029</v>
      </c>
      <c r="C214" t="s">
        <v>5050</v>
      </c>
      <c r="D214" t="s">
        <v>2008</v>
      </c>
      <c r="E214" t="s">
        <v>5023</v>
      </c>
      <c r="F214" t="s">
        <v>5051</v>
      </c>
      <c r="G214" t="s">
        <v>2008</v>
      </c>
      <c r="H214" t="s">
        <v>5052</v>
      </c>
      <c r="I214" t="s">
        <v>5035</v>
      </c>
      <c r="J214" t="s">
        <v>5053</v>
      </c>
      <c r="K214" t="s">
        <v>3615</v>
      </c>
      <c r="L214" t="s">
        <v>9423</v>
      </c>
      <c r="M214" t="str">
        <f>LOWER(B214&amp;Table1[[#This Row],[Achternaam]]&amp;L214)</f>
        <v>annvan de veldepowertoolsdistribution</v>
      </c>
      <c r="N214" t="s">
        <v>686</v>
      </c>
      <c r="O214" t="s">
        <v>3616</v>
      </c>
      <c r="P214" t="s">
        <v>3617</v>
      </c>
      <c r="Q214" t="s">
        <v>5054</v>
      </c>
      <c r="R214" t="str">
        <f>IFERROR(LEFT(SUBSTITUTE(SUBSTITUTE(Table1[[#This Row],[Website]],"www.",""),"https://",""), FIND(".", SUBSTITUTE(SUBSTITUTE(Table1[[#This Row],[Website]],"www.",""),"https://","")) - 1),"")</f>
        <v>atlascopco</v>
      </c>
      <c r="S214" t="s">
        <v>3618</v>
      </c>
      <c r="T214" t="s">
        <v>26</v>
      </c>
      <c r="U214" t="s">
        <v>3623</v>
      </c>
    </row>
    <row r="215" spans="1:21" ht="15" customHeight="1" x14ac:dyDescent="0.45">
      <c r="A215" t="s">
        <v>9422</v>
      </c>
      <c r="B215" t="s">
        <v>5066</v>
      </c>
      <c r="C215" t="s">
        <v>5067</v>
      </c>
      <c r="D215" t="s">
        <v>2008</v>
      </c>
      <c r="E215" t="s">
        <v>5023</v>
      </c>
      <c r="F215" t="s">
        <v>5068</v>
      </c>
      <c r="G215" t="s">
        <v>2008</v>
      </c>
      <c r="H215" t="s">
        <v>5042</v>
      </c>
      <c r="I215" t="s">
        <v>5043</v>
      </c>
      <c r="J215" t="s">
        <v>5053</v>
      </c>
      <c r="K215" t="s">
        <v>483</v>
      </c>
      <c r="L215" t="s">
        <v>9424</v>
      </c>
      <c r="M215" t="str">
        <f>LOWER(B215&amp;Table1[[#This Row],[Achternaam]]&amp;L215)</f>
        <v>tinaperemansarval</v>
      </c>
      <c r="N215" t="s">
        <v>492</v>
      </c>
      <c r="O215" t="s">
        <v>484</v>
      </c>
      <c r="P215" t="s">
        <v>485</v>
      </c>
      <c r="Q215" t="s">
        <v>5069</v>
      </c>
      <c r="R215" t="str">
        <f>IFERROR(LEFT(SUBSTITUTE(SUBSTITUTE(Table1[[#This Row],[Website]],"www.",""),"https://",""), FIND(".", SUBSTITUTE(SUBSTITUTE(Table1[[#This Row],[Website]],"www.",""),"https://","")) - 1),"")</f>
        <v>arval</v>
      </c>
      <c r="S215" t="s">
        <v>487</v>
      </c>
      <c r="T215" t="s">
        <v>26</v>
      </c>
      <c r="U215" t="s">
        <v>493</v>
      </c>
    </row>
    <row r="216" spans="1:21" ht="15" customHeight="1" x14ac:dyDescent="0.45">
      <c r="A216" t="s">
        <v>9422</v>
      </c>
      <c r="B216" t="s">
        <v>5101</v>
      </c>
      <c r="C216" t="s">
        <v>5102</v>
      </c>
      <c r="D216" t="s">
        <v>2008</v>
      </c>
      <c r="E216" t="s">
        <v>5023</v>
      </c>
      <c r="F216" t="s">
        <v>5103</v>
      </c>
      <c r="G216" t="s">
        <v>2008</v>
      </c>
      <c r="H216" t="s">
        <v>5104</v>
      </c>
      <c r="I216" t="s">
        <v>5035</v>
      </c>
      <c r="J216" t="s">
        <v>5053</v>
      </c>
      <c r="K216" t="s">
        <v>4413</v>
      </c>
      <c r="L216" t="s">
        <v>9425</v>
      </c>
      <c r="M216" t="str">
        <f>LOWER(B216&amp;Table1[[#This Row],[Achternaam]]&amp;L216)</f>
        <v>patrickvan meerbeeckterumoeurope</v>
      </c>
      <c r="N216" t="s">
        <v>4421</v>
      </c>
      <c r="O216" t="s">
        <v>4414</v>
      </c>
      <c r="P216" t="s">
        <v>4415</v>
      </c>
      <c r="Q216" t="s">
        <v>5105</v>
      </c>
      <c r="R216" t="str">
        <f>IFERROR(LEFT(SUBSTITUTE(SUBSTITUTE(Table1[[#This Row],[Website]],"www.",""),"https://",""), FIND(".", SUBSTITUTE(SUBSTITUTE(Table1[[#This Row],[Website]],"www.",""),"https://","")) - 1),"")</f>
        <v>terumo-europe</v>
      </c>
      <c r="S216" t="s">
        <v>4417</v>
      </c>
      <c r="T216" t="s">
        <v>26</v>
      </c>
      <c r="U216" t="s">
        <v>4422</v>
      </c>
    </row>
    <row r="217" spans="1:21" ht="15" customHeight="1" x14ac:dyDescent="0.45">
      <c r="A217" t="s">
        <v>9422</v>
      </c>
      <c r="B217" t="s">
        <v>5143</v>
      </c>
      <c r="C217" t="s">
        <v>5144</v>
      </c>
      <c r="D217" t="s">
        <v>2008</v>
      </c>
      <c r="E217" t="s">
        <v>5023</v>
      </c>
      <c r="F217" t="s">
        <v>5145</v>
      </c>
      <c r="G217" t="s">
        <v>2008</v>
      </c>
      <c r="H217" t="s">
        <v>5146</v>
      </c>
      <c r="I217" t="s">
        <v>5035</v>
      </c>
      <c r="J217" t="s">
        <v>5053</v>
      </c>
      <c r="K217" t="s">
        <v>4427</v>
      </c>
      <c r="L217" t="s">
        <v>9426</v>
      </c>
      <c r="M217" t="str">
        <f>LOWER(B217&amp;Table1[[#This Row],[Achternaam]]&amp;L217)</f>
        <v>elkede bruyntessenderlo</v>
      </c>
      <c r="N217" t="s">
        <v>216</v>
      </c>
      <c r="O217" t="s">
        <v>4428</v>
      </c>
      <c r="P217" t="s">
        <v>4429</v>
      </c>
      <c r="Q217" t="s">
        <v>5147</v>
      </c>
      <c r="R217" t="str">
        <f>IFERROR(LEFT(SUBSTITUTE(SUBSTITUTE(Table1[[#This Row],[Website]],"www.",""),"https://",""), FIND(".", SUBSTITUTE(SUBSTITUTE(Table1[[#This Row],[Website]],"www.",""),"https://","")) - 1),"")</f>
        <v>tessenderlo</v>
      </c>
      <c r="S217" t="s">
        <v>4431</v>
      </c>
      <c r="T217" t="s">
        <v>26</v>
      </c>
      <c r="U217" t="s">
        <v>4436</v>
      </c>
    </row>
    <row r="218" spans="1:21" ht="15" customHeight="1" x14ac:dyDescent="0.45">
      <c r="A218" t="s">
        <v>9422</v>
      </c>
      <c r="B218" t="s">
        <v>5154</v>
      </c>
      <c r="C218" t="s">
        <v>5155</v>
      </c>
      <c r="D218" t="s">
        <v>2008</v>
      </c>
      <c r="E218" t="s">
        <v>5023</v>
      </c>
      <c r="F218" t="s">
        <v>5156</v>
      </c>
      <c r="G218" t="s">
        <v>2008</v>
      </c>
      <c r="H218" t="s">
        <v>5157</v>
      </c>
      <c r="I218" t="s">
        <v>5035</v>
      </c>
      <c r="J218" t="s">
        <v>5158</v>
      </c>
      <c r="K218" t="s">
        <v>2269</v>
      </c>
      <c r="L218" t="s">
        <v>9427</v>
      </c>
      <c r="M218" t="str">
        <f>LOWER(B218&amp;Table1[[#This Row],[Achternaam]]&amp;L218)</f>
        <v>jorgenschepersgbfoods</v>
      </c>
      <c r="N218" t="s">
        <v>2278</v>
      </c>
      <c r="O218" t="s">
        <v>2270</v>
      </c>
      <c r="P218" t="s">
        <v>2271</v>
      </c>
      <c r="Q218" t="s">
        <v>5159</v>
      </c>
      <c r="R218" t="str">
        <f>IFERROR(LEFT(SUBSTITUTE(SUBSTITUTE(Table1[[#This Row],[Website]],"www.",""),"https://",""), FIND(".", SUBSTITUTE(SUBSTITUTE(Table1[[#This Row],[Website]],"www.",""),"https://","")) - 1),"")</f>
        <v>continentalfoods</v>
      </c>
      <c r="S218" t="s">
        <v>2273</v>
      </c>
      <c r="T218" t="s">
        <v>26</v>
      </c>
      <c r="U218" t="s">
        <v>2279</v>
      </c>
    </row>
    <row r="219" spans="1:21" ht="15" customHeight="1" x14ac:dyDescent="0.45">
      <c r="A219" t="s">
        <v>9422</v>
      </c>
      <c r="B219" t="s">
        <v>5160</v>
      </c>
      <c r="C219" t="s">
        <v>5161</v>
      </c>
      <c r="D219" t="s">
        <v>2008</v>
      </c>
      <c r="E219" t="s">
        <v>5023</v>
      </c>
      <c r="F219" t="s">
        <v>5162</v>
      </c>
      <c r="G219" t="s">
        <v>2008</v>
      </c>
      <c r="H219" t="s">
        <v>5163</v>
      </c>
      <c r="I219" t="s">
        <v>5088</v>
      </c>
      <c r="J219" t="s">
        <v>3764</v>
      </c>
      <c r="K219" t="s">
        <v>394</v>
      </c>
      <c r="L219" t="s">
        <v>9428</v>
      </c>
      <c r="M219" t="str">
        <f>LOWER(B219&amp;Table1[[#This Row],[Achternaam]]&amp;L219)</f>
        <v>lizzyveeckmanansellhealthcareeurope</v>
      </c>
      <c r="N219" t="s">
        <v>406</v>
      </c>
      <c r="O219" t="s">
        <v>395</v>
      </c>
      <c r="P219" t="s">
        <v>396</v>
      </c>
      <c r="Q219" t="s">
        <v>5164</v>
      </c>
      <c r="R219" t="str">
        <f>IFERROR(LEFT(SUBSTITUTE(SUBSTITUTE(Table1[[#This Row],[Website]],"www.",""),"https://",""), FIND(".", SUBSTITUTE(SUBSTITUTE(Table1[[#This Row],[Website]],"www.",""),"https://","")) - 1),"")</f>
        <v>ansell</v>
      </c>
      <c r="S219" t="s">
        <v>398</v>
      </c>
      <c r="T219" t="s">
        <v>26</v>
      </c>
      <c r="U219" t="s">
        <v>407</v>
      </c>
    </row>
    <row r="220" spans="1:21" ht="15" customHeight="1" x14ac:dyDescent="0.45">
      <c r="A220" t="s">
        <v>9422</v>
      </c>
      <c r="B220" t="s">
        <v>5181</v>
      </c>
      <c r="C220" t="s">
        <v>5182</v>
      </c>
      <c r="D220" t="s">
        <v>2008</v>
      </c>
      <c r="E220" t="s">
        <v>5023</v>
      </c>
      <c r="F220" t="s">
        <v>5183</v>
      </c>
      <c r="G220" t="s">
        <v>2008</v>
      </c>
      <c r="H220" t="s">
        <v>5184</v>
      </c>
      <c r="I220" t="s">
        <v>5185</v>
      </c>
      <c r="J220" t="s">
        <v>5186</v>
      </c>
      <c r="K220" t="s">
        <v>2688</v>
      </c>
      <c r="L220" t="s">
        <v>9429</v>
      </c>
      <c r="M220" t="str">
        <f>LOWER(B220&amp;Table1[[#This Row],[Achternaam]]&amp;L220)</f>
        <v>lienclaesivc</v>
      </c>
      <c r="N220" t="s">
        <v>2435</v>
      </c>
      <c r="O220" t="s">
        <v>2689</v>
      </c>
      <c r="P220" t="s">
        <v>2690</v>
      </c>
      <c r="Q220" t="s">
        <v>5187</v>
      </c>
      <c r="R220" t="str">
        <f>IFERROR(LEFT(SUBSTITUTE(SUBSTITUTE(Table1[[#This Row],[Website]],"www.",""),"https://",""), FIND(".", SUBSTITUTE(SUBSTITUTE(Table1[[#This Row],[Website]],"www.",""),"https://","")) - 1),"")</f>
        <v>ivcgroup</v>
      </c>
      <c r="S220" t="s">
        <v>2692</v>
      </c>
      <c r="T220" t="s">
        <v>26</v>
      </c>
      <c r="U220" t="s">
        <v>2699</v>
      </c>
    </row>
    <row r="221" spans="1:21" ht="15" customHeight="1" x14ac:dyDescent="0.45">
      <c r="A221" t="s">
        <v>9422</v>
      </c>
      <c r="B221" t="s">
        <v>5204</v>
      </c>
      <c r="C221" t="s">
        <v>5205</v>
      </c>
      <c r="D221" t="s">
        <v>2008</v>
      </c>
      <c r="E221" t="s">
        <v>5023</v>
      </c>
      <c r="F221" t="s">
        <v>5206</v>
      </c>
      <c r="G221" t="s">
        <v>2008</v>
      </c>
      <c r="H221" t="s">
        <v>5207</v>
      </c>
      <c r="I221" t="s">
        <v>5035</v>
      </c>
      <c r="J221" t="s">
        <v>5053</v>
      </c>
      <c r="K221" t="s">
        <v>2805</v>
      </c>
      <c r="L221" t="s">
        <v>9430</v>
      </c>
      <c r="M221" t="str">
        <f>LOWER(B221&amp;Table1[[#This Row],[Achternaam]]&amp;L221)</f>
        <v>dannynijskaneka</v>
      </c>
      <c r="N221" t="s">
        <v>216</v>
      </c>
      <c r="O221" t="s">
        <v>2806</v>
      </c>
      <c r="P221" t="s">
        <v>2807</v>
      </c>
      <c r="Q221" t="s">
        <v>5208</v>
      </c>
      <c r="R221" t="str">
        <f>IFERROR(LEFT(SUBSTITUTE(SUBSTITUTE(Table1[[#This Row],[Website]],"www.",""),"https://",""), FIND(".", SUBSTITUTE(SUBSTITUTE(Table1[[#This Row],[Website]],"www.",""),"https://","")) - 1),"")</f>
        <v>kaneka</v>
      </c>
      <c r="S221" t="s">
        <v>2809</v>
      </c>
      <c r="T221" t="s">
        <v>26</v>
      </c>
      <c r="U221" t="s">
        <v>2814</v>
      </c>
    </row>
    <row r="222" spans="1:21" ht="15" customHeight="1" x14ac:dyDescent="0.45">
      <c r="A222" t="s">
        <v>9422</v>
      </c>
      <c r="B222" t="s">
        <v>5213</v>
      </c>
      <c r="C222" t="s">
        <v>5214</v>
      </c>
      <c r="D222" t="s">
        <v>2008</v>
      </c>
      <c r="E222" t="s">
        <v>5023</v>
      </c>
      <c r="F222" t="s">
        <v>5215</v>
      </c>
      <c r="G222" t="s">
        <v>2008</v>
      </c>
      <c r="H222" t="s">
        <v>5042</v>
      </c>
      <c r="I222" t="s">
        <v>5043</v>
      </c>
      <c r="J222" t="s">
        <v>3764</v>
      </c>
      <c r="K222" t="s">
        <v>3418</v>
      </c>
      <c r="L222" t="s">
        <v>9431</v>
      </c>
      <c r="M222" t="str">
        <f>LOWER(B222&amp;Table1[[#This Row],[Achternaam]]&amp;L222)</f>
        <v>noesjkadefilletnovartispharma</v>
      </c>
      <c r="N222" t="s">
        <v>3427</v>
      </c>
      <c r="O222" t="s">
        <v>3419</v>
      </c>
      <c r="P222" t="s">
        <v>3420</v>
      </c>
      <c r="Q222" t="s">
        <v>5216</v>
      </c>
      <c r="R222" t="str">
        <f>IFERROR(LEFT(SUBSTITUTE(SUBSTITUTE(Table1[[#This Row],[Website]],"www.",""),"https://",""), FIND(".", SUBSTITUTE(SUBSTITUTE(Table1[[#This Row],[Website]],"www.",""),"https://","")) - 1),"")</f>
        <v>novartis</v>
      </c>
      <c r="S222" t="s">
        <v>3422</v>
      </c>
      <c r="T222" t="s">
        <v>26</v>
      </c>
      <c r="U222" t="s">
        <v>3428</v>
      </c>
    </row>
    <row r="223" spans="1:21" ht="15" customHeight="1" x14ac:dyDescent="0.45">
      <c r="A223" t="s">
        <v>9422</v>
      </c>
      <c r="B223" t="s">
        <v>5231</v>
      </c>
      <c r="C223" t="s">
        <v>5232</v>
      </c>
      <c r="D223" t="s">
        <v>2008</v>
      </c>
      <c r="E223" t="s">
        <v>5023</v>
      </c>
      <c r="F223" t="s">
        <v>5233</v>
      </c>
      <c r="G223" t="s">
        <v>2008</v>
      </c>
      <c r="H223" t="s">
        <v>5042</v>
      </c>
      <c r="I223" t="s">
        <v>5043</v>
      </c>
      <c r="J223" t="s">
        <v>5053</v>
      </c>
      <c r="K223" t="s">
        <v>2540</v>
      </c>
      <c r="L223" t="s">
        <v>9432</v>
      </c>
      <c r="M223" t="str">
        <f>LOWER(B223&amp;Table1[[#This Row],[Achternaam]]&amp;L223)</f>
        <v>charlotteputsiemants</v>
      </c>
      <c r="N223" t="s">
        <v>349</v>
      </c>
      <c r="O223" t="s">
        <v>2541</v>
      </c>
      <c r="P223" t="s">
        <v>2542</v>
      </c>
      <c r="Q223" t="s">
        <v>5234</v>
      </c>
      <c r="R223" t="str">
        <f>IFERROR(LEFT(SUBSTITUTE(SUBSTITUTE(Table1[[#This Row],[Website]],"www.",""),"https://",""), FIND(".", SUBSTITUTE(SUBSTITUTE(Table1[[#This Row],[Website]],"www.",""),"https://","")) - 1),"")</f>
        <v>smulders</v>
      </c>
      <c r="S223" t="s">
        <v>2544</v>
      </c>
      <c r="T223" t="s">
        <v>26</v>
      </c>
      <c r="U223" t="s">
        <v>2552</v>
      </c>
    </row>
    <row r="224" spans="1:21" ht="15" customHeight="1" x14ac:dyDescent="0.45">
      <c r="A224" t="s">
        <v>9422</v>
      </c>
      <c r="B224" t="s">
        <v>5235</v>
      </c>
      <c r="C224" t="s">
        <v>5236</v>
      </c>
      <c r="D224" t="s">
        <v>2008</v>
      </c>
      <c r="E224" t="s">
        <v>5023</v>
      </c>
      <c r="F224" t="s">
        <v>5237</v>
      </c>
      <c r="G224" t="s">
        <v>2008</v>
      </c>
      <c r="H224" t="s">
        <v>5052</v>
      </c>
      <c r="I224" t="s">
        <v>5035</v>
      </c>
      <c r="J224" t="s">
        <v>5036</v>
      </c>
      <c r="K224" t="s">
        <v>507</v>
      </c>
      <c r="L224" t="s">
        <v>9433</v>
      </c>
      <c r="M224" t="str">
        <f>LOWER(B224&amp;Table1[[#This Row],[Achternaam]]&amp;L224)</f>
        <v>ludwigde créeascoindustries</v>
      </c>
      <c r="N224" t="s">
        <v>517</v>
      </c>
      <c r="O224" t="s">
        <v>508</v>
      </c>
      <c r="P224" t="s">
        <v>509</v>
      </c>
      <c r="Q224" t="s">
        <v>5238</v>
      </c>
      <c r="R224" t="str">
        <f>IFERROR(LEFT(SUBSTITUTE(SUBSTITUTE(Table1[[#This Row],[Website]],"www.",""),"https://",""), FIND(".", SUBSTITUTE(SUBSTITUTE(Table1[[#This Row],[Website]],"www.",""),"https://","")) - 1),"")</f>
        <v>asco</v>
      </c>
      <c r="S224" t="s">
        <v>511</v>
      </c>
      <c r="T224" t="s">
        <v>26</v>
      </c>
      <c r="U224" t="s">
        <v>518</v>
      </c>
    </row>
    <row r="225" spans="1:21" ht="15" customHeight="1" x14ac:dyDescent="0.45">
      <c r="A225" t="s">
        <v>9422</v>
      </c>
      <c r="B225" t="s">
        <v>5249</v>
      </c>
      <c r="C225" t="s">
        <v>5250</v>
      </c>
      <c r="D225" t="s">
        <v>2008</v>
      </c>
      <c r="E225" t="s">
        <v>5023</v>
      </c>
      <c r="F225" t="s">
        <v>5251</v>
      </c>
      <c r="G225" t="s">
        <v>2008</v>
      </c>
      <c r="H225" t="s">
        <v>5252</v>
      </c>
      <c r="I225" t="s">
        <v>5035</v>
      </c>
      <c r="J225" t="s">
        <v>5053</v>
      </c>
      <c r="K225" t="s">
        <v>205</v>
      </c>
      <c r="L225" t="s">
        <v>9434</v>
      </c>
      <c r="M225" t="str">
        <f>LOWER(B225&amp;Table1[[#This Row],[Achternaam]]&amp;L225)</f>
        <v>leenwitdouckairproducts</v>
      </c>
      <c r="N225" t="s">
        <v>216</v>
      </c>
      <c r="O225" t="s">
        <v>206</v>
      </c>
      <c r="P225" t="s">
        <v>207</v>
      </c>
      <c r="Q225" t="s">
        <v>5253</v>
      </c>
      <c r="R225" t="str">
        <f>IFERROR(LEFT(SUBSTITUTE(SUBSTITUTE(Table1[[#This Row],[Website]],"www.",""),"https://",""), FIND(".", SUBSTITUTE(SUBSTITUTE(Table1[[#This Row],[Website]],"www.",""),"https://","")) - 1),"")</f>
        <v>airproducts</v>
      </c>
      <c r="S225" t="s">
        <v>209</v>
      </c>
      <c r="T225" t="s">
        <v>26</v>
      </c>
      <c r="U225" t="s">
        <v>217</v>
      </c>
    </row>
    <row r="226" spans="1:21" ht="15" customHeight="1" x14ac:dyDescent="0.45">
      <c r="A226" t="s">
        <v>9422</v>
      </c>
      <c r="B226" t="s">
        <v>5265</v>
      </c>
      <c r="C226" t="s">
        <v>5266</v>
      </c>
      <c r="D226" t="s">
        <v>2008</v>
      </c>
      <c r="E226" t="s">
        <v>5023</v>
      </c>
      <c r="F226" t="s">
        <v>5267</v>
      </c>
      <c r="G226" t="s">
        <v>2008</v>
      </c>
      <c r="H226" t="s">
        <v>5052</v>
      </c>
      <c r="I226" t="s">
        <v>5035</v>
      </c>
      <c r="J226" t="s">
        <v>5036</v>
      </c>
      <c r="K226" t="s">
        <v>1631</v>
      </c>
      <c r="L226" t="s">
        <v>9435</v>
      </c>
      <c r="M226" t="str">
        <f>LOWER(B226&amp;Table1[[#This Row],[Achternaam]]&amp;L226)</f>
        <v>linde bruindca</v>
      </c>
      <c r="N226" t="s">
        <v>1641</v>
      </c>
      <c r="O226" t="s">
        <v>1632</v>
      </c>
      <c r="P226" t="s">
        <v>1633</v>
      </c>
      <c r="Q226" t="s">
        <v>5268</v>
      </c>
      <c r="R226" t="str">
        <f>IFERROR(LEFT(SUBSTITUTE(SUBSTITUTE(Table1[[#This Row],[Website]],"www.",""),"https://",""), FIND(".", SUBSTITUTE(SUBSTITUTE(Table1[[#This Row],[Website]],"www.",""),"https://","")) - 1),"")</f>
        <v>dca</v>
      </c>
      <c r="S226" t="s">
        <v>1635</v>
      </c>
      <c r="T226" t="s">
        <v>26</v>
      </c>
      <c r="U226" t="s">
        <v>1642</v>
      </c>
    </row>
    <row r="227" spans="1:21" ht="15" customHeight="1" x14ac:dyDescent="0.45">
      <c r="A227" t="s">
        <v>9422</v>
      </c>
      <c r="B227"/>
      <c r="C227" t="s">
        <v>5339</v>
      </c>
      <c r="D227" t="s">
        <v>2008</v>
      </c>
      <c r="E227" t="s">
        <v>5023</v>
      </c>
      <c r="F227" t="s">
        <v>5340</v>
      </c>
      <c r="G227" t="s">
        <v>2008</v>
      </c>
      <c r="H227" t="s">
        <v>5163</v>
      </c>
      <c r="I227" t="s">
        <v>5088</v>
      </c>
      <c r="J227" t="s">
        <v>5053</v>
      </c>
      <c r="K227" t="s">
        <v>4060</v>
      </c>
      <c r="L227" t="s">
        <v>9436</v>
      </c>
      <c r="M227" t="str">
        <f>LOWER(B227&amp;Table1[[#This Row],[Achternaam]]&amp;L227)</f>
        <v>van ostaeyensignify</v>
      </c>
      <c r="N227" t="s">
        <v>686</v>
      </c>
      <c r="O227" t="s">
        <v>4061</v>
      </c>
      <c r="P227" t="s">
        <v>4062</v>
      </c>
      <c r="Q227" t="s">
        <v>5341</v>
      </c>
      <c r="R227" t="str">
        <f>IFERROR(LEFT(SUBSTITUTE(SUBSTITUTE(Table1[[#This Row],[Website]],"www.",""),"https://",""), FIND(".", SUBSTITUTE(SUBSTITUTE(Table1[[#This Row],[Website]],"www.",""),"https://","")) - 1),"")</f>
        <v>signify</v>
      </c>
      <c r="S227" t="s">
        <v>4064</v>
      </c>
      <c r="T227" t="s">
        <v>26</v>
      </c>
      <c r="U227" t="s">
        <v>4070</v>
      </c>
    </row>
    <row r="228" spans="1:21" ht="15" customHeight="1" x14ac:dyDescent="0.45">
      <c r="A228" t="s">
        <v>9422</v>
      </c>
      <c r="B228" t="s">
        <v>5342</v>
      </c>
      <c r="C228" t="s">
        <v>5343</v>
      </c>
      <c r="D228" t="s">
        <v>2008</v>
      </c>
      <c r="E228" t="s">
        <v>5023</v>
      </c>
      <c r="F228" t="s">
        <v>5344</v>
      </c>
      <c r="G228" t="s">
        <v>2008</v>
      </c>
      <c r="H228" t="s">
        <v>5042</v>
      </c>
      <c r="I228" t="s">
        <v>5043</v>
      </c>
      <c r="J228" t="s">
        <v>3764</v>
      </c>
      <c r="K228" t="s">
        <v>2321</v>
      </c>
      <c r="L228" t="s">
        <v>9437</v>
      </c>
      <c r="M228" t="str">
        <f>LOWER(B228&amp;Table1[[#This Row],[Achternaam]]&amp;L228)</f>
        <v>goedelevinkengoedfarma</v>
      </c>
      <c r="N228" t="s">
        <v>2330</v>
      </c>
      <c r="O228" t="s">
        <v>2322</v>
      </c>
      <c r="P228" t="s">
        <v>2323</v>
      </c>
      <c r="Q228" t="s">
        <v>5345</v>
      </c>
      <c r="R228" t="str">
        <f>IFERROR(LEFT(SUBSTITUTE(SUBSTITUTE(Table1[[#This Row],[Website]],"www.",""),"https://",""), FIND(".", SUBSTITUTE(SUBSTITUTE(Table1[[#This Row],[Website]],"www.",""),"https://","")) - 1),"")</f>
        <v>goed</v>
      </c>
      <c r="S228" t="s">
        <v>2325</v>
      </c>
      <c r="T228" t="s">
        <v>26</v>
      </c>
      <c r="U228" t="s">
        <v>2331</v>
      </c>
    </row>
    <row r="229" spans="1:21" ht="15" customHeight="1" x14ac:dyDescent="0.45">
      <c r="A229" t="s">
        <v>9422</v>
      </c>
      <c r="B229" t="s">
        <v>5346</v>
      </c>
      <c r="C229" t="s">
        <v>5347</v>
      </c>
      <c r="D229" t="s">
        <v>2008</v>
      </c>
      <c r="E229" t="s">
        <v>5023</v>
      </c>
      <c r="F229" t="s">
        <v>5348</v>
      </c>
      <c r="G229" t="s">
        <v>2008</v>
      </c>
      <c r="H229" t="s">
        <v>5349</v>
      </c>
      <c r="I229" t="s">
        <v>5043</v>
      </c>
      <c r="J229" t="s">
        <v>5053</v>
      </c>
      <c r="K229" t="s">
        <v>3137</v>
      </c>
      <c r="L229" t="s">
        <v>9438</v>
      </c>
      <c r="M229" t="str">
        <f>LOWER(B229&amp;Table1[[#This Row],[Achternaam]]&amp;L229)</f>
        <v>hannecroonenmaterialise</v>
      </c>
      <c r="N229" t="s">
        <v>3145</v>
      </c>
      <c r="O229" t="s">
        <v>3138</v>
      </c>
      <c r="P229" t="s">
        <v>3139</v>
      </c>
      <c r="Q229" t="s">
        <v>5350</v>
      </c>
      <c r="R229" t="str">
        <f>IFERROR(LEFT(SUBSTITUTE(SUBSTITUTE(Table1[[#This Row],[Website]],"www.",""),"https://",""), FIND(".", SUBSTITUTE(SUBSTITUTE(Table1[[#This Row],[Website]],"www.",""),"https://","")) - 1),"")</f>
        <v>materialise</v>
      </c>
      <c r="S229" t="s">
        <v>3141</v>
      </c>
      <c r="T229" t="s">
        <v>26</v>
      </c>
      <c r="U229" t="s">
        <v>3146</v>
      </c>
    </row>
    <row r="230" spans="1:21" ht="15" customHeight="1" x14ac:dyDescent="0.45">
      <c r="A230" t="s">
        <v>9422</v>
      </c>
      <c r="B230" t="s">
        <v>5244</v>
      </c>
      <c r="C230" t="s">
        <v>5356</v>
      </c>
      <c r="D230" t="s">
        <v>2008</v>
      </c>
      <c r="E230" t="s">
        <v>5023</v>
      </c>
      <c r="F230" t="s">
        <v>5357</v>
      </c>
      <c r="G230" t="s">
        <v>2008</v>
      </c>
      <c r="H230" t="s">
        <v>5115</v>
      </c>
      <c r="I230" t="s">
        <v>5088</v>
      </c>
      <c r="J230" t="s">
        <v>3764</v>
      </c>
      <c r="K230" t="s">
        <v>4159</v>
      </c>
      <c r="L230" t="s">
        <v>9439</v>
      </c>
      <c r="M230" t="str">
        <f>LOWER(B230&amp;Table1[[#This Row],[Achternaam]]&amp;L230)</f>
        <v>anpaesensoprasteria</v>
      </c>
      <c r="N230" t="s">
        <v>4168</v>
      </c>
      <c r="O230" t="s">
        <v>4160</v>
      </c>
      <c r="P230" t="s">
        <v>4161</v>
      </c>
      <c r="Q230" t="s">
        <v>4164</v>
      </c>
      <c r="R230" t="str">
        <f>IFERROR(LEFT(SUBSTITUTE(SUBSTITUTE(Table1[[#This Row],[Website]],"www.",""),"https://",""), FIND(".", SUBSTITUTE(SUBSTITUTE(Table1[[#This Row],[Website]],"www.",""),"https://","")) - 1),"")</f>
        <v>soprasteria</v>
      </c>
      <c r="S230" t="s">
        <v>4163</v>
      </c>
      <c r="T230" t="s">
        <v>26</v>
      </c>
      <c r="U230" t="s">
        <v>4169</v>
      </c>
    </row>
    <row r="231" spans="1:21" ht="15" customHeight="1" x14ac:dyDescent="0.45">
      <c r="A231" t="s">
        <v>9422</v>
      </c>
      <c r="B231" t="s">
        <v>5383</v>
      </c>
      <c r="C231" t="s">
        <v>5384</v>
      </c>
      <c r="D231" t="s">
        <v>2008</v>
      </c>
      <c r="E231" t="s">
        <v>5023</v>
      </c>
      <c r="F231" t="s">
        <v>5385</v>
      </c>
      <c r="G231" t="s">
        <v>2008</v>
      </c>
      <c r="H231" t="s">
        <v>5042</v>
      </c>
      <c r="I231" t="s">
        <v>5043</v>
      </c>
      <c r="J231" t="s">
        <v>5053</v>
      </c>
      <c r="K231" t="s">
        <v>698</v>
      </c>
      <c r="L231" t="s">
        <v>9440</v>
      </c>
      <c r="M231" t="str">
        <f>LOWER(B231&amp;Table1[[#This Row],[Achternaam]]&amp;L231)</f>
        <v>elisagoossensbaltimoreaircoilinternational</v>
      </c>
      <c r="N231" t="s">
        <v>392</v>
      </c>
      <c r="O231" t="s">
        <v>699</v>
      </c>
      <c r="P231" t="s">
        <v>700</v>
      </c>
      <c r="Q231" t="s">
        <v>5386</v>
      </c>
      <c r="R231" t="str">
        <f>IFERROR(LEFT(SUBSTITUTE(SUBSTITUTE(Table1[[#This Row],[Website]],"www.",""),"https://",""), FIND(".", SUBSTITUTE(SUBSTITUTE(Table1[[#This Row],[Website]],"www.",""),"https://","")) - 1),"")</f>
        <v>baltimoreaircoil</v>
      </c>
      <c r="S231" t="s">
        <v>702</v>
      </c>
      <c r="T231" t="s">
        <v>26</v>
      </c>
      <c r="U231" t="s">
        <v>710</v>
      </c>
    </row>
    <row r="232" spans="1:21" ht="15" customHeight="1" x14ac:dyDescent="0.45">
      <c r="A232" t="s">
        <v>9422</v>
      </c>
      <c r="B232" t="s">
        <v>5372</v>
      </c>
      <c r="C232" t="s">
        <v>5419</v>
      </c>
      <c r="D232" t="s">
        <v>2008</v>
      </c>
      <c r="E232" t="s">
        <v>5023</v>
      </c>
      <c r="F232" t="s">
        <v>5420</v>
      </c>
      <c r="G232" t="s">
        <v>2008</v>
      </c>
      <c r="H232" t="s">
        <v>5052</v>
      </c>
      <c r="I232" t="s">
        <v>5035</v>
      </c>
      <c r="J232" t="s">
        <v>5036</v>
      </c>
      <c r="K232" t="s">
        <v>459</v>
      </c>
      <c r="L232" t="s">
        <v>9441</v>
      </c>
      <c r="M232" t="str">
        <f>LOWER(B232&amp;Table1[[#This Row],[Achternaam]]&amp;L232)</f>
        <v>janvan doninkarcadis</v>
      </c>
      <c r="N232" t="s">
        <v>469</v>
      </c>
      <c r="O232" t="s">
        <v>460</v>
      </c>
      <c r="P232" t="s">
        <v>461</v>
      </c>
      <c r="Q232" t="s">
        <v>5421</v>
      </c>
      <c r="R232" t="str">
        <f>IFERROR(LEFT(SUBSTITUTE(SUBSTITUTE(Table1[[#This Row],[Website]],"www.",""),"https://",""), FIND(".", SUBSTITUTE(SUBSTITUTE(Table1[[#This Row],[Website]],"www.",""),"https://","")) - 1),"")</f>
        <v>arcadis</v>
      </c>
      <c r="S232" t="s">
        <v>463</v>
      </c>
      <c r="T232" t="s">
        <v>26</v>
      </c>
      <c r="U232" t="s">
        <v>470</v>
      </c>
    </row>
    <row r="233" spans="1:21" ht="15" customHeight="1" x14ac:dyDescent="0.45">
      <c r="A233" t="s">
        <v>9422</v>
      </c>
      <c r="B233" t="s">
        <v>5422</v>
      </c>
      <c r="C233" t="s">
        <v>5423</v>
      </c>
      <c r="D233" t="s">
        <v>2008</v>
      </c>
      <c r="E233" t="s">
        <v>5023</v>
      </c>
      <c r="F233" t="s">
        <v>5424</v>
      </c>
      <c r="G233" t="s">
        <v>2008</v>
      </c>
      <c r="H233" t="s">
        <v>5425</v>
      </c>
      <c r="I233" t="s">
        <v>5043</v>
      </c>
      <c r="J233" t="s">
        <v>3764</v>
      </c>
      <c r="K233" t="s">
        <v>1443</v>
      </c>
      <c r="L233" t="s">
        <v>9442</v>
      </c>
      <c r="M233" t="str">
        <f>LOWER(B233&amp;Table1[[#This Row],[Achternaam]]&amp;L233)</f>
        <v>myriamwoltersconnect</v>
      </c>
      <c r="N233" t="s">
        <v>787</v>
      </c>
      <c r="O233" t="s">
        <v>1444</v>
      </c>
      <c r="P233" t="s">
        <v>1445</v>
      </c>
      <c r="Q233" t="s">
        <v>5426</v>
      </c>
      <c r="R233" t="str">
        <f>IFERROR(LEFT(SUBSTITUTE(SUBSTITUTE(Table1[[#This Row],[Website]],"www.",""),"https://",""), FIND(".", SUBSTITUTE(SUBSTITUTE(Table1[[#This Row],[Website]],"www.",""),"https://","")) - 1),"")</f>
        <v>connectgroup-ir</v>
      </c>
      <c r="S233" t="s">
        <v>1447</v>
      </c>
      <c r="T233" t="s">
        <v>26</v>
      </c>
      <c r="U233" t="s">
        <v>1453</v>
      </c>
    </row>
    <row r="234" spans="1:21" ht="15" customHeight="1" x14ac:dyDescent="0.45">
      <c r="A234" t="s">
        <v>9422</v>
      </c>
      <c r="B234" t="s">
        <v>5436</v>
      </c>
      <c r="C234" t="s">
        <v>5437</v>
      </c>
      <c r="D234" t="s">
        <v>2008</v>
      </c>
      <c r="E234" t="s">
        <v>5023</v>
      </c>
      <c r="F234" t="s">
        <v>5438</v>
      </c>
      <c r="G234" t="s">
        <v>2008</v>
      </c>
      <c r="H234" t="s">
        <v>5439</v>
      </c>
      <c r="I234" t="s">
        <v>5035</v>
      </c>
      <c r="J234" t="s">
        <v>5036</v>
      </c>
      <c r="K234" t="s">
        <v>4170</v>
      </c>
      <c r="L234" t="s">
        <v>9443</v>
      </c>
      <c r="M234" t="str">
        <f>LOWER(B234&amp;Table1[[#This Row],[Achternaam]]&amp;L234)</f>
        <v>ivyyvette de smedtsoprema</v>
      </c>
      <c r="N234" t="s">
        <v>2435</v>
      </c>
      <c r="O234" t="s">
        <v>4171</v>
      </c>
      <c r="P234" t="s">
        <v>4172</v>
      </c>
      <c r="Q234" t="s">
        <v>5440</v>
      </c>
      <c r="R234" t="str">
        <f>IFERROR(LEFT(SUBSTITUTE(SUBSTITUTE(Table1[[#This Row],[Website]],"www.",""),"https://",""), FIND(".", SUBSTITUTE(SUBSTITUTE(Table1[[#This Row],[Website]],"www.",""),"https://","")) - 1),"")</f>
        <v>soprema</v>
      </c>
      <c r="S234" t="s">
        <v>4174</v>
      </c>
      <c r="T234" t="s">
        <v>26</v>
      </c>
      <c r="U234" t="s">
        <v>4181</v>
      </c>
    </row>
    <row r="235" spans="1:21" ht="15" customHeight="1" x14ac:dyDescent="0.45">
      <c r="A235" t="s">
        <v>9422</v>
      </c>
      <c r="B235" t="s">
        <v>5478</v>
      </c>
      <c r="C235" t="s">
        <v>5479</v>
      </c>
      <c r="D235" t="s">
        <v>2008</v>
      </c>
      <c r="E235" t="s">
        <v>5023</v>
      </c>
      <c r="F235" t="s">
        <v>5480</v>
      </c>
      <c r="G235" t="s">
        <v>2008</v>
      </c>
      <c r="H235" t="s">
        <v>5042</v>
      </c>
      <c r="I235" t="s">
        <v>5043</v>
      </c>
      <c r="J235" t="s">
        <v>3764</v>
      </c>
      <c r="K235" t="s">
        <v>5481</v>
      </c>
      <c r="L235" t="s">
        <v>9444</v>
      </c>
      <c r="M235" t="str">
        <f>LOWER(B235&amp;Table1[[#This Row],[Achternaam]]&amp;L235)</f>
        <v>thibaultroudotsoprasteriabenelux</v>
      </c>
      <c r="N235" t="s">
        <v>1148</v>
      </c>
      <c r="O235" t="s">
        <v>5482</v>
      </c>
      <c r="P235" t="s">
        <v>5483</v>
      </c>
      <c r="Q235" t="s">
        <v>5484</v>
      </c>
      <c r="R235" t="str">
        <f>IFERROR(LEFT(SUBSTITUTE(SUBSTITUTE(Table1[[#This Row],[Website]],"www.",""),"https://",""), FIND(".", SUBSTITUTE(SUBSTITUTE(Table1[[#This Row],[Website]],"www.",""),"https://","")) - 1),"")</f>
        <v>soprasteria</v>
      </c>
      <c r="S235" t="s">
        <v>5485</v>
      </c>
      <c r="T235" t="s">
        <v>26</v>
      </c>
      <c r="U235" t="s">
        <v>5486</v>
      </c>
    </row>
    <row r="236" spans="1:21" ht="15" customHeight="1" x14ac:dyDescent="0.45">
      <c r="A236" t="s">
        <v>9422</v>
      </c>
      <c r="B236" t="s">
        <v>5514</v>
      </c>
      <c r="C236" t="s">
        <v>5515</v>
      </c>
      <c r="D236" t="s">
        <v>2008</v>
      </c>
      <c r="E236" t="s">
        <v>5023</v>
      </c>
      <c r="F236" t="s">
        <v>5516</v>
      </c>
      <c r="G236" t="s">
        <v>2008</v>
      </c>
      <c r="H236" t="s">
        <v>5087</v>
      </c>
      <c r="I236" t="s">
        <v>5088</v>
      </c>
      <c r="J236" t="s">
        <v>5053</v>
      </c>
      <c r="K236" t="s">
        <v>2783</v>
      </c>
      <c r="L236" t="s">
        <v>9445</v>
      </c>
      <c r="M236" t="str">
        <f>LOWER(B236&amp;Table1[[#This Row],[Achternaam]]&amp;L236)</f>
        <v>guidoconingxjungheinrich</v>
      </c>
      <c r="N236" t="s">
        <v>686</v>
      </c>
      <c r="O236" t="s">
        <v>2784</v>
      </c>
      <c r="P236" t="s">
        <v>2785</v>
      </c>
      <c r="Q236" t="s">
        <v>5517</v>
      </c>
      <c r="R236" t="str">
        <f>IFERROR(LEFT(SUBSTITUTE(SUBSTITUTE(Table1[[#This Row],[Website]],"www.",""),"https://",""), FIND(".", SUBSTITUTE(SUBSTITUTE(Table1[[#This Row],[Website]],"www.",""),"https://","")) - 1),"")</f>
        <v>jungheinrich-profishop</v>
      </c>
      <c r="S236" t="s">
        <v>2787</v>
      </c>
      <c r="T236" t="s">
        <v>26</v>
      </c>
      <c r="U236" t="s">
        <v>2791</v>
      </c>
    </row>
    <row r="237" spans="1:21" ht="15" customHeight="1" x14ac:dyDescent="0.45">
      <c r="A237" t="s">
        <v>9422</v>
      </c>
      <c r="B237" t="s">
        <v>5524</v>
      </c>
      <c r="C237" t="s">
        <v>5525</v>
      </c>
      <c r="D237" t="s">
        <v>2008</v>
      </c>
      <c r="E237" t="s">
        <v>5023</v>
      </c>
      <c r="F237" t="s">
        <v>5526</v>
      </c>
      <c r="G237" t="s">
        <v>2008</v>
      </c>
      <c r="H237" t="s">
        <v>5042</v>
      </c>
      <c r="I237" t="s">
        <v>5043</v>
      </c>
      <c r="J237" t="s">
        <v>3764</v>
      </c>
      <c r="K237" t="s">
        <v>5527</v>
      </c>
      <c r="L237" t="s">
        <v>9446</v>
      </c>
      <c r="M237" t="str">
        <f>LOWER(B237&amp;Table1[[#This Row],[Achternaam]]&amp;L237)</f>
        <v>evibelmansstudiecentrumvoorkernenergiecentred'etudedel'energienucleaire</v>
      </c>
      <c r="N237" t="s">
        <v>5455</v>
      </c>
      <c r="O237" t="s">
        <v>5528</v>
      </c>
      <c r="P237" t="s">
        <v>5529</v>
      </c>
      <c r="Q237" t="s">
        <v>5530</v>
      </c>
      <c r="R237" t="str">
        <f>IFERROR(LEFT(SUBSTITUTE(SUBSTITUTE(Table1[[#This Row],[Website]],"www.",""),"https://",""), FIND(".", SUBSTITUTE(SUBSTITUTE(Table1[[#This Row],[Website]],"www.",""),"https://","")) - 1),"")</f>
        <v>sckcen</v>
      </c>
      <c r="S237" t="s">
        <v>5531</v>
      </c>
      <c r="T237" t="s">
        <v>26</v>
      </c>
      <c r="U237" t="s">
        <v>5532</v>
      </c>
    </row>
    <row r="238" spans="1:21" ht="15" customHeight="1" x14ac:dyDescent="0.45">
      <c r="A238" t="s">
        <v>9422</v>
      </c>
      <c r="B238" t="s">
        <v>5518</v>
      </c>
      <c r="C238" t="s">
        <v>5538</v>
      </c>
      <c r="D238" t="s">
        <v>2008</v>
      </c>
      <c r="E238" t="s">
        <v>5023</v>
      </c>
      <c r="F238" t="s">
        <v>5539</v>
      </c>
      <c r="G238" t="s">
        <v>2008</v>
      </c>
      <c r="H238" t="s">
        <v>5540</v>
      </c>
      <c r="I238" t="s">
        <v>5035</v>
      </c>
      <c r="J238" t="s">
        <v>5053</v>
      </c>
      <c r="K238" t="s">
        <v>2367</v>
      </c>
      <c r="L238" t="s">
        <v>9447</v>
      </c>
      <c r="M238" t="str">
        <f>LOWER(B238&amp;Table1[[#This Row],[Achternaam]]&amp;L238)</f>
        <v>veerlevanvelkgriffithfoods</v>
      </c>
      <c r="N238" t="s">
        <v>2378</v>
      </c>
      <c r="O238" t="s">
        <v>2368</v>
      </c>
      <c r="P238" t="s">
        <v>2369</v>
      </c>
      <c r="Q238" t="s">
        <v>5541</v>
      </c>
      <c r="R238" t="str">
        <f>IFERROR(LEFT(SUBSTITUTE(SUBSTITUTE(Table1[[#This Row],[Website]],"www.",""),"https://",""), FIND(".", SUBSTITUTE(SUBSTITUTE(Table1[[#This Row],[Website]],"www.",""),"https://","")) - 1),"")</f>
        <v>griffithfoods</v>
      </c>
      <c r="S238" t="s">
        <v>2371</v>
      </c>
      <c r="T238" t="s">
        <v>26</v>
      </c>
      <c r="U238" t="s">
        <v>2379</v>
      </c>
    </row>
    <row r="239" spans="1:21" ht="15" customHeight="1" x14ac:dyDescent="0.45">
      <c r="A239" t="s">
        <v>9422</v>
      </c>
      <c r="B239" t="s">
        <v>5217</v>
      </c>
      <c r="C239" t="s">
        <v>5542</v>
      </c>
      <c r="D239" t="s">
        <v>2008</v>
      </c>
      <c r="E239" t="s">
        <v>5023</v>
      </c>
      <c r="F239" t="s">
        <v>5543</v>
      </c>
      <c r="G239" t="s">
        <v>2008</v>
      </c>
      <c r="H239" t="s">
        <v>5042</v>
      </c>
      <c r="I239" t="s">
        <v>5043</v>
      </c>
      <c r="J239" t="s">
        <v>5053</v>
      </c>
      <c r="K239" t="s">
        <v>1137</v>
      </c>
      <c r="L239" t="s">
        <v>9448</v>
      </c>
      <c r="M239" t="str">
        <f>LOWER(B239&amp;Table1[[#This Row],[Achternaam]]&amp;L239)</f>
        <v>martinede brueckercegeka</v>
      </c>
      <c r="N239" t="s">
        <v>1148</v>
      </c>
      <c r="O239" t="s">
        <v>1138</v>
      </c>
      <c r="P239" t="s">
        <v>1139</v>
      </c>
      <c r="Q239" t="s">
        <v>5544</v>
      </c>
      <c r="R239" t="str">
        <f>IFERROR(LEFT(SUBSTITUTE(SUBSTITUTE(Table1[[#This Row],[Website]],"www.",""),"https://",""), FIND(".", SUBSTITUTE(SUBSTITUTE(Table1[[#This Row],[Website]],"www.",""),"https://","")) - 1),"")</f>
        <v>cegeka</v>
      </c>
      <c r="S239" t="s">
        <v>1141</v>
      </c>
      <c r="T239" t="s">
        <v>26</v>
      </c>
      <c r="U239" t="s">
        <v>1149</v>
      </c>
    </row>
    <row r="240" spans="1:21" ht="15" customHeight="1" x14ac:dyDescent="0.45">
      <c r="A240" t="s">
        <v>9422</v>
      </c>
      <c r="B240" t="s">
        <v>5550</v>
      </c>
      <c r="C240" t="s">
        <v>5551</v>
      </c>
      <c r="D240" t="s">
        <v>2008</v>
      </c>
      <c r="E240" t="s">
        <v>5023</v>
      </c>
      <c r="F240" t="s">
        <v>5552</v>
      </c>
      <c r="G240" t="s">
        <v>2008</v>
      </c>
      <c r="H240" t="s">
        <v>5501</v>
      </c>
      <c r="I240" t="s">
        <v>5043</v>
      </c>
      <c r="J240" t="s">
        <v>5553</v>
      </c>
      <c r="K240" t="s">
        <v>4462</v>
      </c>
      <c r="L240" t="s">
        <v>9449</v>
      </c>
      <c r="M240" t="str">
        <f>LOWER(B240&amp;Table1[[#This Row],[Achternaam]]&amp;L240)</f>
        <v>yvespastouring</v>
      </c>
      <c r="N240" t="s">
        <v>3876</v>
      </c>
      <c r="O240" t="s">
        <v>4463</v>
      </c>
      <c r="P240" t="s">
        <v>4464</v>
      </c>
      <c r="Q240" t="s">
        <v>5554</v>
      </c>
      <c r="R240" t="str">
        <f>IFERROR(LEFT(SUBSTITUTE(SUBSTITUTE(Table1[[#This Row],[Website]],"www.",""),"https://",""), FIND(".", SUBSTITUTE(SUBSTITUTE(Table1[[#This Row],[Website]],"www.",""),"https://","")) - 1),"")</f>
        <v>touring</v>
      </c>
      <c r="S240" t="s">
        <v>4466</v>
      </c>
      <c r="T240" t="s">
        <v>26</v>
      </c>
      <c r="U240" t="s">
        <v>4471</v>
      </c>
    </row>
    <row r="241" spans="1:21" ht="15" customHeight="1" x14ac:dyDescent="0.45">
      <c r="A241" t="s">
        <v>9422</v>
      </c>
      <c r="B241" t="s">
        <v>5342</v>
      </c>
      <c r="C241" t="s">
        <v>5343</v>
      </c>
      <c r="D241" t="s">
        <v>2008</v>
      </c>
      <c r="E241" t="s">
        <v>5023</v>
      </c>
      <c r="F241" t="s">
        <v>5344</v>
      </c>
      <c r="G241" t="s">
        <v>2008</v>
      </c>
      <c r="H241" t="s">
        <v>5042</v>
      </c>
      <c r="I241" t="s">
        <v>5043</v>
      </c>
      <c r="J241" t="s">
        <v>3764</v>
      </c>
      <c r="K241" t="s">
        <v>5576</v>
      </c>
      <c r="L241" t="s">
        <v>9450</v>
      </c>
      <c r="M241" t="str">
        <f>LOWER(B241&amp;Table1[[#This Row],[Achternaam]]&amp;L241)</f>
        <v>goedelevinkengoedhulpmiddelen</v>
      </c>
      <c r="N241" t="s">
        <v>1912</v>
      </c>
      <c r="O241" t="s">
        <v>5577</v>
      </c>
      <c r="P241" t="s">
        <v>5578</v>
      </c>
      <c r="Q241" t="s">
        <v>5345</v>
      </c>
      <c r="R241" t="str">
        <f>IFERROR(LEFT(SUBSTITUTE(SUBSTITUTE(Table1[[#This Row],[Website]],"www.",""),"https://",""), FIND(".", SUBSTITUTE(SUBSTITUTE(Table1[[#This Row],[Website]],"www.",""),"https://","")) - 1),"")</f>
        <v>goed</v>
      </c>
      <c r="S241" t="s">
        <v>2325</v>
      </c>
      <c r="T241" t="s">
        <v>26</v>
      </c>
      <c r="U241" t="s">
        <v>5579</v>
      </c>
    </row>
    <row r="242" spans="1:21" ht="15" customHeight="1" x14ac:dyDescent="0.45">
      <c r="A242" t="s">
        <v>9422</v>
      </c>
      <c r="B242" t="s">
        <v>5580</v>
      </c>
      <c r="C242" t="s">
        <v>5581</v>
      </c>
      <c r="D242" t="s">
        <v>2008</v>
      </c>
      <c r="E242" t="s">
        <v>5023</v>
      </c>
      <c r="F242" t="s">
        <v>5582</v>
      </c>
      <c r="G242" t="s">
        <v>2008</v>
      </c>
      <c r="H242" t="s">
        <v>5042</v>
      </c>
      <c r="I242" t="s">
        <v>5043</v>
      </c>
      <c r="J242" t="s">
        <v>5053</v>
      </c>
      <c r="K242" t="s">
        <v>2792</v>
      </c>
      <c r="L242" t="s">
        <v>9451</v>
      </c>
      <c r="M242" t="str">
        <f>LOWER(B242&amp;Table1[[#This Row],[Achternaam]]&amp;L242)</f>
        <v>yannickeelenjysk</v>
      </c>
      <c r="N242" t="s">
        <v>2571</v>
      </c>
      <c r="O242" t="s">
        <v>2793</v>
      </c>
      <c r="P242" t="s">
        <v>2794</v>
      </c>
      <c r="Q242" t="s">
        <v>5583</v>
      </c>
      <c r="R242" t="str">
        <f>IFERROR(LEFT(SUBSTITUTE(SUBSTITUTE(Table1[[#This Row],[Website]],"www.",""),"https://",""), FIND(".", SUBSTITUTE(SUBSTITUTE(Table1[[#This Row],[Website]],"www.",""),"https://","")) - 1),"")</f>
        <v>jysk</v>
      </c>
      <c r="S242" t="s">
        <v>2796</v>
      </c>
      <c r="T242" t="s">
        <v>26</v>
      </c>
      <c r="U242" t="s">
        <v>2804</v>
      </c>
    </row>
    <row r="243" spans="1:21" ht="15" customHeight="1" x14ac:dyDescent="0.45">
      <c r="A243" t="s">
        <v>9422</v>
      </c>
      <c r="B243" t="s">
        <v>5584</v>
      </c>
      <c r="C243" t="s">
        <v>5585</v>
      </c>
      <c r="D243" t="s">
        <v>2008</v>
      </c>
      <c r="E243" t="s">
        <v>5023</v>
      </c>
      <c r="F243" t="s">
        <v>5586</v>
      </c>
      <c r="G243" t="s">
        <v>2008</v>
      </c>
      <c r="H243" t="s">
        <v>5052</v>
      </c>
      <c r="I243" t="s">
        <v>5035</v>
      </c>
      <c r="J243" t="s">
        <v>5036</v>
      </c>
      <c r="K243" t="s">
        <v>3939</v>
      </c>
      <c r="L243" t="s">
        <v>9452</v>
      </c>
      <c r="M243" t="str">
        <f>LOWER(B243&amp;Table1[[#This Row],[Achternaam]]&amp;L243)</f>
        <v>gielhaeldermanssappilanaken</v>
      </c>
      <c r="N243" t="s">
        <v>3477</v>
      </c>
      <c r="O243" t="s">
        <v>3940</v>
      </c>
      <c r="P243" t="s">
        <v>3941</v>
      </c>
      <c r="Q243" t="s">
        <v>5587</v>
      </c>
      <c r="R243" t="str">
        <f>IFERROR(LEFT(SUBSTITUTE(SUBSTITUTE(Table1[[#This Row],[Website]],"www.",""),"https://",""), FIND(".", SUBSTITUTE(SUBSTITUTE(Table1[[#This Row],[Website]],"www.",""),"https://","")) - 1),"")</f>
        <v>sappi</v>
      </c>
      <c r="S243" t="s">
        <v>3943</v>
      </c>
      <c r="T243" t="s">
        <v>26</v>
      </c>
      <c r="U243" t="s">
        <v>3950</v>
      </c>
    </row>
    <row r="244" spans="1:21" ht="15" customHeight="1" x14ac:dyDescent="0.45">
      <c r="A244" t="s">
        <v>9422</v>
      </c>
      <c r="B244" t="s">
        <v>5661</v>
      </c>
      <c r="C244" t="s">
        <v>5662</v>
      </c>
      <c r="D244" t="s">
        <v>2008</v>
      </c>
      <c r="E244" t="s">
        <v>5023</v>
      </c>
      <c r="F244" t="s">
        <v>5663</v>
      </c>
      <c r="G244" t="s">
        <v>2008</v>
      </c>
      <c r="H244" t="s">
        <v>5042</v>
      </c>
      <c r="I244" t="s">
        <v>5043</v>
      </c>
      <c r="J244" t="s">
        <v>5053</v>
      </c>
      <c r="K244" t="s">
        <v>665</v>
      </c>
      <c r="L244" t="s">
        <v>9453</v>
      </c>
      <c r="M244" t="str">
        <f>LOWER(B244&amp;Table1[[#This Row],[Achternaam]]&amp;L244)</f>
        <v>margonatadiredjaaxxes</v>
      </c>
      <c r="N244" t="s">
        <v>676</v>
      </c>
      <c r="O244" t="s">
        <v>666</v>
      </c>
      <c r="P244" t="s">
        <v>667</v>
      </c>
      <c r="Q244" t="s">
        <v>5664</v>
      </c>
      <c r="R244" t="str">
        <f>IFERROR(LEFT(SUBSTITUTE(SUBSTITUTE(Table1[[#This Row],[Website]],"www.",""),"https://",""), FIND(".", SUBSTITUTE(SUBSTITUTE(Table1[[#This Row],[Website]],"www.",""),"https://","")) - 1),"")</f>
        <v>axxes</v>
      </c>
      <c r="S244" t="s">
        <v>669</v>
      </c>
      <c r="T244" t="s">
        <v>26</v>
      </c>
      <c r="U244" t="s">
        <v>677</v>
      </c>
    </row>
    <row r="245" spans="1:21" ht="15" customHeight="1" x14ac:dyDescent="0.45">
      <c r="A245" t="s">
        <v>9422</v>
      </c>
      <c r="B245" t="s">
        <v>5249</v>
      </c>
      <c r="C245" t="s">
        <v>5250</v>
      </c>
      <c r="D245" t="s">
        <v>2008</v>
      </c>
      <c r="E245" t="s">
        <v>5023</v>
      </c>
      <c r="F245" t="s">
        <v>5251</v>
      </c>
      <c r="G245" t="s">
        <v>2008</v>
      </c>
      <c r="H245" t="s">
        <v>5252</v>
      </c>
      <c r="I245" t="s">
        <v>5035</v>
      </c>
      <c r="J245" t="s">
        <v>5053</v>
      </c>
      <c r="K245" t="s">
        <v>4273</v>
      </c>
      <c r="L245" t="s">
        <v>9454</v>
      </c>
      <c r="M245" t="str">
        <f>LOWER(B245&amp;Table1[[#This Row],[Achternaam]]&amp;L245)</f>
        <v>leenwitdouckswissportcargoservices</v>
      </c>
      <c r="N245" t="s">
        <v>4282</v>
      </c>
      <c r="O245" t="s">
        <v>4274</v>
      </c>
      <c r="P245" t="s">
        <v>4275</v>
      </c>
      <c r="Q245" t="s">
        <v>5687</v>
      </c>
      <c r="R245" t="str">
        <f>IFERROR(LEFT(SUBSTITUTE(SUBSTITUTE(Table1[[#This Row],[Website]],"www.",""),"https://",""), FIND(".", SUBSTITUTE(SUBSTITUTE(Table1[[#This Row],[Website]],"www.",""),"https://","")) - 1),"")</f>
        <v>swissport</v>
      </c>
      <c r="S245" t="s">
        <v>4277</v>
      </c>
      <c r="T245" t="s">
        <v>26</v>
      </c>
      <c r="U245" t="s">
        <v>4283</v>
      </c>
    </row>
    <row r="246" spans="1:21" ht="15" customHeight="1" x14ac:dyDescent="0.45">
      <c r="A246" t="s">
        <v>9422</v>
      </c>
      <c r="B246" t="s">
        <v>5290</v>
      </c>
      <c r="C246" t="s">
        <v>5688</v>
      </c>
      <c r="D246" t="s">
        <v>2008</v>
      </c>
      <c r="E246" t="s">
        <v>5023</v>
      </c>
      <c r="F246" t="s">
        <v>5689</v>
      </c>
      <c r="G246" t="s">
        <v>2008</v>
      </c>
      <c r="H246" t="s">
        <v>5690</v>
      </c>
      <c r="I246" t="s">
        <v>5088</v>
      </c>
      <c r="J246" t="s">
        <v>5053</v>
      </c>
      <c r="K246" t="s">
        <v>2676</v>
      </c>
      <c r="L246" t="s">
        <v>9455</v>
      </c>
      <c r="M246" t="str">
        <f>LOWER(B246&amp;Table1[[#This Row],[Achternaam]]&amp;L246)</f>
        <v>nathalievankrunkelsvenitineris</v>
      </c>
      <c r="N246" t="s">
        <v>482</v>
      </c>
      <c r="O246" t="s">
        <v>2677</v>
      </c>
      <c r="P246" t="s">
        <v>2678</v>
      </c>
      <c r="Q246" t="s">
        <v>5691</v>
      </c>
      <c r="R246" t="str">
        <f>IFERROR(LEFT(SUBSTITUTE(SUBSTITUTE(Table1[[#This Row],[Website]],"www.",""),"https://",""), FIND(".", SUBSTITUTE(SUBSTITUTE(Table1[[#This Row],[Website]],"www.",""),"https://","")) - 1),"")</f>
        <v>itineris</v>
      </c>
      <c r="S246" t="s">
        <v>2680</v>
      </c>
      <c r="T246" t="s">
        <v>26</v>
      </c>
      <c r="U246" t="s">
        <v>2687</v>
      </c>
    </row>
    <row r="247" spans="1:21" ht="15" customHeight="1" x14ac:dyDescent="0.45">
      <c r="A247" t="s">
        <v>9422</v>
      </c>
      <c r="B247" t="s">
        <v>5725</v>
      </c>
      <c r="C247" t="s">
        <v>5726</v>
      </c>
      <c r="D247" t="s">
        <v>2008</v>
      </c>
      <c r="E247" t="s">
        <v>5023</v>
      </c>
      <c r="F247" t="s">
        <v>5727</v>
      </c>
      <c r="G247" t="s">
        <v>2008</v>
      </c>
      <c r="H247" t="s">
        <v>5087</v>
      </c>
      <c r="I247" t="s">
        <v>5088</v>
      </c>
      <c r="J247" t="s">
        <v>5053</v>
      </c>
      <c r="K247" t="s">
        <v>5728</v>
      </c>
      <c r="L247" t="s">
        <v>9456</v>
      </c>
      <c r="M247" t="str">
        <f>LOWER(B247&amp;Table1[[#This Row],[Achternaam]]&amp;L247)</f>
        <v>kristinevercammenthebritishschoolofbrussels</v>
      </c>
      <c r="N247" t="s">
        <v>5455</v>
      </c>
      <c r="O247" t="s">
        <v>5729</v>
      </c>
      <c r="P247" t="s">
        <v>5730</v>
      </c>
      <c r="Q247" t="s">
        <v>5731</v>
      </c>
      <c r="R247" t="str">
        <f>IFERROR(LEFT(SUBSTITUTE(SUBSTITUTE(Table1[[#This Row],[Website]],"www.",""),"https://",""), FIND(".", SUBSTITUTE(SUBSTITUTE(Table1[[#This Row],[Website]],"www.",""),"https://","")) - 1),"")</f>
        <v>britishschool</v>
      </c>
      <c r="S247" t="s">
        <v>5732</v>
      </c>
      <c r="T247" t="s">
        <v>26</v>
      </c>
      <c r="U247" t="s">
        <v>5733</v>
      </c>
    </row>
    <row r="248" spans="1:21" ht="15" customHeight="1" x14ac:dyDescent="0.45">
      <c r="A248" t="s">
        <v>9422</v>
      </c>
      <c r="B248" t="s">
        <v>5217</v>
      </c>
      <c r="C248" t="s">
        <v>5542</v>
      </c>
      <c r="D248" t="s">
        <v>2008</v>
      </c>
      <c r="E248" t="s">
        <v>5023</v>
      </c>
      <c r="F248" t="s">
        <v>5543</v>
      </c>
      <c r="G248" t="s">
        <v>2008</v>
      </c>
      <c r="H248" t="s">
        <v>5042</v>
      </c>
      <c r="I248" t="s">
        <v>5043</v>
      </c>
      <c r="J248" t="s">
        <v>5053</v>
      </c>
      <c r="K248" t="s">
        <v>5734</v>
      </c>
      <c r="L248" t="s">
        <v>9457</v>
      </c>
      <c r="M248" t="str">
        <f>LOWER(B248&amp;Table1[[#This Row],[Achternaam]]&amp;L248)</f>
        <v>martinede brueckercegekabusinesssolutionsbelgie</v>
      </c>
      <c r="N248" t="s">
        <v>482</v>
      </c>
      <c r="O248" t="s">
        <v>5735</v>
      </c>
      <c r="P248" t="s">
        <v>5736</v>
      </c>
      <c r="Q248" t="s">
        <v>5737</v>
      </c>
      <c r="R248" t="str">
        <f>IFERROR(LEFT(SUBSTITUTE(SUBSTITUTE(Table1[[#This Row],[Website]],"www.",""),"https://",""), FIND(".", SUBSTITUTE(SUBSTITUTE(Table1[[#This Row],[Website]],"www.",""),"https://","")) - 1),"")</f>
        <v>cegeka</v>
      </c>
      <c r="S248" t="s">
        <v>1141</v>
      </c>
      <c r="T248" t="s">
        <v>26</v>
      </c>
      <c r="U248" t="s">
        <v>5738</v>
      </c>
    </row>
    <row r="249" spans="1:21" ht="15" customHeight="1" x14ac:dyDescent="0.45">
      <c r="A249" t="s">
        <v>9422</v>
      </c>
      <c r="B249" t="s">
        <v>5703</v>
      </c>
      <c r="C249" t="s">
        <v>5748</v>
      </c>
      <c r="D249" t="s">
        <v>2008</v>
      </c>
      <c r="E249" t="s">
        <v>5023</v>
      </c>
      <c r="F249" t="s">
        <v>5749</v>
      </c>
      <c r="G249" t="s">
        <v>2008</v>
      </c>
      <c r="H249" t="s">
        <v>5750</v>
      </c>
      <c r="I249" t="s">
        <v>5035</v>
      </c>
      <c r="J249" t="s">
        <v>5053</v>
      </c>
      <c r="K249" t="s">
        <v>3207</v>
      </c>
      <c r="L249" t="s">
        <v>9458</v>
      </c>
      <c r="M249" t="str">
        <f>LOWER(B249&amp;Table1[[#This Row],[Achternaam]]&amp;L249)</f>
        <v>valérieolivier, mbamediterraneanshippingcompany</v>
      </c>
      <c r="N249" t="s">
        <v>2147</v>
      </c>
      <c r="O249" t="s">
        <v>3208</v>
      </c>
      <c r="P249" t="s">
        <v>3209</v>
      </c>
      <c r="Q249" t="s">
        <v>5751</v>
      </c>
      <c r="R249" t="str">
        <f>IFERROR(LEFT(SUBSTITUTE(SUBSTITUTE(Table1[[#This Row],[Website]],"www.",""),"https://",""), FIND(".", SUBSTITUTE(SUBSTITUTE(Table1[[#This Row],[Website]],"www.",""),"https://","")) - 1),"")</f>
        <v>msc</v>
      </c>
      <c r="S249" t="s">
        <v>3211</v>
      </c>
      <c r="T249" t="s">
        <v>26</v>
      </c>
      <c r="U249" t="s">
        <v>3216</v>
      </c>
    </row>
    <row r="250" spans="1:21" ht="15" customHeight="1" x14ac:dyDescent="0.45">
      <c r="A250" t="s">
        <v>9422</v>
      </c>
      <c r="B250" t="s">
        <v>5781</v>
      </c>
      <c r="C250" t="s">
        <v>5782</v>
      </c>
      <c r="D250" t="s">
        <v>2008</v>
      </c>
      <c r="E250" t="s">
        <v>5023</v>
      </c>
      <c r="F250" t="s">
        <v>5783</v>
      </c>
      <c r="G250" t="s">
        <v>2008</v>
      </c>
      <c r="H250" t="s">
        <v>5052</v>
      </c>
      <c r="I250" t="s">
        <v>5035</v>
      </c>
      <c r="J250" t="s">
        <v>5053</v>
      </c>
      <c r="K250" t="s">
        <v>5784</v>
      </c>
      <c r="L250" t="s">
        <v>9459</v>
      </c>
      <c r="M250" t="str">
        <f>LOWER(B250&amp;Table1[[#This Row],[Achternaam]]&amp;L250)</f>
        <v>annickverstraeteintrovzw</v>
      </c>
      <c r="N250" t="s">
        <v>5455</v>
      </c>
      <c r="O250" t="s">
        <v>5785</v>
      </c>
      <c r="P250" t="s">
        <v>5786</v>
      </c>
      <c r="Q250" t="s">
        <v>5787</v>
      </c>
      <c r="R250" t="str">
        <f>IFERROR(LEFT(SUBSTITUTE(SUBSTITUTE(Table1[[#This Row],[Website]],"www.",""),"https://",""), FIND(".", SUBSTITUTE(SUBSTITUTE(Table1[[#This Row],[Website]],"www.",""),"https://","")) - 1),"")</f>
        <v>groepintro</v>
      </c>
      <c r="S250" t="s">
        <v>5788</v>
      </c>
      <c r="T250" t="s">
        <v>26</v>
      </c>
      <c r="U250" t="s">
        <v>5789</v>
      </c>
    </row>
    <row r="251" spans="1:21" ht="15" customHeight="1" x14ac:dyDescent="0.45">
      <c r="A251" t="s">
        <v>9422</v>
      </c>
      <c r="B251" t="s">
        <v>5815</v>
      </c>
      <c r="C251" t="s">
        <v>5816</v>
      </c>
      <c r="D251" t="s">
        <v>2008</v>
      </c>
      <c r="E251" t="s">
        <v>5023</v>
      </c>
      <c r="F251" t="s">
        <v>5817</v>
      </c>
      <c r="G251" t="s">
        <v>2008</v>
      </c>
      <c r="H251" t="s">
        <v>5052</v>
      </c>
      <c r="I251" t="s">
        <v>5035</v>
      </c>
      <c r="J251" t="s">
        <v>5036</v>
      </c>
      <c r="K251" t="s">
        <v>2380</v>
      </c>
      <c r="L251" t="s">
        <v>9460</v>
      </c>
      <c r="M251" t="str">
        <f>LOWER(B251&amp;Table1[[#This Row],[Achternaam]]&amp;L251)</f>
        <v>virginiecoppensh&amp;mhennes&amp;mauritzlogisticsgbc</v>
      </c>
      <c r="N251" t="s">
        <v>156</v>
      </c>
      <c r="O251" t="s">
        <v>2381</v>
      </c>
      <c r="P251" t="s">
        <v>2382</v>
      </c>
      <c r="Q251"/>
      <c r="R251" t="str">
        <f>IFERROR(LEFT(SUBSTITUTE(SUBSTITUTE(Table1[[#This Row],[Website]],"www.",""),"https://",""), FIND(".", SUBSTITUTE(SUBSTITUTE(Table1[[#This Row],[Website]],"www.",""),"https://","")) - 1),"")</f>
        <v/>
      </c>
      <c r="S251" t="s">
        <v>2384</v>
      </c>
      <c r="T251" t="s">
        <v>26</v>
      </c>
      <c r="U251" t="s">
        <v>2388</v>
      </c>
    </row>
    <row r="252" spans="1:21" ht="15" customHeight="1" x14ac:dyDescent="0.45">
      <c r="A252" t="s">
        <v>9422</v>
      </c>
      <c r="B252" t="s">
        <v>5818</v>
      </c>
      <c r="C252" t="s">
        <v>5819</v>
      </c>
      <c r="D252" t="s">
        <v>2008</v>
      </c>
      <c r="E252" t="s">
        <v>5023</v>
      </c>
      <c r="F252" t="s">
        <v>5820</v>
      </c>
      <c r="G252" t="s">
        <v>2008</v>
      </c>
      <c r="H252" t="s">
        <v>5052</v>
      </c>
      <c r="I252" t="s">
        <v>5035</v>
      </c>
      <c r="J252" t="s">
        <v>5053</v>
      </c>
      <c r="K252" t="s">
        <v>1060</v>
      </c>
      <c r="L252" t="s">
        <v>9461</v>
      </c>
      <c r="M252" t="str">
        <f>LOWER(B252&amp;Table1[[#This Row],[Achternaam]]&amp;L252)</f>
        <v>woutercromheeckecargill</v>
      </c>
      <c r="N252" t="s">
        <v>1070</v>
      </c>
      <c r="O252" t="s">
        <v>1061</v>
      </c>
      <c r="P252" t="s">
        <v>1062</v>
      </c>
      <c r="Q252" t="s">
        <v>5821</v>
      </c>
      <c r="R252" t="str">
        <f>IFERROR(LEFT(SUBSTITUTE(SUBSTITUTE(Table1[[#This Row],[Website]],"www.",""),"https://",""), FIND(".", SUBSTITUTE(SUBSTITUTE(Table1[[#This Row],[Website]],"www.",""),"https://","")) - 1),"")</f>
        <v>cargill</v>
      </c>
      <c r="S252" t="s">
        <v>1063</v>
      </c>
      <c r="T252" t="s">
        <v>26</v>
      </c>
      <c r="U252" t="s">
        <v>1071</v>
      </c>
    </row>
    <row r="253" spans="1:21" ht="15" customHeight="1" x14ac:dyDescent="0.45">
      <c r="A253" t="s">
        <v>9422</v>
      </c>
      <c r="B253" t="s">
        <v>5822</v>
      </c>
      <c r="C253" t="s">
        <v>5823</v>
      </c>
      <c r="D253" t="s">
        <v>2008</v>
      </c>
      <c r="E253" t="s">
        <v>5023</v>
      </c>
      <c r="F253" t="s">
        <v>5824</v>
      </c>
      <c r="G253" t="s">
        <v>2008</v>
      </c>
      <c r="H253" t="s">
        <v>5135</v>
      </c>
      <c r="I253" t="s">
        <v>5088</v>
      </c>
      <c r="J253" t="s">
        <v>5053</v>
      </c>
      <c r="K253" t="s">
        <v>3467</v>
      </c>
      <c r="L253" t="s">
        <v>9462</v>
      </c>
      <c r="M253" t="str">
        <f>LOWER(B253&amp;Table1[[#This Row],[Achternaam]]&amp;L253)</f>
        <v>astridde lathauwerontex</v>
      </c>
      <c r="N253" t="s">
        <v>3477</v>
      </c>
      <c r="O253" t="s">
        <v>3468</v>
      </c>
      <c r="P253" t="s">
        <v>3469</v>
      </c>
      <c r="Q253" t="s">
        <v>5825</v>
      </c>
      <c r="R253" t="str">
        <f>IFERROR(LEFT(SUBSTITUTE(SUBSTITUTE(Table1[[#This Row],[Website]],"www.",""),"https://",""), FIND(".", SUBSTITUTE(SUBSTITUTE(Table1[[#This Row],[Website]],"www.",""),"https://","")) - 1),"")</f>
        <v>ontex</v>
      </c>
      <c r="S253" t="s">
        <v>3470</v>
      </c>
      <c r="T253" t="s">
        <v>26</v>
      </c>
      <c r="U253" t="s">
        <v>3478</v>
      </c>
    </row>
    <row r="254" spans="1:21" ht="15" customHeight="1" x14ac:dyDescent="0.45">
      <c r="A254" t="s">
        <v>9422</v>
      </c>
      <c r="B254" t="s">
        <v>5847</v>
      </c>
      <c r="C254" t="s">
        <v>5848</v>
      </c>
      <c r="D254" t="s">
        <v>2008</v>
      </c>
      <c r="E254" t="s">
        <v>5023</v>
      </c>
      <c r="F254" t="s">
        <v>5849</v>
      </c>
      <c r="G254" t="s">
        <v>2008</v>
      </c>
      <c r="H254" t="s">
        <v>5207</v>
      </c>
      <c r="I254" t="s">
        <v>5035</v>
      </c>
      <c r="J254" t="s">
        <v>5076</v>
      </c>
      <c r="K254" t="s">
        <v>4525</v>
      </c>
      <c r="L254" t="s">
        <v>9463</v>
      </c>
      <c r="M254" t="str">
        <f>LOWER(B254&amp;Table1[[#This Row],[Achternaam]]&amp;L254)</f>
        <v>bertde keysertui</v>
      </c>
      <c r="N254" t="s">
        <v>4533</v>
      </c>
      <c r="O254" t="s">
        <v>4526</v>
      </c>
      <c r="P254" t="s">
        <v>4527</v>
      </c>
      <c r="Q254" t="s">
        <v>5850</v>
      </c>
      <c r="R254" t="str">
        <f>IFERROR(LEFT(SUBSTITUTE(SUBSTITUTE(Table1[[#This Row],[Website]],"www.",""),"https://",""), FIND(".", SUBSTITUTE(SUBSTITUTE(Table1[[#This Row],[Website]],"www.",""),"https://","")) - 1),"")</f>
        <v>tui</v>
      </c>
      <c r="S254" t="s">
        <v>4528</v>
      </c>
      <c r="T254" t="s">
        <v>26</v>
      </c>
      <c r="U254" t="s">
        <v>4534</v>
      </c>
    </row>
    <row r="255" spans="1:21" ht="15" customHeight="1" x14ac:dyDescent="0.45">
      <c r="A255" t="s">
        <v>9422</v>
      </c>
      <c r="B255" t="s">
        <v>5851</v>
      </c>
      <c r="C255" t="s">
        <v>5852</v>
      </c>
      <c r="D255" t="s">
        <v>2008</v>
      </c>
      <c r="E255" t="s">
        <v>5023</v>
      </c>
      <c r="F255" t="s">
        <v>5853</v>
      </c>
      <c r="G255" t="s">
        <v>2008</v>
      </c>
      <c r="H255" t="s">
        <v>5854</v>
      </c>
      <c r="I255" t="s">
        <v>5088</v>
      </c>
      <c r="J255" t="s">
        <v>5053</v>
      </c>
      <c r="K255" t="s">
        <v>309</v>
      </c>
      <c r="L255" t="s">
        <v>9464</v>
      </c>
      <c r="M255" t="str">
        <f>LOWER(B255&amp;Table1[[#This Row],[Achternaam]]&amp;L255)</f>
        <v>christinevandroogenbroeckalphacredit</v>
      </c>
      <c r="N255" t="s">
        <v>319</v>
      </c>
      <c r="O255" t="s">
        <v>310</v>
      </c>
      <c r="P255" t="s">
        <v>311</v>
      </c>
      <c r="Q255" t="s">
        <v>5855</v>
      </c>
      <c r="R255" t="str">
        <f>IFERROR(LEFT(SUBSTITUTE(SUBSTITUTE(Table1[[#This Row],[Website]],"www.",""),"https://",""), FIND(".", SUBSTITUTE(SUBSTITUTE(Table1[[#This Row],[Website]],"www.",""),"https://","")) - 1),"")</f>
        <v>alphacredit</v>
      </c>
      <c r="S255" t="s">
        <v>6689</v>
      </c>
      <c r="T255"/>
      <c r="U255" t="s">
        <v>320</v>
      </c>
    </row>
    <row r="256" spans="1:21" ht="15" customHeight="1" x14ac:dyDescent="0.45">
      <c r="A256" t="s">
        <v>9422</v>
      </c>
      <c r="B256" t="s">
        <v>5865</v>
      </c>
      <c r="C256" t="s">
        <v>5472</v>
      </c>
      <c r="D256" t="s">
        <v>2008</v>
      </c>
      <c r="E256" t="s">
        <v>5023</v>
      </c>
      <c r="F256" t="s">
        <v>5866</v>
      </c>
      <c r="G256" t="s">
        <v>2008</v>
      </c>
      <c r="H256" t="s">
        <v>5867</v>
      </c>
      <c r="I256" t="s">
        <v>5035</v>
      </c>
      <c r="J256" t="s">
        <v>5036</v>
      </c>
      <c r="K256" t="s">
        <v>218</v>
      </c>
      <c r="L256" t="s">
        <v>9465</v>
      </c>
      <c r="M256" t="str">
        <f>LOWER(B256&amp;Table1[[#This Row],[Achternaam]]&amp;L256)</f>
        <v>evade ridderajinomotoomnichem</v>
      </c>
      <c r="N256" t="s">
        <v>229</v>
      </c>
      <c r="O256" t="s">
        <v>219</v>
      </c>
      <c r="P256" t="s">
        <v>220</v>
      </c>
      <c r="Q256" t="s">
        <v>5868</v>
      </c>
      <c r="R256" t="str">
        <f>IFERROR(LEFT(SUBSTITUTE(SUBSTITUTE(Table1[[#This Row],[Website]],"www.",""),"https://",""), FIND(".", SUBSTITUTE(SUBSTITUTE(Table1[[#This Row],[Website]],"www.",""),"https://","")) - 1),"")</f>
        <v>ajinomoto-omnichem</v>
      </c>
      <c r="S256" t="s">
        <v>221</v>
      </c>
      <c r="T256" t="s">
        <v>26</v>
      </c>
      <c r="U256" t="s">
        <v>230</v>
      </c>
    </row>
    <row r="257" spans="1:21" ht="15" customHeight="1" x14ac:dyDescent="0.45">
      <c r="A257" t="s">
        <v>9422</v>
      </c>
      <c r="B257" t="s">
        <v>5874</v>
      </c>
      <c r="C257" t="s">
        <v>5875</v>
      </c>
      <c r="D257" t="s">
        <v>2008</v>
      </c>
      <c r="E257" t="s">
        <v>5023</v>
      </c>
      <c r="F257" t="s">
        <v>5876</v>
      </c>
      <c r="G257" t="s">
        <v>2008</v>
      </c>
      <c r="H257" t="s">
        <v>5559</v>
      </c>
      <c r="I257" t="s">
        <v>5560</v>
      </c>
      <c r="J257" t="s">
        <v>3764</v>
      </c>
      <c r="K257" t="s">
        <v>2724</v>
      </c>
      <c r="L257" t="s">
        <v>9466</v>
      </c>
      <c r="M257" t="str">
        <f>LOWER(B257&amp;Table1[[#This Row],[Achternaam]]&amp;L257)</f>
        <v>hannahspadottojohnson&amp;johnsonmedical</v>
      </c>
      <c r="N257" t="s">
        <v>383</v>
      </c>
      <c r="O257" t="s">
        <v>2725</v>
      </c>
      <c r="P257" t="s">
        <v>2726</v>
      </c>
      <c r="Q257" t="s">
        <v>5877</v>
      </c>
      <c r="R257" t="str">
        <f>IFERROR(LEFT(SUBSTITUTE(SUBSTITUTE(Table1[[#This Row],[Website]],"www.",""),"https://",""), FIND(".", SUBSTITUTE(SUBSTITUTE(Table1[[#This Row],[Website]],"www.",""),"https://","")) - 1),"")</f>
        <v>jnj</v>
      </c>
      <c r="S257" t="s">
        <v>2727</v>
      </c>
      <c r="T257" t="s">
        <v>26</v>
      </c>
      <c r="U257" t="s">
        <v>2731</v>
      </c>
    </row>
    <row r="258" spans="1:21" ht="15" customHeight="1" x14ac:dyDescent="0.45">
      <c r="A258" t="s">
        <v>9422</v>
      </c>
      <c r="B258" t="s">
        <v>5629</v>
      </c>
      <c r="C258" t="s">
        <v>5910</v>
      </c>
      <c r="D258" t="s">
        <v>2008</v>
      </c>
      <c r="E258" t="s">
        <v>5023</v>
      </c>
      <c r="F258" t="s">
        <v>5911</v>
      </c>
      <c r="G258" t="s">
        <v>2008</v>
      </c>
      <c r="H258" t="s">
        <v>5042</v>
      </c>
      <c r="I258" t="s">
        <v>5043</v>
      </c>
      <c r="J258" t="s">
        <v>3764</v>
      </c>
      <c r="K258" t="s">
        <v>5912</v>
      </c>
      <c r="L258" t="s">
        <v>9467</v>
      </c>
      <c r="M258" t="str">
        <f>LOWER(B258&amp;Table1[[#This Row],[Achternaam]]&amp;L258)</f>
        <v>eveliende dekenwoonhavenantwerpen</v>
      </c>
      <c r="N258" t="s">
        <v>3487</v>
      </c>
      <c r="O258" t="s">
        <v>5913</v>
      </c>
      <c r="P258" t="s">
        <v>5914</v>
      </c>
      <c r="Q258" t="s">
        <v>5915</v>
      </c>
      <c r="R258" t="str">
        <f>IFERROR(LEFT(SUBSTITUTE(SUBSTITUTE(Table1[[#This Row],[Website]],"www.",""),"https://",""), FIND(".", SUBSTITUTE(SUBSTITUTE(Table1[[#This Row],[Website]],"www.",""),"https://","")) - 1),"")</f>
        <v>woonhaven</v>
      </c>
      <c r="S258" t="s">
        <v>5916</v>
      </c>
      <c r="T258" t="s">
        <v>26</v>
      </c>
      <c r="U258" t="s">
        <v>5917</v>
      </c>
    </row>
    <row r="259" spans="1:21" ht="15" customHeight="1" x14ac:dyDescent="0.45">
      <c r="A259" t="s">
        <v>9422</v>
      </c>
      <c r="B259" t="s">
        <v>5446</v>
      </c>
      <c r="C259" t="s">
        <v>5923</v>
      </c>
      <c r="D259" t="s">
        <v>2008</v>
      </c>
      <c r="E259" t="s">
        <v>5023</v>
      </c>
      <c r="F259" t="s">
        <v>5924</v>
      </c>
      <c r="G259" t="s">
        <v>2008</v>
      </c>
      <c r="H259" t="s">
        <v>5042</v>
      </c>
      <c r="I259" t="s">
        <v>5043</v>
      </c>
      <c r="J259" t="s">
        <v>5053</v>
      </c>
      <c r="K259" t="s">
        <v>5925</v>
      </c>
      <c r="L259" t="s">
        <v>9468</v>
      </c>
      <c r="M259" t="str">
        <f>LOWER(B259&amp;Table1[[#This Row],[Achternaam]]&amp;L259)</f>
        <v>stefaniemargerinernstetyoungreviseursd'entreprises</v>
      </c>
      <c r="N259" t="s">
        <v>5713</v>
      </c>
      <c r="O259" t="s">
        <v>5926</v>
      </c>
      <c r="P259" t="s">
        <v>5927</v>
      </c>
      <c r="Q259" t="s">
        <v>5928</v>
      </c>
      <c r="R259" t="str">
        <f>IFERROR(LEFT(SUBSTITUTE(SUBSTITUTE(Table1[[#This Row],[Website]],"www.",""),"https://",""), FIND(".", SUBSTITUTE(SUBSTITUTE(Table1[[#This Row],[Website]],"www.",""),"https://","")) - 1),"")</f>
        <v>ey</v>
      </c>
      <c r="S259" t="s">
        <v>6689</v>
      </c>
      <c r="T259"/>
      <c r="U259" t="s">
        <v>5929</v>
      </c>
    </row>
    <row r="260" spans="1:21" ht="15" customHeight="1" x14ac:dyDescent="0.45">
      <c r="A260" t="s">
        <v>9422</v>
      </c>
      <c r="B260" t="s">
        <v>5446</v>
      </c>
      <c r="C260" t="s">
        <v>5923</v>
      </c>
      <c r="D260" t="s">
        <v>2008</v>
      </c>
      <c r="E260" t="s">
        <v>5023</v>
      </c>
      <c r="F260" t="s">
        <v>5924</v>
      </c>
      <c r="G260" t="s">
        <v>2008</v>
      </c>
      <c r="H260" t="s">
        <v>5042</v>
      </c>
      <c r="I260" t="s">
        <v>5043</v>
      </c>
      <c r="J260" t="s">
        <v>5053</v>
      </c>
      <c r="K260" t="s">
        <v>2059</v>
      </c>
      <c r="L260" t="s">
        <v>9469</v>
      </c>
      <c r="M260" t="str">
        <f>LOWER(B260&amp;Table1[[#This Row],[Achternaam]]&amp;L260)</f>
        <v>stefaniemargerinernst&amp;youngconsulting</v>
      </c>
      <c r="N260" t="s">
        <v>156</v>
      </c>
      <c r="O260" t="s">
        <v>2060</v>
      </c>
      <c r="P260" t="s">
        <v>2061</v>
      </c>
      <c r="Q260" t="s">
        <v>5928</v>
      </c>
      <c r="R260" t="str">
        <f>IFERROR(LEFT(SUBSTITUTE(SUBSTITUTE(Table1[[#This Row],[Website]],"www.",""),"https://",""), FIND(".", SUBSTITUTE(SUBSTITUTE(Table1[[#This Row],[Website]],"www.",""),"https://","")) - 1),"")</f>
        <v>ey</v>
      </c>
      <c r="S260" t="s">
        <v>6689</v>
      </c>
      <c r="T260"/>
      <c r="U260" t="s">
        <v>2066</v>
      </c>
    </row>
    <row r="261" spans="1:21" ht="15" customHeight="1" x14ac:dyDescent="0.45">
      <c r="A261" t="s">
        <v>9422</v>
      </c>
      <c r="B261" t="s">
        <v>5930</v>
      </c>
      <c r="C261" t="s">
        <v>5931</v>
      </c>
      <c r="D261" t="s">
        <v>2008</v>
      </c>
      <c r="E261" t="s">
        <v>5023</v>
      </c>
      <c r="F261" t="s">
        <v>5932</v>
      </c>
      <c r="G261" t="s">
        <v>2008</v>
      </c>
      <c r="H261" t="s">
        <v>5042</v>
      </c>
      <c r="I261" t="s">
        <v>5043</v>
      </c>
      <c r="J261" t="s">
        <v>3764</v>
      </c>
      <c r="K261" t="s">
        <v>5933</v>
      </c>
      <c r="L261" t="s">
        <v>9470</v>
      </c>
      <c r="M261" t="str">
        <f>LOWER(B261&amp;Table1[[#This Row],[Achternaam]]&amp;L261)</f>
        <v>mathiasfaespricewaterhousecoopersreviseursd'entreprises</v>
      </c>
      <c r="N261" t="s">
        <v>5713</v>
      </c>
      <c r="O261" t="s">
        <v>5934</v>
      </c>
      <c r="P261" t="s">
        <v>5935</v>
      </c>
      <c r="Q261" t="s">
        <v>5936</v>
      </c>
      <c r="R261" t="str">
        <f>IFERROR(LEFT(SUBSTITUTE(SUBSTITUTE(Table1[[#This Row],[Website]],"www.",""),"https://",""), FIND(".", SUBSTITUTE(SUBSTITUTE(Table1[[#This Row],[Website]],"www.",""),"https://","")) - 1),"")</f>
        <v>pwc</v>
      </c>
      <c r="S261" t="s">
        <v>5937</v>
      </c>
      <c r="T261" t="s">
        <v>26</v>
      </c>
      <c r="U261" t="s">
        <v>5938</v>
      </c>
    </row>
    <row r="262" spans="1:21" ht="15" customHeight="1" x14ac:dyDescent="0.45">
      <c r="A262" t="s">
        <v>9422</v>
      </c>
      <c r="B262" t="s">
        <v>5950</v>
      </c>
      <c r="C262" t="s">
        <v>5951</v>
      </c>
      <c r="D262" t="s">
        <v>2008</v>
      </c>
      <c r="E262" t="s">
        <v>5023</v>
      </c>
      <c r="F262" t="s">
        <v>5952</v>
      </c>
      <c r="G262" t="s">
        <v>2008</v>
      </c>
      <c r="H262" t="s">
        <v>5953</v>
      </c>
      <c r="I262" t="s">
        <v>5035</v>
      </c>
      <c r="J262" t="s">
        <v>5053</v>
      </c>
      <c r="K262" t="s">
        <v>2304</v>
      </c>
      <c r="L262" t="s">
        <v>9471</v>
      </c>
      <c r="M262" t="str">
        <f>LOWER(B262&amp;Table1[[#This Row],[Achternaam]]&amp;L262)</f>
        <v>cerinezaïedghenthandlinganddistribution</v>
      </c>
      <c r="N262" t="s">
        <v>2313</v>
      </c>
      <c r="O262" t="s">
        <v>2305</v>
      </c>
      <c r="P262" t="s">
        <v>2306</v>
      </c>
      <c r="Q262" t="s">
        <v>5954</v>
      </c>
      <c r="R262" t="str">
        <f>IFERROR(LEFT(SUBSTITUTE(SUBSTITUTE(Table1[[#This Row],[Website]],"www.",""),"https://",""), FIND(".", SUBSTITUTE(SUBSTITUTE(Table1[[#This Row],[Website]],"www.",""),"https://","")) - 1),"")</f>
        <v>katoennatie</v>
      </c>
      <c r="S262" t="s">
        <v>2307</v>
      </c>
      <c r="T262" t="s">
        <v>26</v>
      </c>
      <c r="U262" t="s">
        <v>2314</v>
      </c>
    </row>
    <row r="263" spans="1:21" ht="15" customHeight="1" x14ac:dyDescent="0.45">
      <c r="A263" t="s">
        <v>9422</v>
      </c>
      <c r="B263" t="s">
        <v>5020</v>
      </c>
      <c r="C263" t="s">
        <v>5955</v>
      </c>
      <c r="D263" t="s">
        <v>2008</v>
      </c>
      <c r="E263" t="s">
        <v>5023</v>
      </c>
      <c r="F263" t="s">
        <v>5956</v>
      </c>
      <c r="G263" t="s">
        <v>2008</v>
      </c>
      <c r="H263" t="s">
        <v>5522</v>
      </c>
      <c r="I263" t="s">
        <v>5035</v>
      </c>
      <c r="J263" t="s">
        <v>5053</v>
      </c>
      <c r="K263" t="s">
        <v>4255</v>
      </c>
      <c r="L263" t="s">
        <v>9472</v>
      </c>
      <c r="M263" t="str">
        <f>LOWER(B263&amp;Table1[[#This Row],[Achternaam]]&amp;L263)</f>
        <v>sandraboelstrabag</v>
      </c>
      <c r="N263" t="s">
        <v>349</v>
      </c>
      <c r="O263" t="s">
        <v>4256</v>
      </c>
      <c r="P263" t="s">
        <v>4257</v>
      </c>
      <c r="Q263" t="s">
        <v>5957</v>
      </c>
      <c r="R263" t="str">
        <f>IFERROR(LEFT(SUBSTITUTE(SUBSTITUTE(Table1[[#This Row],[Website]],"www.",""),"https://",""), FIND(".", SUBSTITUTE(SUBSTITUTE(Table1[[#This Row],[Website]],"www.",""),"https://","")) - 1),"")</f>
        <v>strabag</v>
      </c>
      <c r="S263" t="s">
        <v>4258</v>
      </c>
      <c r="T263" t="s">
        <v>26</v>
      </c>
      <c r="U263" t="s">
        <v>4263</v>
      </c>
    </row>
    <row r="264" spans="1:21" ht="15" customHeight="1" x14ac:dyDescent="0.45">
      <c r="A264" t="s">
        <v>9422</v>
      </c>
      <c r="B264" t="s">
        <v>5958</v>
      </c>
      <c r="C264" t="s">
        <v>5959</v>
      </c>
      <c r="D264" t="s">
        <v>2008</v>
      </c>
      <c r="E264" t="s">
        <v>5023</v>
      </c>
      <c r="F264" t="s">
        <v>5960</v>
      </c>
      <c r="G264" t="s">
        <v>2008</v>
      </c>
      <c r="H264" t="s">
        <v>5042</v>
      </c>
      <c r="I264" t="s">
        <v>5043</v>
      </c>
      <c r="J264" t="s">
        <v>5053</v>
      </c>
      <c r="K264" t="s">
        <v>3647</v>
      </c>
      <c r="L264" t="s">
        <v>9473</v>
      </c>
      <c r="M264" t="str">
        <f>LOWER(B264&amp;Table1[[#This Row],[Achternaam]]&amp;L264)</f>
        <v>carolinede maeyerpromaticb</v>
      </c>
      <c r="N264" t="s">
        <v>142</v>
      </c>
      <c r="O264" t="s">
        <v>3648</v>
      </c>
      <c r="P264" t="s">
        <v>3649</v>
      </c>
      <c r="Q264" t="s">
        <v>5961</v>
      </c>
      <c r="R264" t="str">
        <f>IFERROR(LEFT(SUBSTITUTE(SUBSTITUTE(Table1[[#This Row],[Website]],"www.",""),"https://",""), FIND(".", SUBSTITUTE(SUBSTITUTE(Table1[[#This Row],[Website]],"www.",""),"https://","")) - 1),"")</f>
        <v>actemium</v>
      </c>
      <c r="S264" t="s">
        <v>3650</v>
      </c>
      <c r="T264" t="s">
        <v>26</v>
      </c>
      <c r="U264" t="s">
        <v>3655</v>
      </c>
    </row>
    <row r="265" spans="1:21" ht="15" customHeight="1" x14ac:dyDescent="0.45">
      <c r="A265" t="s">
        <v>9422</v>
      </c>
      <c r="B265" t="s">
        <v>5358</v>
      </c>
      <c r="C265" t="s">
        <v>5962</v>
      </c>
      <c r="D265" t="s">
        <v>2008</v>
      </c>
      <c r="E265" t="s">
        <v>5023</v>
      </c>
      <c r="F265" t="s">
        <v>5963</v>
      </c>
      <c r="G265" t="s">
        <v>2008</v>
      </c>
      <c r="H265" t="s">
        <v>5042</v>
      </c>
      <c r="I265" t="s">
        <v>5043</v>
      </c>
      <c r="J265" t="s">
        <v>3764</v>
      </c>
      <c r="K265" t="s">
        <v>1200</v>
      </c>
      <c r="L265" t="s">
        <v>9474</v>
      </c>
      <c r="M265" t="str">
        <f>LOWER(B265&amp;Table1[[#This Row],[Achternaam]]&amp;L265)</f>
        <v>marieproostcevalogistics</v>
      </c>
      <c r="N265" t="s">
        <v>1208</v>
      </c>
      <c r="O265" t="s">
        <v>1201</v>
      </c>
      <c r="P265" t="s">
        <v>1202</v>
      </c>
      <c r="Q265" t="s">
        <v>5964</v>
      </c>
      <c r="R265" t="str">
        <f>IFERROR(LEFT(SUBSTITUTE(SUBSTITUTE(Table1[[#This Row],[Website]],"www.",""),"https://",""), FIND(".", SUBSTITUTE(SUBSTITUTE(Table1[[#This Row],[Website]],"www.",""),"https://","")) - 1),"")</f>
        <v>cevalogistics</v>
      </c>
      <c r="S265" t="s">
        <v>1203</v>
      </c>
      <c r="T265" t="s">
        <v>26</v>
      </c>
      <c r="U265" t="s">
        <v>1209</v>
      </c>
    </row>
    <row r="266" spans="1:21" ht="15" customHeight="1" x14ac:dyDescent="0.45">
      <c r="A266" t="s">
        <v>9422</v>
      </c>
      <c r="B266" t="s">
        <v>5970</v>
      </c>
      <c r="C266" t="s">
        <v>5971</v>
      </c>
      <c r="D266" t="s">
        <v>2008</v>
      </c>
      <c r="E266" t="s">
        <v>5023</v>
      </c>
      <c r="F266" t="s">
        <v>5972</v>
      </c>
      <c r="G266" t="s">
        <v>2008</v>
      </c>
      <c r="H266" t="s">
        <v>5042</v>
      </c>
      <c r="I266" t="s">
        <v>5043</v>
      </c>
      <c r="J266" t="s">
        <v>5053</v>
      </c>
      <c r="K266" t="s">
        <v>1433</v>
      </c>
      <c r="L266" t="s">
        <v>9475</v>
      </c>
      <c r="M266" t="str">
        <f>LOWER(B266&amp;Table1[[#This Row],[Achternaam]]&amp;L266)</f>
        <v>stephaniesmetconfiserieleonidas</v>
      </c>
      <c r="N266" t="s">
        <v>530</v>
      </c>
      <c r="O266" t="s">
        <v>1434</v>
      </c>
      <c r="P266" t="s">
        <v>1435</v>
      </c>
      <c r="Q266" t="s">
        <v>5973</v>
      </c>
      <c r="R266" t="str">
        <f>IFERROR(LEFT(SUBSTITUTE(SUBSTITUTE(Table1[[#This Row],[Website]],"www.",""),"https://",""), FIND(".", SUBSTITUTE(SUBSTITUTE(Table1[[#This Row],[Website]],"www.",""),"https://","")) - 1),"")</f>
        <v>leonidas</v>
      </c>
      <c r="S266" t="s">
        <v>1436</v>
      </c>
      <c r="T266" t="s">
        <v>26</v>
      </c>
      <c r="U266" t="s">
        <v>1442</v>
      </c>
    </row>
    <row r="267" spans="1:21" ht="15" customHeight="1" x14ac:dyDescent="0.45">
      <c r="A267" t="s">
        <v>9422</v>
      </c>
      <c r="B267" t="s">
        <v>5974</v>
      </c>
      <c r="C267" t="s">
        <v>5975</v>
      </c>
      <c r="D267" t="s">
        <v>2008</v>
      </c>
      <c r="E267" t="s">
        <v>5023</v>
      </c>
      <c r="F267" t="s">
        <v>5976</v>
      </c>
      <c r="G267" t="s">
        <v>2008</v>
      </c>
      <c r="H267" t="s">
        <v>5977</v>
      </c>
      <c r="I267" t="s">
        <v>5088</v>
      </c>
      <c r="J267" t="s">
        <v>3764</v>
      </c>
      <c r="K267" t="s">
        <v>2924</v>
      </c>
      <c r="L267" t="s">
        <v>9476</v>
      </c>
      <c r="M267" t="str">
        <f>LOWER(B267&amp;Table1[[#This Row],[Achternaam]]&amp;L267)</f>
        <v>larade wolfl&amp;lretail</v>
      </c>
      <c r="N267" t="s">
        <v>2169</v>
      </c>
      <c r="O267" t="s">
        <v>2925</v>
      </c>
      <c r="P267" t="s">
        <v>2926</v>
      </c>
      <c r="Q267" t="s">
        <v>5978</v>
      </c>
      <c r="R267" t="str">
        <f>IFERROR(LEFT(SUBSTITUTE(SUBSTITUTE(Table1[[#This Row],[Website]],"www.",""),"https://",""), FIND(".", SUBSTITUTE(SUBSTITUTE(Table1[[#This Row],[Website]],"www.",""),"https://","")) - 1),"")</f>
        <v>lolaliza</v>
      </c>
      <c r="S267" t="s">
        <v>2927</v>
      </c>
      <c r="T267" t="s">
        <v>26</v>
      </c>
      <c r="U267" t="s">
        <v>2932</v>
      </c>
    </row>
    <row r="268" spans="1:21" ht="15" customHeight="1" x14ac:dyDescent="0.45">
      <c r="A268" t="s">
        <v>9422</v>
      </c>
      <c r="B268" t="s">
        <v>5979</v>
      </c>
      <c r="C268" t="s">
        <v>5980</v>
      </c>
      <c r="D268" t="s">
        <v>2008</v>
      </c>
      <c r="E268" t="s">
        <v>5023</v>
      </c>
      <c r="F268" t="s">
        <v>5981</v>
      </c>
      <c r="G268" t="s">
        <v>2008</v>
      </c>
      <c r="H268" t="s">
        <v>5074</v>
      </c>
      <c r="I268" t="s">
        <v>5075</v>
      </c>
      <c r="J268" t="s">
        <v>5076</v>
      </c>
      <c r="K268" t="s">
        <v>4770</v>
      </c>
      <c r="L268" t="s">
        <v>9477</v>
      </c>
      <c r="M268" t="str">
        <f>LOWER(B268&amp;Table1[[#This Row],[Achternaam]]&amp;L268)</f>
        <v>filiepspinnewynvinçotte</v>
      </c>
      <c r="N268" t="s">
        <v>469</v>
      </c>
      <c r="O268" t="s">
        <v>4771</v>
      </c>
      <c r="P268" t="s">
        <v>4772</v>
      </c>
      <c r="Q268" t="s">
        <v>5982</v>
      </c>
      <c r="R268" t="str">
        <f>IFERROR(LEFT(SUBSTITUTE(SUBSTITUTE(Table1[[#This Row],[Website]],"www.",""),"https://",""), FIND(".", SUBSTITUTE(SUBSTITUTE(Table1[[#This Row],[Website]],"www.",""),"https://","")) - 1),"")</f>
        <v>vincotte</v>
      </c>
      <c r="S268" t="s">
        <v>4773</v>
      </c>
      <c r="T268" t="s">
        <v>26</v>
      </c>
      <c r="U268" t="s">
        <v>4778</v>
      </c>
    </row>
    <row r="269" spans="1:21" ht="15" customHeight="1" x14ac:dyDescent="0.45">
      <c r="A269" t="s">
        <v>9422</v>
      </c>
      <c r="B269" t="s">
        <v>5990</v>
      </c>
      <c r="C269" t="s">
        <v>5991</v>
      </c>
      <c r="D269" t="s">
        <v>2008</v>
      </c>
      <c r="E269" t="s">
        <v>5023</v>
      </c>
      <c r="F269" t="s">
        <v>5992</v>
      </c>
      <c r="G269" t="s">
        <v>2008</v>
      </c>
      <c r="H269" t="s">
        <v>5087</v>
      </c>
      <c r="I269" t="s">
        <v>5088</v>
      </c>
      <c r="J269" t="s">
        <v>5089</v>
      </c>
      <c r="K269" t="s">
        <v>4191</v>
      </c>
      <c r="L269" t="s">
        <v>9478</v>
      </c>
      <c r="M269" t="str">
        <f>LOWER(B269&amp;Table1[[#This Row],[Achternaam]]&amp;L269)</f>
        <v>arianekinaspeos</v>
      </c>
      <c r="N269" t="s">
        <v>3172</v>
      </c>
      <c r="O269" t="s">
        <v>4192</v>
      </c>
      <c r="P269" t="s">
        <v>4193</v>
      </c>
      <c r="Q269" t="s">
        <v>5993</v>
      </c>
      <c r="R269" t="str">
        <f>IFERROR(LEFT(SUBSTITUTE(SUBSTITUTE(Table1[[#This Row],[Website]],"www.",""),"https://",""), FIND(".", SUBSTITUTE(SUBSTITUTE(Table1[[#This Row],[Website]],"www.",""),"https://","")) - 1),"")</f>
        <v>speos</v>
      </c>
      <c r="S269" t="s">
        <v>6689</v>
      </c>
      <c r="T269"/>
      <c r="U269" t="s">
        <v>4199</v>
      </c>
    </row>
    <row r="270" spans="1:21" ht="15" customHeight="1" x14ac:dyDescent="0.45">
      <c r="A270" t="s">
        <v>9422</v>
      </c>
      <c r="B270" t="s">
        <v>6008</v>
      </c>
      <c r="C270" t="s">
        <v>6009</v>
      </c>
      <c r="D270" t="s">
        <v>2008</v>
      </c>
      <c r="E270" t="s">
        <v>5023</v>
      </c>
      <c r="F270" t="s">
        <v>6010</v>
      </c>
      <c r="G270" t="s">
        <v>2008</v>
      </c>
      <c r="H270" t="s">
        <v>5115</v>
      </c>
      <c r="I270" t="s">
        <v>5088</v>
      </c>
      <c r="J270" t="s">
        <v>3764</v>
      </c>
      <c r="K270" t="s">
        <v>2997</v>
      </c>
      <c r="L270" t="s">
        <v>9479</v>
      </c>
      <c r="M270" t="str">
        <f>LOWER(B270&amp;Table1[[#This Row],[Achternaam]]&amp;L270)</f>
        <v>kathyrosseellegendbiotech</v>
      </c>
      <c r="N270" t="s">
        <v>848</v>
      </c>
      <c r="O270" t="s">
        <v>2998</v>
      </c>
      <c r="P270" t="s">
        <v>2999</v>
      </c>
      <c r="Q270" t="s">
        <v>6011</v>
      </c>
      <c r="R270" t="str">
        <f>IFERROR(LEFT(SUBSTITUTE(SUBSTITUTE(Table1[[#This Row],[Website]],"www.",""),"https://",""), FIND(".", SUBSTITUTE(SUBSTITUTE(Table1[[#This Row],[Website]],"www.",""),"https://","")) - 1),"")</f>
        <v>legendbiotech</v>
      </c>
      <c r="S270" t="s">
        <v>6689</v>
      </c>
      <c r="T270"/>
      <c r="U270" t="s">
        <v>3006</v>
      </c>
    </row>
    <row r="271" spans="1:21" ht="15" customHeight="1" x14ac:dyDescent="0.45">
      <c r="A271" t="s">
        <v>9422</v>
      </c>
      <c r="B271" t="s">
        <v>6022</v>
      </c>
      <c r="C271" t="s">
        <v>6023</v>
      </c>
      <c r="D271" t="s">
        <v>2008</v>
      </c>
      <c r="E271" t="s">
        <v>5023</v>
      </c>
      <c r="F271" t="s">
        <v>6024</v>
      </c>
      <c r="G271" t="s">
        <v>2008</v>
      </c>
      <c r="H271" t="s">
        <v>5042</v>
      </c>
      <c r="I271" t="s">
        <v>5043</v>
      </c>
      <c r="J271" t="s">
        <v>3764</v>
      </c>
      <c r="K271" t="s">
        <v>6025</v>
      </c>
      <c r="L271" t="s">
        <v>9480</v>
      </c>
      <c r="M271" t="str">
        <f>LOWER(B271&amp;Table1[[#This Row],[Achternaam]]&amp;L271)</f>
        <v>philippeharvengtaldiholding</v>
      </c>
      <c r="N271" t="s">
        <v>6026</v>
      </c>
      <c r="O271" t="s">
        <v>6027</v>
      </c>
      <c r="P271" t="s">
        <v>6028</v>
      </c>
      <c r="Q271" t="s">
        <v>6029</v>
      </c>
      <c r="R271" t="str">
        <f>IFERROR(LEFT(SUBSTITUTE(SUBSTITUTE(Table1[[#This Row],[Website]],"www.",""),"https://",""), FIND(".", SUBSTITUTE(SUBSTITUTE(Table1[[#This Row],[Website]],"www.",""),"https://","")) - 1),"")</f>
        <v>aldi</v>
      </c>
      <c r="S271" t="s">
        <v>6689</v>
      </c>
      <c r="T271"/>
      <c r="U271" t="s">
        <v>6030</v>
      </c>
    </row>
    <row r="272" spans="1:21" ht="15" customHeight="1" x14ac:dyDescent="0.45">
      <c r="A272" t="s">
        <v>9422</v>
      </c>
      <c r="B272" t="s">
        <v>6042</v>
      </c>
      <c r="C272" t="s">
        <v>5962</v>
      </c>
      <c r="D272" t="s">
        <v>2008</v>
      </c>
      <c r="E272" t="s">
        <v>5023</v>
      </c>
      <c r="F272" t="s">
        <v>6043</v>
      </c>
      <c r="G272" t="s">
        <v>2008</v>
      </c>
      <c r="H272" t="s">
        <v>6044</v>
      </c>
      <c r="I272" t="s">
        <v>5043</v>
      </c>
      <c r="J272" t="s">
        <v>5053</v>
      </c>
      <c r="K272" t="s">
        <v>1608</v>
      </c>
      <c r="L272" t="s">
        <v>9481</v>
      </c>
      <c r="M272" t="str">
        <f>LOWER(B272&amp;Table1[[#This Row],[Achternaam]]&amp;L272)</f>
        <v>yannelproostdatwylerpharmapackaging</v>
      </c>
      <c r="N272" t="s">
        <v>1618</v>
      </c>
      <c r="O272" t="s">
        <v>1609</v>
      </c>
      <c r="P272" t="s">
        <v>1610</v>
      </c>
      <c r="Q272" t="s">
        <v>6045</v>
      </c>
      <c r="R272" t="str">
        <f>IFERROR(LEFT(SUBSTITUTE(SUBSTITUTE(Table1[[#This Row],[Website]],"www.",""),"https://",""), FIND(".", SUBSTITUTE(SUBSTITUTE(Table1[[#This Row],[Website]],"www.",""),"https://","")) - 1),"")</f>
        <v>datwyler</v>
      </c>
      <c r="S272" t="s">
        <v>6689</v>
      </c>
      <c r="T272"/>
      <c r="U272" t="s">
        <v>1619</v>
      </c>
    </row>
    <row r="273" spans="1:21" ht="15" customHeight="1" x14ac:dyDescent="0.45">
      <c r="A273" t="s">
        <v>9422</v>
      </c>
      <c r="B273" t="s">
        <v>5930</v>
      </c>
      <c r="C273" t="s">
        <v>5931</v>
      </c>
      <c r="D273" t="s">
        <v>2008</v>
      </c>
      <c r="E273" t="s">
        <v>5023</v>
      </c>
      <c r="F273" t="s">
        <v>5932</v>
      </c>
      <c r="G273" t="s">
        <v>2008</v>
      </c>
      <c r="H273" t="s">
        <v>5042</v>
      </c>
      <c r="I273" t="s">
        <v>5043</v>
      </c>
      <c r="J273" t="s">
        <v>3764</v>
      </c>
      <c r="K273" t="s">
        <v>6051</v>
      </c>
      <c r="L273" t="s">
        <v>9482</v>
      </c>
      <c r="M273" t="str">
        <f>LOWER(B273&amp;Table1[[#This Row],[Achternaam]]&amp;L273)</f>
        <v>mathiasfaespricewaterhousecoopersenterpriseadvisory</v>
      </c>
      <c r="N273" t="s">
        <v>156</v>
      </c>
      <c r="O273" t="s">
        <v>6052</v>
      </c>
      <c r="P273" t="s">
        <v>6053</v>
      </c>
      <c r="Q273" t="s">
        <v>6054</v>
      </c>
      <c r="R273" t="str">
        <f>IFERROR(LEFT(SUBSTITUTE(SUBSTITUTE(Table1[[#This Row],[Website]],"www.",""),"https://",""), FIND(".", SUBSTITUTE(SUBSTITUTE(Table1[[#This Row],[Website]],"www.",""),"https://","")) - 1),"")</f>
        <v>pwc</v>
      </c>
      <c r="S273" t="s">
        <v>6689</v>
      </c>
      <c r="T273"/>
      <c r="U273" t="s">
        <v>6055</v>
      </c>
    </row>
    <row r="274" spans="1:21" ht="15" customHeight="1" x14ac:dyDescent="0.45">
      <c r="A274" t="s">
        <v>9422</v>
      </c>
      <c r="B274" t="s">
        <v>5446</v>
      </c>
      <c r="C274" t="s">
        <v>5923</v>
      </c>
      <c r="D274" t="s">
        <v>2008</v>
      </c>
      <c r="E274" t="s">
        <v>5023</v>
      </c>
      <c r="F274" t="s">
        <v>5924</v>
      </c>
      <c r="G274" t="s">
        <v>2008</v>
      </c>
      <c r="H274" t="s">
        <v>5042</v>
      </c>
      <c r="I274" t="s">
        <v>5043</v>
      </c>
      <c r="J274" t="s">
        <v>5053</v>
      </c>
      <c r="K274" t="s">
        <v>6056</v>
      </c>
      <c r="L274" t="s">
        <v>9483</v>
      </c>
      <c r="M274" t="str">
        <f>LOWER(B274&amp;Table1[[#This Row],[Achternaam]]&amp;L274)</f>
        <v>stefaniemargerinernst&amp;youngtaxconsultants</v>
      </c>
      <c r="N274" t="s">
        <v>5713</v>
      </c>
      <c r="O274" t="s">
        <v>6057</v>
      </c>
      <c r="P274" t="s">
        <v>6058</v>
      </c>
      <c r="Q274" t="s">
        <v>6059</v>
      </c>
      <c r="R274" t="str">
        <f>IFERROR(LEFT(SUBSTITUTE(SUBSTITUTE(Table1[[#This Row],[Website]],"www.",""),"https://",""), FIND(".", SUBSTITUTE(SUBSTITUTE(Table1[[#This Row],[Website]],"www.",""),"https://","")) - 1),"")</f>
        <v>ey</v>
      </c>
      <c r="S274" t="s">
        <v>6689</v>
      </c>
      <c r="T274"/>
      <c r="U274" t="s">
        <v>6060</v>
      </c>
    </row>
    <row r="275" spans="1:21" ht="15" customHeight="1" x14ac:dyDescent="0.45">
      <c r="A275" t="s">
        <v>9422</v>
      </c>
      <c r="B275" t="s">
        <v>5930</v>
      </c>
      <c r="C275" t="s">
        <v>5931</v>
      </c>
      <c r="D275" t="s">
        <v>2008</v>
      </c>
      <c r="E275" t="s">
        <v>5023</v>
      </c>
      <c r="F275" t="s">
        <v>5932</v>
      </c>
      <c r="G275" t="s">
        <v>2008</v>
      </c>
      <c r="H275" t="s">
        <v>5042</v>
      </c>
      <c r="I275" t="s">
        <v>5043</v>
      </c>
      <c r="J275" t="s">
        <v>3764</v>
      </c>
      <c r="K275" t="s">
        <v>6066</v>
      </c>
      <c r="L275" t="s">
        <v>9484</v>
      </c>
      <c r="M275" t="str">
        <f>LOWER(B275&amp;Table1[[#This Row],[Achternaam]]&amp;L275)</f>
        <v>mathiasfaespricewaterhousecoopersbusinessadvisoryservices</v>
      </c>
      <c r="N275" t="s">
        <v>156</v>
      </c>
      <c r="O275" t="s">
        <v>6067</v>
      </c>
      <c r="P275" t="s">
        <v>6068</v>
      </c>
      <c r="Q275" t="s">
        <v>6069</v>
      </c>
      <c r="R275" t="str">
        <f>IFERROR(LEFT(SUBSTITUTE(SUBSTITUTE(Table1[[#This Row],[Website]],"www.",""),"https://",""), FIND(".", SUBSTITUTE(SUBSTITUTE(Table1[[#This Row],[Website]],"www.",""),"https://","")) - 1),"")</f>
        <v>pwc</v>
      </c>
      <c r="S275" t="s">
        <v>6689</v>
      </c>
      <c r="T275"/>
      <c r="U275" t="s">
        <v>6070</v>
      </c>
    </row>
    <row r="276" spans="1:21" ht="15" customHeight="1" x14ac:dyDescent="0.45">
      <c r="A276" t="s">
        <v>9422</v>
      </c>
      <c r="B276" t="s">
        <v>5244</v>
      </c>
      <c r="C276" t="s">
        <v>6071</v>
      </c>
      <c r="D276" t="s">
        <v>2008</v>
      </c>
      <c r="E276" t="s">
        <v>5023</v>
      </c>
      <c r="F276" t="s">
        <v>6072</v>
      </c>
      <c r="G276" t="s">
        <v>2008</v>
      </c>
      <c r="H276" t="s">
        <v>5207</v>
      </c>
      <c r="I276" t="s">
        <v>5035</v>
      </c>
      <c r="J276" t="s">
        <v>5076</v>
      </c>
      <c r="K276" t="s">
        <v>4321</v>
      </c>
      <c r="L276" t="s">
        <v>9485</v>
      </c>
      <c r="M276" t="str">
        <f>LOWER(B276&amp;Table1[[#This Row],[Achternaam]]&amp;L276)</f>
        <v>anlissenstarkett</v>
      </c>
      <c r="N276" t="s">
        <v>3291</v>
      </c>
      <c r="O276" t="s">
        <v>4322</v>
      </c>
      <c r="P276" t="s">
        <v>4323</v>
      </c>
      <c r="Q276" t="s">
        <v>6073</v>
      </c>
      <c r="R276" t="str">
        <f>IFERROR(LEFT(SUBSTITUTE(SUBSTITUTE(Table1[[#This Row],[Website]],"www.",""),"https://",""), FIND(".", SUBSTITUTE(SUBSTITUTE(Table1[[#This Row],[Website]],"www.",""),"https://","")) - 1),"")</f>
        <v>tarkett</v>
      </c>
      <c r="S276" t="s">
        <v>6689</v>
      </c>
      <c r="T276"/>
      <c r="U276" t="s">
        <v>4330</v>
      </c>
    </row>
    <row r="277" spans="1:21" ht="15" customHeight="1" x14ac:dyDescent="0.45">
      <c r="A277" t="s">
        <v>9422</v>
      </c>
      <c r="B277" t="s">
        <v>5446</v>
      </c>
      <c r="C277" t="s">
        <v>5923</v>
      </c>
      <c r="D277" t="s">
        <v>2008</v>
      </c>
      <c r="E277" t="s">
        <v>5023</v>
      </c>
      <c r="F277" t="s">
        <v>5924</v>
      </c>
      <c r="G277" t="s">
        <v>2008</v>
      </c>
      <c r="H277" t="s">
        <v>5042</v>
      </c>
      <c r="I277" t="s">
        <v>5043</v>
      </c>
      <c r="J277" t="s">
        <v>5053</v>
      </c>
      <c r="K277" t="s">
        <v>6074</v>
      </c>
      <c r="L277" t="s">
        <v>9486</v>
      </c>
      <c r="M277" t="str">
        <f>LOWER(B277&amp;Table1[[#This Row],[Achternaam]]&amp;L277)</f>
        <v>stefaniemargerinernst&amp;youngcorebusinessservices</v>
      </c>
      <c r="N277" t="s">
        <v>2008</v>
      </c>
      <c r="O277" t="s">
        <v>6075</v>
      </c>
      <c r="P277" t="s">
        <v>6076</v>
      </c>
      <c r="Q277" t="s">
        <v>6077</v>
      </c>
      <c r="R277" t="str">
        <f>IFERROR(LEFT(SUBSTITUTE(SUBSTITUTE(Table1[[#This Row],[Website]],"www.",""),"https://",""), FIND(".", SUBSTITUTE(SUBSTITUTE(Table1[[#This Row],[Website]],"www.",""),"https://","")) - 1),"")</f>
        <v>ey</v>
      </c>
      <c r="S277" t="s">
        <v>6689</v>
      </c>
      <c r="T277"/>
      <c r="U277" t="s">
        <v>6078</v>
      </c>
    </row>
    <row r="278" spans="1:21" ht="15" customHeight="1" x14ac:dyDescent="0.45">
      <c r="A278" t="s">
        <v>9422</v>
      </c>
      <c r="B278" t="s">
        <v>5029</v>
      </c>
      <c r="C278" t="s">
        <v>5050</v>
      </c>
      <c r="D278"/>
      <c r="E278" t="s">
        <v>5023</v>
      </c>
      <c r="F278" t="s">
        <v>5051</v>
      </c>
      <c r="G278"/>
      <c r="H278" t="s">
        <v>5052</v>
      </c>
      <c r="I278" t="s">
        <v>5035</v>
      </c>
      <c r="J278" t="s">
        <v>5053</v>
      </c>
      <c r="K278" t="s">
        <v>546</v>
      </c>
      <c r="L278" t="s">
        <v>9487</v>
      </c>
      <c r="M278" t="str">
        <f>LOWER(B278&amp;Table1[[#This Row],[Achternaam]]&amp;L278)</f>
        <v>annvan de veldeatlascopcoairpower</v>
      </c>
      <c r="N278" t="s">
        <v>392</v>
      </c>
      <c r="O278" t="s">
        <v>547</v>
      </c>
      <c r="P278" t="s">
        <v>548</v>
      </c>
      <c r="Q278" t="s">
        <v>6133</v>
      </c>
      <c r="R278" t="str">
        <f>IFERROR(LEFT(SUBSTITUTE(SUBSTITUTE(Table1[[#This Row],[Website]],"www.",""),"https://",""), FIND(".", SUBSTITUTE(SUBSTITUTE(Table1[[#This Row],[Website]],"www.",""),"https://","")) - 1),"")</f>
        <v>atlascopco</v>
      </c>
      <c r="S278" t="s">
        <v>550</v>
      </c>
      <c r="T278" t="s">
        <v>26</v>
      </c>
      <c r="U278" t="s">
        <v>555</v>
      </c>
    </row>
    <row r="279" spans="1:21" ht="15" customHeight="1" x14ac:dyDescent="0.45">
      <c r="A279" t="s">
        <v>9422</v>
      </c>
      <c r="B279" t="s">
        <v>6143</v>
      </c>
      <c r="C279" t="s">
        <v>6144</v>
      </c>
      <c r="D279"/>
      <c r="E279" t="s">
        <v>5023</v>
      </c>
      <c r="F279" t="s">
        <v>6145</v>
      </c>
      <c r="G279"/>
      <c r="H279" t="s">
        <v>6146</v>
      </c>
      <c r="I279" t="s">
        <v>6147</v>
      </c>
      <c r="J279" t="s">
        <v>5553</v>
      </c>
      <c r="K279" t="s">
        <v>4560</v>
      </c>
      <c r="L279" t="s">
        <v>9488</v>
      </c>
      <c r="M279" t="str">
        <f>LOWER(B279&amp;Table1[[#This Row],[Achternaam]]&amp;L279)</f>
        <v>nickleenaertunilin</v>
      </c>
      <c r="N279" t="s">
        <v>4567</v>
      </c>
      <c r="O279" t="s">
        <v>4561</v>
      </c>
      <c r="P279" t="s">
        <v>4562</v>
      </c>
      <c r="Q279" t="s">
        <v>6148</v>
      </c>
      <c r="R279" t="str">
        <f>IFERROR(LEFT(SUBSTITUTE(SUBSTITUTE(Table1[[#This Row],[Website]],"www.",""),"https://",""), FIND(".", SUBSTITUTE(SUBSTITUTE(Table1[[#This Row],[Website]],"www.",""),"https://","")) - 1),"")</f>
        <v>unilin</v>
      </c>
      <c r="S279" t="s">
        <v>4564</v>
      </c>
      <c r="T279" t="s">
        <v>26</v>
      </c>
      <c r="U279" t="s">
        <v>4568</v>
      </c>
    </row>
    <row r="280" spans="1:21" ht="15" customHeight="1" x14ac:dyDescent="0.45">
      <c r="A280" t="s">
        <v>9422</v>
      </c>
      <c r="B280" t="s">
        <v>6149</v>
      </c>
      <c r="C280" t="s">
        <v>6150</v>
      </c>
      <c r="D280"/>
      <c r="E280" t="s">
        <v>5023</v>
      </c>
      <c r="F280" t="s">
        <v>6151</v>
      </c>
      <c r="G280"/>
      <c r="H280" t="s">
        <v>5052</v>
      </c>
      <c r="I280" t="s">
        <v>5035</v>
      </c>
      <c r="J280" t="s">
        <v>5036</v>
      </c>
      <c r="K280" t="s">
        <v>1574</v>
      </c>
      <c r="L280" t="s">
        <v>9489</v>
      </c>
      <c r="M280" t="str">
        <f>LOWER(B280&amp;Table1[[#This Row],[Achternaam]]&amp;L280)</f>
        <v>timlambrechtsdaftrucksvlaanderen</v>
      </c>
      <c r="N280" t="s">
        <v>1462</v>
      </c>
      <c r="O280" t="s">
        <v>1575</v>
      </c>
      <c r="P280" t="s">
        <v>1576</v>
      </c>
      <c r="Q280" t="s">
        <v>6152</v>
      </c>
      <c r="R280" t="str">
        <f>IFERROR(LEFT(SUBSTITUTE(SUBSTITUTE(Table1[[#This Row],[Website]],"www.",""),"https://",""), FIND(".", SUBSTITUTE(SUBSTITUTE(Table1[[#This Row],[Website]],"www.",""),"https://","")) - 1),"")</f>
        <v>daf</v>
      </c>
      <c r="S280" t="s">
        <v>1578</v>
      </c>
      <c r="T280" t="s">
        <v>26</v>
      </c>
      <c r="U280" t="s">
        <v>1581</v>
      </c>
    </row>
    <row r="281" spans="1:21" ht="15" customHeight="1" x14ac:dyDescent="0.45">
      <c r="A281" t="s">
        <v>9422</v>
      </c>
      <c r="B281" t="s">
        <v>6153</v>
      </c>
      <c r="C281" t="s">
        <v>6154</v>
      </c>
      <c r="D281"/>
      <c r="E281" t="s">
        <v>5023</v>
      </c>
      <c r="F281" t="s">
        <v>6155</v>
      </c>
      <c r="G281"/>
      <c r="H281" t="s">
        <v>6156</v>
      </c>
      <c r="I281" t="s">
        <v>5035</v>
      </c>
      <c r="J281" t="s">
        <v>5053</v>
      </c>
      <c r="K281" t="s">
        <v>2564</v>
      </c>
      <c r="L281" t="s">
        <v>9490</v>
      </c>
      <c r="M281" t="str">
        <f>LOWER(B281&amp;Table1[[#This Row],[Achternaam]]&amp;L281)</f>
        <v>erikd'hondtikea</v>
      </c>
      <c r="N281" t="s">
        <v>2571</v>
      </c>
      <c r="O281" t="s">
        <v>2565</v>
      </c>
      <c r="P281" t="s">
        <v>2566</v>
      </c>
      <c r="Q281" t="s">
        <v>6157</v>
      </c>
      <c r="R281" t="str">
        <f>IFERROR(LEFT(SUBSTITUTE(SUBSTITUTE(Table1[[#This Row],[Website]],"www.",""),"https://",""), FIND(".", SUBSTITUTE(SUBSTITUTE(Table1[[#This Row],[Website]],"www.",""),"https://","")) - 1),"")</f>
        <v>ikea</v>
      </c>
      <c r="S281" t="s">
        <v>2568</v>
      </c>
      <c r="T281" t="s">
        <v>26</v>
      </c>
      <c r="U281" t="s">
        <v>2572</v>
      </c>
    </row>
    <row r="282" spans="1:21" ht="15" customHeight="1" x14ac:dyDescent="0.45">
      <c r="A282" t="s">
        <v>9422</v>
      </c>
      <c r="B282" t="s">
        <v>6167</v>
      </c>
      <c r="C282" t="s">
        <v>5255</v>
      </c>
      <c r="D282"/>
      <c r="E282" t="s">
        <v>5023</v>
      </c>
      <c r="F282" t="s">
        <v>6168</v>
      </c>
      <c r="G282"/>
      <c r="H282" t="s">
        <v>5052</v>
      </c>
      <c r="I282" t="s">
        <v>5035</v>
      </c>
      <c r="J282" t="s">
        <v>5036</v>
      </c>
      <c r="K282" t="s">
        <v>2890</v>
      </c>
      <c r="L282" t="s">
        <v>9491</v>
      </c>
      <c r="M282" t="str">
        <f>LOWER(B282&amp;Table1[[#This Row],[Achternaam]]&amp;L282)</f>
        <v>frankjanssenskuehne+nagel</v>
      </c>
      <c r="N282" t="s">
        <v>909</v>
      </c>
      <c r="O282" t="s">
        <v>2891</v>
      </c>
      <c r="P282" t="s">
        <v>2892</v>
      </c>
      <c r="Q282" t="s">
        <v>6169</v>
      </c>
      <c r="R282" t="str">
        <f>IFERROR(LEFT(SUBSTITUTE(SUBSTITUTE(Table1[[#This Row],[Website]],"www.",""),"https://",""), FIND(".", SUBSTITUTE(SUBSTITUTE(Table1[[#This Row],[Website]],"www.",""),"https://","")) - 1),"")</f>
        <v>home</v>
      </c>
      <c r="S282" t="s">
        <v>2894</v>
      </c>
      <c r="T282" t="s">
        <v>26</v>
      </c>
      <c r="U282" t="s">
        <v>2897</v>
      </c>
    </row>
    <row r="283" spans="1:21" ht="15" customHeight="1" x14ac:dyDescent="0.45">
      <c r="A283" t="s">
        <v>9422</v>
      </c>
      <c r="B283" t="s">
        <v>6181</v>
      </c>
      <c r="C283" t="s">
        <v>6182</v>
      </c>
      <c r="D283"/>
      <c r="E283" t="s">
        <v>5023</v>
      </c>
      <c r="F283" t="s">
        <v>6183</v>
      </c>
      <c r="G283"/>
      <c r="H283" t="s">
        <v>5115</v>
      </c>
      <c r="I283" t="s">
        <v>5088</v>
      </c>
      <c r="J283" t="s">
        <v>5053</v>
      </c>
      <c r="K283" t="s">
        <v>2010</v>
      </c>
      <c r="L283" t="s">
        <v>9492</v>
      </c>
      <c r="M283" t="str">
        <f>LOWER(B283&amp;Table1[[#This Row],[Achternaam]]&amp;L283)</f>
        <v>ericvan dyckenvalior</v>
      </c>
      <c r="N283" t="s">
        <v>2017</v>
      </c>
      <c r="O283" t="s">
        <v>2011</v>
      </c>
      <c r="P283" t="s">
        <v>2012</v>
      </c>
      <c r="Q283" t="s">
        <v>6184</v>
      </c>
      <c r="R283" t="str">
        <f>IFERROR(LEFT(SUBSTITUTE(SUBSTITUTE(Table1[[#This Row],[Website]],"www.",""),"https://",""), FIND(".", SUBSTITUTE(SUBSTITUTE(Table1[[#This Row],[Website]],"www.",""),"https://","")) - 1),"")</f>
        <v>envalior</v>
      </c>
      <c r="S283" t="s">
        <v>2014</v>
      </c>
      <c r="T283" t="s">
        <v>26</v>
      </c>
      <c r="U283" t="s">
        <v>2018</v>
      </c>
    </row>
    <row r="284" spans="1:21" ht="15" customHeight="1" x14ac:dyDescent="0.45">
      <c r="A284" t="s">
        <v>9422</v>
      </c>
      <c r="B284" t="s">
        <v>6158</v>
      </c>
      <c r="C284" t="s">
        <v>6208</v>
      </c>
      <c r="D284"/>
      <c r="E284" t="s">
        <v>5023</v>
      </c>
      <c r="F284" t="s">
        <v>6209</v>
      </c>
      <c r="G284"/>
      <c r="H284" t="s">
        <v>5052</v>
      </c>
      <c r="I284" t="s">
        <v>5035</v>
      </c>
      <c r="J284" t="s">
        <v>5036</v>
      </c>
      <c r="K284" t="s">
        <v>3735</v>
      </c>
      <c r="L284" t="s">
        <v>9493</v>
      </c>
      <c r="M284" t="str">
        <f>LOWER(B284&amp;Table1[[#This Row],[Achternaam]]&amp;L284)</f>
        <v>ingridde tollenaereraincarbon</v>
      </c>
      <c r="N284" t="s">
        <v>216</v>
      </c>
      <c r="O284" t="s">
        <v>3736</v>
      </c>
      <c r="P284" t="s">
        <v>3737</v>
      </c>
      <c r="Q284" t="s">
        <v>6210</v>
      </c>
      <c r="R284" t="str">
        <f>IFERROR(LEFT(SUBSTITUTE(SUBSTITUTE(Table1[[#This Row],[Website]],"www.",""),"https://",""), FIND(".", SUBSTITUTE(SUBSTITUTE(Table1[[#This Row],[Website]],"www.",""),"https://","")) - 1),"")</f>
        <v>raincarbon</v>
      </c>
      <c r="S284" t="s">
        <v>3739</v>
      </c>
      <c r="T284" t="s">
        <v>26</v>
      </c>
      <c r="U284" t="s">
        <v>3743</v>
      </c>
    </row>
    <row r="285" spans="1:21" ht="15" customHeight="1" x14ac:dyDescent="0.45">
      <c r="A285" t="s">
        <v>9422</v>
      </c>
      <c r="B285" t="s">
        <v>6211</v>
      </c>
      <c r="C285" t="s">
        <v>6212</v>
      </c>
      <c r="D285"/>
      <c r="E285" t="s">
        <v>5023</v>
      </c>
      <c r="F285" t="s">
        <v>6213</v>
      </c>
      <c r="G285"/>
      <c r="H285" t="s">
        <v>6214</v>
      </c>
      <c r="I285" t="s">
        <v>5035</v>
      </c>
      <c r="J285" t="s">
        <v>5053</v>
      </c>
      <c r="K285" t="s">
        <v>6215</v>
      </c>
      <c r="L285" t="s">
        <v>9494</v>
      </c>
      <c r="M285" t="str">
        <f>LOWER(B285&amp;Table1[[#This Row],[Achternaam]]&amp;L285)</f>
        <v>tomloosveltaccentjobsforpeople</v>
      </c>
      <c r="N285" t="s">
        <v>79</v>
      </c>
      <c r="O285" t="s">
        <v>6216</v>
      </c>
      <c r="P285" t="s">
        <v>6217</v>
      </c>
      <c r="Q285" t="s">
        <v>6218</v>
      </c>
      <c r="R285" t="str">
        <f>IFERROR(LEFT(SUBSTITUTE(SUBSTITUTE(Table1[[#This Row],[Website]],"www.",""),"https://",""), FIND(".", SUBSTITUTE(SUBSTITUTE(Table1[[#This Row],[Website]],"www.",""),"https://","")) - 1),"")</f>
        <v>accentjobs</v>
      </c>
      <c r="S285" t="s">
        <v>73</v>
      </c>
      <c r="T285" t="s">
        <v>26</v>
      </c>
      <c r="U285" t="s">
        <v>6219</v>
      </c>
    </row>
    <row r="286" spans="1:21" ht="15" customHeight="1" x14ac:dyDescent="0.45">
      <c r="A286" t="s">
        <v>9422</v>
      </c>
      <c r="B286" t="s">
        <v>6220</v>
      </c>
      <c r="C286" t="s">
        <v>6221</v>
      </c>
      <c r="D286"/>
      <c r="E286" t="s">
        <v>5023</v>
      </c>
      <c r="F286" t="s">
        <v>6222</v>
      </c>
      <c r="G286"/>
      <c r="H286" t="s">
        <v>6223</v>
      </c>
      <c r="I286" t="s">
        <v>5035</v>
      </c>
      <c r="J286" t="s">
        <v>5053</v>
      </c>
      <c r="K286" t="s">
        <v>4113</v>
      </c>
      <c r="L286" t="s">
        <v>9495</v>
      </c>
      <c r="M286" t="str">
        <f>LOWER(B286&amp;Table1[[#This Row],[Achternaam]]&amp;L286)</f>
        <v>heididemeulenaeresnackfoodpocoloco</v>
      </c>
      <c r="N286" t="s">
        <v>1070</v>
      </c>
      <c r="O286" t="s">
        <v>4114</v>
      </c>
      <c r="P286" t="s">
        <v>4115</v>
      </c>
      <c r="Q286" t="s">
        <v>6224</v>
      </c>
      <c r="R286" t="str">
        <f>IFERROR(LEFT(SUBSTITUTE(SUBSTITUTE(Table1[[#This Row],[Website]],"www.",""),"https://",""), FIND(".", SUBSTITUTE(SUBSTITUTE(Table1[[#This Row],[Website]],"www.",""),"https://","")) - 1),"")</f>
        <v>pauliggroup</v>
      </c>
      <c r="S286" t="s">
        <v>4117</v>
      </c>
      <c r="T286" t="s">
        <v>26</v>
      </c>
      <c r="U286" t="s">
        <v>4121</v>
      </c>
    </row>
    <row r="287" spans="1:21" ht="15" customHeight="1" x14ac:dyDescent="0.45">
      <c r="A287" t="s">
        <v>9422</v>
      </c>
      <c r="B287" t="s">
        <v>6229</v>
      </c>
      <c r="C287" t="s">
        <v>6230</v>
      </c>
      <c r="D287"/>
      <c r="E287" t="s">
        <v>5023</v>
      </c>
      <c r="F287" t="s">
        <v>6231</v>
      </c>
      <c r="G287"/>
      <c r="H287" t="s">
        <v>5052</v>
      </c>
      <c r="I287" t="s">
        <v>5035</v>
      </c>
      <c r="J287" t="s">
        <v>5036</v>
      </c>
      <c r="K287" t="s">
        <v>3108</v>
      </c>
      <c r="L287" t="s">
        <v>9496</v>
      </c>
      <c r="M287" t="str">
        <f>LOWER(B287&amp;Table1[[#This Row],[Achternaam]]&amp;L287)</f>
        <v>karende wevermantruck&amp;bus</v>
      </c>
      <c r="N287" t="s">
        <v>3115</v>
      </c>
      <c r="O287" t="s">
        <v>3109</v>
      </c>
      <c r="P287" t="s">
        <v>3110</v>
      </c>
      <c r="Q287" t="s">
        <v>6232</v>
      </c>
      <c r="R287" t="str">
        <f>IFERROR(LEFT(SUBSTITUTE(SUBSTITUTE(Table1[[#This Row],[Website]],"www.",""),"https://",""), FIND(".", SUBSTITUTE(SUBSTITUTE(Table1[[#This Row],[Website]],"www.",""),"https://","")) - 1),"")</f>
        <v>man-brabant</v>
      </c>
      <c r="S287" t="s">
        <v>3112</v>
      </c>
      <c r="T287" t="s">
        <v>26</v>
      </c>
      <c r="U287" t="s">
        <v>3116</v>
      </c>
    </row>
    <row r="288" spans="1:21" ht="15" customHeight="1" x14ac:dyDescent="0.45">
      <c r="A288" t="s">
        <v>9422</v>
      </c>
      <c r="B288" t="s">
        <v>5602</v>
      </c>
      <c r="C288" t="s">
        <v>6233</v>
      </c>
      <c r="D288"/>
      <c r="E288" t="s">
        <v>5023</v>
      </c>
      <c r="F288" t="s">
        <v>6234</v>
      </c>
      <c r="G288"/>
      <c r="H288" t="s">
        <v>5987</v>
      </c>
      <c r="I288" t="s">
        <v>5075</v>
      </c>
      <c r="J288" t="s">
        <v>5988</v>
      </c>
      <c r="K288" t="s">
        <v>3840</v>
      </c>
      <c r="L288" t="s">
        <v>9497</v>
      </c>
      <c r="M288" t="str">
        <f>LOWER(B288&amp;Table1[[#This Row],[Achternaam]]&amp;L288)</f>
        <v>kathleendu pontreynaersaluminium</v>
      </c>
      <c r="N288" t="s">
        <v>362</v>
      </c>
      <c r="O288" t="s">
        <v>3841</v>
      </c>
      <c r="P288" t="s">
        <v>3842</v>
      </c>
      <c r="Q288" t="s">
        <v>6235</v>
      </c>
      <c r="R288" t="str">
        <f>IFERROR(LEFT(SUBSTITUTE(SUBSTITUTE(Table1[[#This Row],[Website]],"www.",""),"https://",""), FIND(".", SUBSTITUTE(SUBSTITUTE(Table1[[#This Row],[Website]],"www.",""),"https://","")) - 1),"")</f>
        <v>reynaers</v>
      </c>
      <c r="S288" t="s">
        <v>3844</v>
      </c>
      <c r="T288" t="s">
        <v>26</v>
      </c>
      <c r="U288" t="s">
        <v>3848</v>
      </c>
    </row>
    <row r="289" spans="1:21" ht="15" customHeight="1" x14ac:dyDescent="0.45">
      <c r="A289" t="s">
        <v>9422</v>
      </c>
      <c r="B289" t="s">
        <v>6240</v>
      </c>
      <c r="C289" t="s">
        <v>6241</v>
      </c>
      <c r="D289"/>
      <c r="E289" t="s">
        <v>5023</v>
      </c>
      <c r="F289" t="s">
        <v>6242</v>
      </c>
      <c r="G289"/>
      <c r="H289" t="s">
        <v>6243</v>
      </c>
      <c r="I289" t="s">
        <v>5035</v>
      </c>
      <c r="J289" t="s">
        <v>5036</v>
      </c>
      <c r="K289" t="s">
        <v>1944</v>
      </c>
      <c r="L289" t="s">
        <v>9498</v>
      </c>
      <c r="M289" t="str">
        <f>LOWER(B289&amp;Table1[[#This Row],[Achternaam]]&amp;L289)</f>
        <v>christelledaoutecseuropeancontainers</v>
      </c>
      <c r="N289" t="s">
        <v>909</v>
      </c>
      <c r="O289" t="s">
        <v>1945</v>
      </c>
      <c r="P289" t="s">
        <v>1946</v>
      </c>
      <c r="Q289" t="s">
        <v>6244</v>
      </c>
      <c r="R289" t="str">
        <f>IFERROR(LEFT(SUBSTITUTE(SUBSTITUTE(Table1[[#This Row],[Website]],"www.",""),"https://",""), FIND(".", SUBSTITUTE(SUBSTITUTE(Table1[[#This Row],[Website]],"www.",""),"https://","")) - 1),"")</f>
        <v>ecs</v>
      </c>
      <c r="S289" t="s">
        <v>1948</v>
      </c>
      <c r="T289" t="s">
        <v>26</v>
      </c>
      <c r="U289" t="s">
        <v>1953</v>
      </c>
    </row>
    <row r="290" spans="1:21" ht="15" customHeight="1" x14ac:dyDescent="0.45">
      <c r="A290" t="s">
        <v>9422</v>
      </c>
      <c r="B290" t="s">
        <v>6249</v>
      </c>
      <c r="C290" t="s">
        <v>6250</v>
      </c>
      <c r="D290"/>
      <c r="E290" t="s">
        <v>5023</v>
      </c>
      <c r="F290" t="s">
        <v>6251</v>
      </c>
      <c r="G290"/>
      <c r="H290" t="s">
        <v>5115</v>
      </c>
      <c r="I290" t="s">
        <v>5088</v>
      </c>
      <c r="J290" t="s">
        <v>5053</v>
      </c>
      <c r="K290" t="s">
        <v>4916</v>
      </c>
      <c r="L290" t="s">
        <v>9499</v>
      </c>
      <c r="M290" t="str">
        <f>LOWER(B290&amp;Table1[[#This Row],[Achternaam]]&amp;L290)</f>
        <v>gerdfranssenswienerberger</v>
      </c>
      <c r="N290" t="s">
        <v>4923</v>
      </c>
      <c r="O290" t="s">
        <v>4917</v>
      </c>
      <c r="P290" t="s">
        <v>4918</v>
      </c>
      <c r="Q290" t="s">
        <v>6252</v>
      </c>
      <c r="R290" t="str">
        <f>IFERROR(LEFT(SUBSTITUTE(SUBSTITUTE(Table1[[#This Row],[Website]],"www.",""),"https://",""), FIND(".", SUBSTITUTE(SUBSTITUTE(Table1[[#This Row],[Website]],"www.",""),"https://","")) - 1),"")</f>
        <v>wienerberger</v>
      </c>
      <c r="S290" t="s">
        <v>4920</v>
      </c>
      <c r="T290" t="s">
        <v>26</v>
      </c>
      <c r="U290" t="s">
        <v>4924</v>
      </c>
    </row>
    <row r="291" spans="1:21" ht="15" customHeight="1" x14ac:dyDescent="0.45">
      <c r="A291" t="s">
        <v>9422</v>
      </c>
      <c r="B291" t="s">
        <v>5274</v>
      </c>
      <c r="C291" t="s">
        <v>6263</v>
      </c>
      <c r="D291"/>
      <c r="E291" t="s">
        <v>5023</v>
      </c>
      <c r="F291" t="s">
        <v>6264</v>
      </c>
      <c r="G291"/>
      <c r="H291" t="s">
        <v>5104</v>
      </c>
      <c r="I291" t="s">
        <v>5035</v>
      </c>
      <c r="J291" t="s">
        <v>5053</v>
      </c>
      <c r="K291" t="s">
        <v>4284</v>
      </c>
      <c r="L291" t="s">
        <v>9500</v>
      </c>
      <c r="M291" t="str">
        <f>LOWER(B291&amp;Table1[[#This Row],[Achternaam]]&amp;L291)</f>
        <v>véroniquevan de peersynergie</v>
      </c>
      <c r="N291" t="s">
        <v>79</v>
      </c>
      <c r="O291" t="s">
        <v>4285</v>
      </c>
      <c r="P291" t="s">
        <v>4286</v>
      </c>
      <c r="Q291" t="s">
        <v>6265</v>
      </c>
      <c r="R291" t="str">
        <f>IFERROR(LEFT(SUBSTITUTE(SUBSTITUTE(Table1[[#This Row],[Website]],"www.",""),"https://",""), FIND(".", SUBSTITUTE(SUBSTITUTE(Table1[[#This Row],[Website]],"www.",""),"https://","")) - 1),"")</f>
        <v>synergiejobs</v>
      </c>
      <c r="S291" t="s">
        <v>4288</v>
      </c>
      <c r="T291" t="s">
        <v>26</v>
      </c>
      <c r="U291" t="s">
        <v>4292</v>
      </c>
    </row>
    <row r="292" spans="1:21" ht="15" customHeight="1" x14ac:dyDescent="0.45">
      <c r="A292" t="s">
        <v>9422</v>
      </c>
      <c r="B292" t="s">
        <v>5372</v>
      </c>
      <c r="C292" t="s">
        <v>6266</v>
      </c>
      <c r="D292"/>
      <c r="E292" t="s">
        <v>5023</v>
      </c>
      <c r="F292" t="s">
        <v>6267</v>
      </c>
      <c r="G292"/>
      <c r="H292" t="s">
        <v>5115</v>
      </c>
      <c r="I292" t="s">
        <v>5088</v>
      </c>
      <c r="J292" t="s">
        <v>3764</v>
      </c>
      <c r="K292" t="s">
        <v>2358</v>
      </c>
      <c r="L292" t="s">
        <v>9501</v>
      </c>
      <c r="M292" t="str">
        <f>LOWER(B292&amp;Table1[[#This Row],[Achternaam]]&amp;L292)</f>
        <v>jandirkxgreenyardprepared</v>
      </c>
      <c r="N292" t="s">
        <v>2365</v>
      </c>
      <c r="O292" t="s">
        <v>2359</v>
      </c>
      <c r="P292" t="s">
        <v>2360</v>
      </c>
      <c r="Q292" t="s">
        <v>6268</v>
      </c>
      <c r="R292" t="str">
        <f>IFERROR(LEFT(SUBSTITUTE(SUBSTITUTE(Table1[[#This Row],[Website]],"www.",""),"https://",""), FIND(".", SUBSTITUTE(SUBSTITUTE(Table1[[#This Row],[Website]],"www.",""),"https://","")) - 1),"")</f>
        <v>greenyard</v>
      </c>
      <c r="S292" t="s">
        <v>2351</v>
      </c>
      <c r="T292" t="s">
        <v>26</v>
      </c>
      <c r="U292" t="s">
        <v>2366</v>
      </c>
    </row>
    <row r="293" spans="1:21" ht="15" customHeight="1" x14ac:dyDescent="0.45">
      <c r="A293" t="s">
        <v>9422</v>
      </c>
      <c r="B293" t="s">
        <v>6273</v>
      </c>
      <c r="C293" t="s">
        <v>6274</v>
      </c>
      <c r="D293"/>
      <c r="E293" t="s">
        <v>5023</v>
      </c>
      <c r="F293" t="s">
        <v>6275</v>
      </c>
      <c r="G293"/>
      <c r="H293" t="s">
        <v>6276</v>
      </c>
      <c r="I293" t="s">
        <v>5035</v>
      </c>
      <c r="J293" t="s">
        <v>6277</v>
      </c>
      <c r="K293" t="s">
        <v>532</v>
      </c>
      <c r="L293" t="s">
        <v>9502</v>
      </c>
      <c r="M293" t="str">
        <f>LOWER(B293&amp;Table1[[#This Row],[Achternaam]]&amp;L293)</f>
        <v>joanrollandastrazeneca</v>
      </c>
      <c r="N293" t="s">
        <v>383</v>
      </c>
      <c r="O293" t="s">
        <v>533</v>
      </c>
      <c r="P293" t="s">
        <v>534</v>
      </c>
      <c r="Q293" t="s">
        <v>6278</v>
      </c>
      <c r="R293" t="str">
        <f>IFERROR(LEFT(SUBSTITUTE(SUBSTITUTE(Table1[[#This Row],[Website]],"www.",""),"https://",""), FIND(".", SUBSTITUTE(SUBSTITUTE(Table1[[#This Row],[Website]],"www.",""),"https://","")) - 1),"")</f>
        <v>astrazeneca</v>
      </c>
      <c r="S293" t="s">
        <v>536</v>
      </c>
      <c r="T293" t="s">
        <v>26</v>
      </c>
      <c r="U293" t="s">
        <v>539</v>
      </c>
    </row>
    <row r="294" spans="1:21" ht="15" customHeight="1" x14ac:dyDescent="0.45">
      <c r="A294" t="s">
        <v>9422</v>
      </c>
      <c r="B294" t="s">
        <v>5285</v>
      </c>
      <c r="C294" t="s">
        <v>6289</v>
      </c>
      <c r="D294"/>
      <c r="E294" t="s">
        <v>5023</v>
      </c>
      <c r="F294" t="s">
        <v>6290</v>
      </c>
      <c r="G294"/>
      <c r="H294" t="s">
        <v>5115</v>
      </c>
      <c r="I294" t="s">
        <v>5088</v>
      </c>
      <c r="J294" t="s">
        <v>5053</v>
      </c>
      <c r="K294" t="s">
        <v>2977</v>
      </c>
      <c r="L294" t="s">
        <v>9503</v>
      </c>
      <c r="M294" t="str">
        <f>LOWER(B294&amp;Table1[[#This Row],[Achternaam]]&amp;L294)</f>
        <v>filipde boecklecot</v>
      </c>
      <c r="N294" t="s">
        <v>449</v>
      </c>
      <c r="O294" t="s">
        <v>2978</v>
      </c>
      <c r="P294" t="s">
        <v>2979</v>
      </c>
      <c r="Q294" t="s">
        <v>6291</v>
      </c>
      <c r="R294" t="str">
        <f>IFERROR(LEFT(SUBSTITUTE(SUBSTITUTE(Table1[[#This Row],[Website]],"www.",""),"https://",""), FIND(".", SUBSTITUTE(SUBSTITUTE(Table1[[#This Row],[Website]],"www.",""),"https://","")) - 1),"")</f>
        <v>lecot-fleet</v>
      </c>
      <c r="S294" t="s">
        <v>2981</v>
      </c>
      <c r="T294" t="s">
        <v>26</v>
      </c>
      <c r="U294" t="s">
        <v>2986</v>
      </c>
    </row>
    <row r="295" spans="1:21" ht="15" customHeight="1" x14ac:dyDescent="0.45">
      <c r="A295" t="s">
        <v>9422</v>
      </c>
      <c r="B295" t="s">
        <v>6167</v>
      </c>
      <c r="C295" t="s">
        <v>6292</v>
      </c>
      <c r="D295"/>
      <c r="E295" t="s">
        <v>5023</v>
      </c>
      <c r="F295" t="s">
        <v>6293</v>
      </c>
      <c r="G295"/>
      <c r="H295" t="s">
        <v>6294</v>
      </c>
      <c r="I295" t="s">
        <v>5088</v>
      </c>
      <c r="J295" t="s">
        <v>3764</v>
      </c>
      <c r="K295" t="s">
        <v>2347</v>
      </c>
      <c r="L295" t="s">
        <v>9504</v>
      </c>
      <c r="M295" t="str">
        <f>LOWER(B295&amp;Table1[[#This Row],[Achternaam]]&amp;L295)</f>
        <v>frankvorsselmansgreenyardfrozen</v>
      </c>
      <c r="N295" t="s">
        <v>2356</v>
      </c>
      <c r="O295" t="s">
        <v>2348</v>
      </c>
      <c r="P295" t="s">
        <v>2349</v>
      </c>
      <c r="Q295" t="s">
        <v>6295</v>
      </c>
      <c r="R295" t="str">
        <f>IFERROR(LEFT(SUBSTITUTE(SUBSTITUTE(Table1[[#This Row],[Website]],"www.",""),"https://",""), FIND(".", SUBSTITUTE(SUBSTITUTE(Table1[[#This Row],[Website]],"www.",""),"https://","")) - 1),"")</f>
        <v>greenyard</v>
      </c>
      <c r="S295" t="s">
        <v>2351</v>
      </c>
      <c r="T295" t="s">
        <v>26</v>
      </c>
      <c r="U295" t="s">
        <v>2357</v>
      </c>
    </row>
    <row r="296" spans="1:21" ht="15" customHeight="1" x14ac:dyDescent="0.45">
      <c r="A296" t="s">
        <v>9422</v>
      </c>
      <c r="B296" t="s">
        <v>6300</v>
      </c>
      <c r="C296" t="s">
        <v>6301</v>
      </c>
      <c r="D296"/>
      <c r="E296" t="s">
        <v>5023</v>
      </c>
      <c r="F296" t="s">
        <v>6302</v>
      </c>
      <c r="G296"/>
      <c r="H296" t="s">
        <v>5052</v>
      </c>
      <c r="I296" t="s">
        <v>5035</v>
      </c>
      <c r="J296" t="s">
        <v>5053</v>
      </c>
      <c r="K296" t="s">
        <v>4348</v>
      </c>
      <c r="L296" t="s">
        <v>9505</v>
      </c>
      <c r="M296" t="str">
        <f>LOWER(B296&amp;Table1[[#This Row],[Achternaam]]&amp;L296)</f>
        <v>veravanoostteconnectivity</v>
      </c>
      <c r="N296" t="s">
        <v>787</v>
      </c>
      <c r="O296" t="s">
        <v>4349</v>
      </c>
      <c r="P296" t="s">
        <v>4350</v>
      </c>
      <c r="Q296" t="s">
        <v>6303</v>
      </c>
      <c r="R296" t="str">
        <f>IFERROR(LEFT(SUBSTITUTE(SUBSTITUTE(Table1[[#This Row],[Website]],"www.",""),"https://",""), FIND(".", SUBSTITUTE(SUBSTITUTE(Table1[[#This Row],[Website]],"www.",""),"https://","")) - 1),"")</f>
        <v>tejobs</v>
      </c>
      <c r="S296" t="s">
        <v>4352</v>
      </c>
      <c r="T296" t="s">
        <v>26</v>
      </c>
      <c r="U296" t="s">
        <v>4357</v>
      </c>
    </row>
    <row r="297" spans="1:21" ht="15" customHeight="1" x14ac:dyDescent="0.45">
      <c r="A297" t="s">
        <v>9422</v>
      </c>
      <c r="B297" t="s">
        <v>6309</v>
      </c>
      <c r="C297" t="s">
        <v>6310</v>
      </c>
      <c r="D297"/>
      <c r="E297" t="s">
        <v>5023</v>
      </c>
      <c r="F297" t="s">
        <v>6311</v>
      </c>
      <c r="G297"/>
      <c r="H297" t="s">
        <v>5052</v>
      </c>
      <c r="I297" t="s">
        <v>5035</v>
      </c>
      <c r="J297" t="s">
        <v>5036</v>
      </c>
      <c r="K297" t="s">
        <v>4847</v>
      </c>
      <c r="L297" t="s">
        <v>9506</v>
      </c>
      <c r="M297" t="str">
        <f>LOWER(B297&amp;Table1[[#This Row],[Achternaam]]&amp;L297)</f>
        <v>clarastynenvyncke</v>
      </c>
      <c r="N297" t="s">
        <v>469</v>
      </c>
      <c r="O297" t="s">
        <v>4848</v>
      </c>
      <c r="P297" t="s">
        <v>4849</v>
      </c>
      <c r="Q297" t="s">
        <v>6312</v>
      </c>
      <c r="R297" t="str">
        <f>IFERROR(LEFT(SUBSTITUTE(SUBSTITUTE(Table1[[#This Row],[Website]],"www.",""),"https://",""), FIND(".", SUBSTITUTE(SUBSTITUTE(Table1[[#This Row],[Website]],"www.",""),"https://","")) - 1),"")</f>
        <v>vyncke</v>
      </c>
      <c r="S297" t="s">
        <v>4851</v>
      </c>
      <c r="T297" t="s">
        <v>26</v>
      </c>
      <c r="U297" t="s">
        <v>4854</v>
      </c>
    </row>
    <row r="298" spans="1:21" ht="15" customHeight="1" x14ac:dyDescent="0.45">
      <c r="A298" t="s">
        <v>9422</v>
      </c>
      <c r="B298" t="s">
        <v>5726</v>
      </c>
      <c r="C298" t="s">
        <v>6339</v>
      </c>
      <c r="D298"/>
      <c r="E298" t="s">
        <v>5023</v>
      </c>
      <c r="F298" t="s">
        <v>6340</v>
      </c>
      <c r="G298"/>
      <c r="H298" t="s">
        <v>5115</v>
      </c>
      <c r="I298" t="s">
        <v>5088</v>
      </c>
      <c r="J298" t="s">
        <v>5053</v>
      </c>
      <c r="K298" t="s">
        <v>2754</v>
      </c>
      <c r="L298" t="s">
        <v>9507</v>
      </c>
      <c r="M298" t="str">
        <f>LOWER(B298&amp;Table1[[#This Row],[Achternaam]]&amp;L298)</f>
        <v>vercammenjohanjsrmicro</v>
      </c>
      <c r="N298" t="s">
        <v>216</v>
      </c>
      <c r="O298" t="s">
        <v>2755</v>
      </c>
      <c r="P298" t="s">
        <v>2756</v>
      </c>
      <c r="Q298" t="s">
        <v>6341</v>
      </c>
      <c r="R298" t="str">
        <f>IFERROR(LEFT(SUBSTITUTE(SUBSTITUTE(Table1[[#This Row],[Website]],"www.",""),"https://",""), FIND(".", SUBSTITUTE(SUBSTITUTE(Table1[[#This Row],[Website]],"www.",""),"https://","")) - 1),"")</f>
        <v>jsrmicro</v>
      </c>
      <c r="S298" t="s">
        <v>2758</v>
      </c>
      <c r="T298" t="s">
        <v>26</v>
      </c>
      <c r="U298" t="s">
        <v>2761</v>
      </c>
    </row>
    <row r="299" spans="1:21" ht="15" customHeight="1" x14ac:dyDescent="0.45">
      <c r="A299" t="s">
        <v>9422</v>
      </c>
      <c r="B299" t="s">
        <v>6359</v>
      </c>
      <c r="C299" t="s">
        <v>6360</v>
      </c>
      <c r="D299"/>
      <c r="E299" t="s">
        <v>5023</v>
      </c>
      <c r="F299" t="s">
        <v>6361</v>
      </c>
      <c r="G299"/>
      <c r="H299" t="s">
        <v>5052</v>
      </c>
      <c r="I299" t="s">
        <v>5035</v>
      </c>
      <c r="J299" t="s">
        <v>5036</v>
      </c>
      <c r="K299" t="s">
        <v>2067</v>
      </c>
      <c r="L299" t="s">
        <v>9508</v>
      </c>
      <c r="M299" t="str">
        <f>LOWER(B299&amp;Table1[[#This Row],[Achternaam]]&amp;L299)</f>
        <v>dianekrugereskographics</v>
      </c>
      <c r="N299" t="s">
        <v>686</v>
      </c>
      <c r="O299" t="s">
        <v>2068</v>
      </c>
      <c r="P299" t="s">
        <v>2069</v>
      </c>
      <c r="Q299" t="s">
        <v>6362</v>
      </c>
      <c r="R299" t="str">
        <f>IFERROR(LEFT(SUBSTITUTE(SUBSTITUTE(Table1[[#This Row],[Website]],"www.",""),"https://",""), FIND(".", SUBSTITUTE(SUBSTITUTE(Table1[[#This Row],[Website]],"www.",""),"https://","")) - 1),"")</f>
        <v>esko</v>
      </c>
      <c r="S299" t="s">
        <v>2071</v>
      </c>
      <c r="T299" t="s">
        <v>26</v>
      </c>
      <c r="U299" t="s">
        <v>2076</v>
      </c>
    </row>
    <row r="300" spans="1:21" ht="15" customHeight="1" x14ac:dyDescent="0.45">
      <c r="A300" t="s">
        <v>9422</v>
      </c>
      <c r="B300" t="s">
        <v>6363</v>
      </c>
      <c r="C300" t="s">
        <v>6364</v>
      </c>
      <c r="D300"/>
      <c r="E300" t="s">
        <v>5023</v>
      </c>
      <c r="F300" t="s">
        <v>6365</v>
      </c>
      <c r="G300"/>
      <c r="H300" t="s">
        <v>5052</v>
      </c>
      <c r="I300" t="s">
        <v>5035</v>
      </c>
      <c r="J300" t="s">
        <v>5053</v>
      </c>
      <c r="K300" t="s">
        <v>2289</v>
      </c>
      <c r="L300" t="s">
        <v>9509</v>
      </c>
      <c r="M300" t="str">
        <f>LOWER(B300&amp;Table1[[#This Row],[Achternaam]]&amp;L300)</f>
        <v>joellecroteuxgenerallogisticssystems</v>
      </c>
      <c r="N300" t="s">
        <v>203</v>
      </c>
      <c r="O300" t="s">
        <v>2290</v>
      </c>
      <c r="P300" t="s">
        <v>2291</v>
      </c>
      <c r="Q300" t="s">
        <v>6366</v>
      </c>
      <c r="R300" t="str">
        <f>IFERROR(LEFT(SUBSTITUTE(SUBSTITUTE(Table1[[#This Row],[Website]],"www.",""),"https://",""), FIND(".", SUBSTITUTE(SUBSTITUTE(Table1[[#This Row],[Website]],"www.",""),"https://","")) - 1),"")</f>
        <v>primagaz</v>
      </c>
      <c r="S300" t="s">
        <v>2293</v>
      </c>
      <c r="T300" t="s">
        <v>26</v>
      </c>
      <c r="U300" t="s">
        <v>2296</v>
      </c>
    </row>
    <row r="301" spans="1:21" ht="15" customHeight="1" x14ac:dyDescent="0.45">
      <c r="A301" t="s">
        <v>9422</v>
      </c>
      <c r="B301" t="s">
        <v>6371</v>
      </c>
      <c r="C301" t="s">
        <v>6372</v>
      </c>
      <c r="D301"/>
      <c r="E301" t="s">
        <v>5023</v>
      </c>
      <c r="F301" t="s">
        <v>6373</v>
      </c>
      <c r="G301"/>
      <c r="H301" t="s">
        <v>5104</v>
      </c>
      <c r="I301" t="s">
        <v>5035</v>
      </c>
      <c r="J301" t="s">
        <v>5036</v>
      </c>
      <c r="K301" t="s">
        <v>384</v>
      </c>
      <c r="L301" t="s">
        <v>9510</v>
      </c>
      <c r="M301" t="str">
        <f>LOWER(B301&amp;Table1[[#This Row],[Achternaam]]&amp;L301)</f>
        <v>adavan waasanglobelgiancorporation</v>
      </c>
      <c r="N301" t="s">
        <v>392</v>
      </c>
      <c r="O301" t="s">
        <v>385</v>
      </c>
      <c r="P301" t="s">
        <v>386</v>
      </c>
      <c r="Q301" t="s">
        <v>6374</v>
      </c>
      <c r="R301" t="str">
        <f>IFERROR(LEFT(SUBSTITUTE(SUBSTITUTE(Table1[[#This Row],[Website]],"www.",""),"https://",""), FIND(".", SUBSTITUTE(SUBSTITUTE(Table1[[#This Row],[Website]],"www.",""),"https://","")) - 1),"")</f>
        <v>abc-engines</v>
      </c>
      <c r="S301" t="s">
        <v>388</v>
      </c>
      <c r="T301" t="s">
        <v>26</v>
      </c>
      <c r="U301" t="s">
        <v>393</v>
      </c>
    </row>
    <row r="302" spans="1:21" ht="15" customHeight="1" x14ac:dyDescent="0.45">
      <c r="A302" t="s">
        <v>9422</v>
      </c>
      <c r="B302" t="s">
        <v>6323</v>
      </c>
      <c r="C302" t="s">
        <v>6375</v>
      </c>
      <c r="D302"/>
      <c r="E302" t="s">
        <v>5023</v>
      </c>
      <c r="F302" t="s">
        <v>6376</v>
      </c>
      <c r="G302"/>
      <c r="H302" t="s">
        <v>6377</v>
      </c>
      <c r="I302" t="s">
        <v>5035</v>
      </c>
      <c r="J302" t="s">
        <v>5053</v>
      </c>
      <c r="K302" t="s">
        <v>4614</v>
      </c>
      <c r="L302" t="s">
        <v>9511</v>
      </c>
      <c r="M302" t="str">
        <f>LOWER(B302&amp;Table1[[#This Row],[Achternaam]]&amp;L302)</f>
        <v>stevenmuylaertvanhoecke</v>
      </c>
      <c r="N302" t="s">
        <v>4622</v>
      </c>
      <c r="O302" t="s">
        <v>4615</v>
      </c>
      <c r="P302" t="s">
        <v>4616</v>
      </c>
      <c r="Q302" t="s">
        <v>6378</v>
      </c>
      <c r="R302" t="str">
        <f>IFERROR(LEFT(SUBSTITUTE(SUBSTITUTE(Table1[[#This Row],[Website]],"www.",""),"https://",""), FIND(".", SUBSTITUTE(SUBSTITUTE(Table1[[#This Row],[Website]],"www.",""),"https://","")) - 1),"")</f>
        <v>vanhoecke</v>
      </c>
      <c r="S302" t="s">
        <v>4618</v>
      </c>
      <c r="T302" t="s">
        <v>26</v>
      </c>
      <c r="U302" t="s">
        <v>4623</v>
      </c>
    </row>
    <row r="303" spans="1:21" ht="15" customHeight="1" x14ac:dyDescent="0.45">
      <c r="A303" t="s">
        <v>9422</v>
      </c>
      <c r="B303" t="s">
        <v>6402</v>
      </c>
      <c r="C303" t="s">
        <v>6403</v>
      </c>
      <c r="D303"/>
      <c r="E303" t="s">
        <v>5023</v>
      </c>
      <c r="F303" t="s">
        <v>6404</v>
      </c>
      <c r="G303"/>
      <c r="H303" t="s">
        <v>5052</v>
      </c>
      <c r="I303" t="s">
        <v>5035</v>
      </c>
      <c r="J303" t="s">
        <v>5053</v>
      </c>
      <c r="K303" t="s">
        <v>6405</v>
      </c>
      <c r="L303" t="s">
        <v>9512</v>
      </c>
      <c r="M303" t="str">
        <f>LOWER(B303&amp;Table1[[#This Row],[Achternaam]]&amp;L303)</f>
        <v>pierkepierlalaaccentconstruct</v>
      </c>
      <c r="N303" t="s">
        <v>79</v>
      </c>
      <c r="O303" t="s">
        <v>6406</v>
      </c>
      <c r="P303" t="s">
        <v>6407</v>
      </c>
      <c r="Q303" t="s">
        <v>6218</v>
      </c>
      <c r="R303" t="str">
        <f>IFERROR(LEFT(SUBSTITUTE(SUBSTITUTE(Table1[[#This Row],[Website]],"www.",""),"https://",""), FIND(".", SUBSTITUTE(SUBSTITUTE(Table1[[#This Row],[Website]],"www.",""),"https://","")) - 1),"")</f>
        <v>accentjobs</v>
      </c>
      <c r="S303" t="s">
        <v>73</v>
      </c>
      <c r="T303" t="s">
        <v>26</v>
      </c>
      <c r="U303" t="s">
        <v>6408</v>
      </c>
    </row>
    <row r="304" spans="1:21" ht="15" customHeight="1" x14ac:dyDescent="0.45">
      <c r="A304" t="s">
        <v>9422</v>
      </c>
      <c r="B304" t="s">
        <v>5029</v>
      </c>
      <c r="C304" t="s">
        <v>5050</v>
      </c>
      <c r="D304"/>
      <c r="E304" t="s">
        <v>5023</v>
      </c>
      <c r="F304" t="s">
        <v>5051</v>
      </c>
      <c r="G304"/>
      <c r="H304" t="s">
        <v>5052</v>
      </c>
      <c r="I304" t="s">
        <v>5035</v>
      </c>
      <c r="J304" t="s">
        <v>5053</v>
      </c>
      <c r="K304" t="s">
        <v>556</v>
      </c>
      <c r="L304" t="s">
        <v>9513</v>
      </c>
      <c r="M304" t="str">
        <f>LOWER(B304&amp;Table1[[#This Row],[Achternaam]]&amp;L304)</f>
        <v>annvan de veldeatlascopcorentaleurope</v>
      </c>
      <c r="N304" t="s">
        <v>330</v>
      </c>
      <c r="O304" t="s">
        <v>557</v>
      </c>
      <c r="P304" t="s">
        <v>558</v>
      </c>
      <c r="Q304" t="s">
        <v>6419</v>
      </c>
      <c r="R304" t="str">
        <f>IFERROR(LEFT(SUBSTITUTE(SUBSTITUTE(Table1[[#This Row],[Website]],"www.",""),"https://",""), FIND(".", SUBSTITUTE(SUBSTITUTE(Table1[[#This Row],[Website]],"www.",""),"https://","")) - 1),"")</f>
        <v>atlascopco</v>
      </c>
      <c r="S304" t="s">
        <v>550</v>
      </c>
      <c r="T304" t="s">
        <v>26</v>
      </c>
      <c r="U304" t="s">
        <v>564</v>
      </c>
    </row>
    <row r="305" spans="1:21" ht="15" customHeight="1" x14ac:dyDescent="0.45">
      <c r="A305" t="s">
        <v>9422</v>
      </c>
      <c r="B305" t="s">
        <v>6425</v>
      </c>
      <c r="C305" t="s">
        <v>6426</v>
      </c>
      <c r="D305"/>
      <c r="E305" t="s">
        <v>5023</v>
      </c>
      <c r="F305" t="s">
        <v>6427</v>
      </c>
      <c r="G305"/>
      <c r="H305" t="s">
        <v>5052</v>
      </c>
      <c r="I305" t="s">
        <v>5035</v>
      </c>
      <c r="J305" t="s">
        <v>5053</v>
      </c>
      <c r="K305" t="s">
        <v>3530</v>
      </c>
      <c r="L305" t="s">
        <v>9514</v>
      </c>
      <c r="M305" t="str">
        <f>LOWER(B305&amp;Table1[[#This Row],[Achternaam]]&amp;L305)</f>
        <v>caroliendanckaertpauwelsconsulting</v>
      </c>
      <c r="N305" t="s">
        <v>482</v>
      </c>
      <c r="O305" t="s">
        <v>3531</v>
      </c>
      <c r="P305" t="s">
        <v>3532</v>
      </c>
      <c r="Q305" t="s">
        <v>6428</v>
      </c>
      <c r="R305" t="str">
        <f>IFERROR(LEFT(SUBSTITUTE(SUBSTITUTE(Table1[[#This Row],[Website]],"www.",""),"https://",""), FIND(".", SUBSTITUTE(SUBSTITUTE(Table1[[#This Row],[Website]],"www.",""),"https://","")) - 1),"")</f>
        <v>pauwelsconsulting</v>
      </c>
      <c r="S305" t="s">
        <v>3534</v>
      </c>
      <c r="T305" t="s">
        <v>26</v>
      </c>
      <c r="U305" t="s">
        <v>3538</v>
      </c>
    </row>
    <row r="306" spans="1:21" ht="15" customHeight="1" x14ac:dyDescent="0.45">
      <c r="A306" t="s">
        <v>9422</v>
      </c>
      <c r="B306" t="s">
        <v>6434</v>
      </c>
      <c r="C306" t="s">
        <v>6435</v>
      </c>
      <c r="D306"/>
      <c r="E306" t="s">
        <v>5023</v>
      </c>
      <c r="F306" t="s">
        <v>6436</v>
      </c>
      <c r="G306"/>
      <c r="H306" t="s">
        <v>6437</v>
      </c>
      <c r="I306" t="s">
        <v>5035</v>
      </c>
      <c r="J306" t="s">
        <v>5053</v>
      </c>
      <c r="K306" t="s">
        <v>6438</v>
      </c>
      <c r="L306" t="s">
        <v>9214</v>
      </c>
      <c r="M306" t="str">
        <f>LOWER(B306&amp;Table1[[#This Row],[Achternaam]]&amp;L306)</f>
        <v>miadesmetlotusbakeriescorporate</v>
      </c>
      <c r="N306" t="s">
        <v>6439</v>
      </c>
      <c r="O306" t="s">
        <v>6440</v>
      </c>
      <c r="P306" t="s">
        <v>6441</v>
      </c>
      <c r="Q306" t="s">
        <v>5212</v>
      </c>
      <c r="R306" t="str">
        <f>IFERROR(LEFT(SUBSTITUTE(SUBSTITUTE(Table1[[#This Row],[Website]],"www.",""),"https://",""), FIND(".", SUBSTITUTE(SUBSTITUTE(Table1[[#This Row],[Website]],"www.",""),"https://","")) - 1),"")</f>
        <v>lotusbakeries</v>
      </c>
      <c r="S306" t="s">
        <v>3067</v>
      </c>
      <c r="T306" t="s">
        <v>26</v>
      </c>
      <c r="U306" t="s">
        <v>6442</v>
      </c>
    </row>
    <row r="307" spans="1:21" ht="15" customHeight="1" x14ac:dyDescent="0.45">
      <c r="A307" t="s">
        <v>9422</v>
      </c>
      <c r="B307" t="s">
        <v>6323</v>
      </c>
      <c r="C307" t="s">
        <v>6458</v>
      </c>
      <c r="D307"/>
      <c r="E307" t="s">
        <v>5023</v>
      </c>
      <c r="F307" t="s">
        <v>6459</v>
      </c>
      <c r="G307"/>
      <c r="H307" t="s">
        <v>5522</v>
      </c>
      <c r="I307" t="s">
        <v>5035</v>
      </c>
      <c r="J307" t="s">
        <v>5036</v>
      </c>
      <c r="K307" t="s">
        <v>992</v>
      </c>
      <c r="L307" t="s">
        <v>9515</v>
      </c>
      <c r="M307" t="str">
        <f>LOWER(B307&amp;Table1[[#This Row],[Achternaam]]&amp;L307)</f>
        <v>stevencavensbrightplusoutsourcingsolutions</v>
      </c>
      <c r="N307" t="s">
        <v>1000</v>
      </c>
      <c r="O307" t="s">
        <v>993</v>
      </c>
      <c r="P307" t="s">
        <v>994</v>
      </c>
      <c r="Q307" t="s">
        <v>6460</v>
      </c>
      <c r="R307" t="str">
        <f>IFERROR(LEFT(SUBSTITUTE(SUBSTITUTE(Table1[[#This Row],[Website]],"www.",""),"https://",""), FIND(".", SUBSTITUTE(SUBSTITUTE(Table1[[#This Row],[Website]],"www.",""),"https://","")) - 1),"")</f>
        <v>brightplus</v>
      </c>
      <c r="S307" t="s">
        <v>996</v>
      </c>
      <c r="T307" t="s">
        <v>26</v>
      </c>
      <c r="U307" t="s">
        <v>1001</v>
      </c>
    </row>
    <row r="308" spans="1:21" ht="15" customHeight="1" x14ac:dyDescent="0.45">
      <c r="A308" t="s">
        <v>9422</v>
      </c>
      <c r="B308" t="s">
        <v>6359</v>
      </c>
      <c r="C308" t="s">
        <v>6360</v>
      </c>
      <c r="D308"/>
      <c r="E308" t="s">
        <v>5023</v>
      </c>
      <c r="F308" t="s">
        <v>6361</v>
      </c>
      <c r="G308"/>
      <c r="H308" t="s">
        <v>5052</v>
      </c>
      <c r="I308" t="s">
        <v>5035</v>
      </c>
      <c r="J308" t="s">
        <v>5036</v>
      </c>
      <c r="K308" t="s">
        <v>6461</v>
      </c>
      <c r="L308" t="s">
        <v>9516</v>
      </c>
      <c r="M308" t="str">
        <f>LOWER(B308&amp;Table1[[#This Row],[Achternaam]]&amp;L308)</f>
        <v>dianekrugereskosoftware</v>
      </c>
      <c r="N308" t="s">
        <v>1180</v>
      </c>
      <c r="O308" t="s">
        <v>6462</v>
      </c>
      <c r="P308" t="s">
        <v>6463</v>
      </c>
      <c r="Q308" t="s">
        <v>6464</v>
      </c>
      <c r="R308" t="str">
        <f>IFERROR(LEFT(SUBSTITUTE(SUBSTITUTE(Table1[[#This Row],[Website]],"www.",""),"https://",""), FIND(".", SUBSTITUTE(SUBSTITUTE(Table1[[#This Row],[Website]],"www.",""),"https://","")) - 1),"")</f>
        <v>esko</v>
      </c>
      <c r="S308" t="s">
        <v>2071</v>
      </c>
      <c r="T308" t="s">
        <v>26</v>
      </c>
      <c r="U308" t="s">
        <v>6465</v>
      </c>
    </row>
    <row r="309" spans="1:21" ht="15" customHeight="1" x14ac:dyDescent="0.45">
      <c r="A309" t="s">
        <v>9422</v>
      </c>
      <c r="B309" t="s">
        <v>6471</v>
      </c>
      <c r="C309" t="s">
        <v>6472</v>
      </c>
      <c r="D309"/>
      <c r="E309" t="s">
        <v>5023</v>
      </c>
      <c r="F309" t="s">
        <v>6473</v>
      </c>
      <c r="G309"/>
      <c r="H309" t="s">
        <v>6474</v>
      </c>
      <c r="I309" t="s">
        <v>5035</v>
      </c>
      <c r="J309" t="s">
        <v>5053</v>
      </c>
      <c r="K309" t="s">
        <v>2962</v>
      </c>
      <c r="L309" t="s">
        <v>9517</v>
      </c>
      <c r="M309" t="str">
        <f>LOWER(B309&amp;Table1[[#This Row],[Achternaam]]&amp;L309)</f>
        <v>miekede leulansweeper</v>
      </c>
      <c r="N309" t="s">
        <v>156</v>
      </c>
      <c r="O309" t="s">
        <v>2963</v>
      </c>
      <c r="P309" t="s">
        <v>2964</v>
      </c>
      <c r="Q309" t="s">
        <v>6475</v>
      </c>
      <c r="R309" t="str">
        <f>IFERROR(LEFT(SUBSTITUTE(SUBSTITUTE(Table1[[#This Row],[Website]],"www.",""),"https://",""), FIND(".", SUBSTITUTE(SUBSTITUTE(Table1[[#This Row],[Website]],"www.",""),"https://","")) - 1),"")</f>
        <v>lansweeper</v>
      </c>
      <c r="S309" t="s">
        <v>2966</v>
      </c>
      <c r="T309" t="s">
        <v>26</v>
      </c>
      <c r="U309" t="s">
        <v>2970</v>
      </c>
    </row>
    <row r="310" spans="1:21" ht="15" customHeight="1" x14ac:dyDescent="0.45">
      <c r="A310" t="s">
        <v>9422</v>
      </c>
      <c r="B310" t="s">
        <v>5441</v>
      </c>
      <c r="C310" t="s">
        <v>6476</v>
      </c>
      <c r="D310"/>
      <c r="E310" t="s">
        <v>5023</v>
      </c>
      <c r="F310" t="s">
        <v>6477</v>
      </c>
      <c r="G310"/>
      <c r="H310" t="s">
        <v>5052</v>
      </c>
      <c r="I310" t="s">
        <v>5035</v>
      </c>
      <c r="J310" t="s">
        <v>5036</v>
      </c>
      <c r="K310" t="s">
        <v>678</v>
      </c>
      <c r="L310" t="s">
        <v>9518</v>
      </c>
      <c r="M310" t="str">
        <f>LOWER(B310&amp;Table1[[#This Row],[Achternaam]]&amp;L310)</f>
        <v>stéphaniedelvauxazo</v>
      </c>
      <c r="N310" t="s">
        <v>686</v>
      </c>
      <c r="O310" t="s">
        <v>679</v>
      </c>
      <c r="P310" t="s">
        <v>680</v>
      </c>
      <c r="Q310" t="s">
        <v>6478</v>
      </c>
      <c r="R310" t="str">
        <f>IFERROR(LEFT(SUBSTITUTE(SUBSTITUTE(Table1[[#This Row],[Website]],"www.",""),"https://",""), FIND(".", SUBSTITUTE(SUBSTITUTE(Table1[[#This Row],[Website]],"www.",""),"https://","")) - 1),"")</f>
        <v>azo</v>
      </c>
      <c r="S310" t="s">
        <v>682</v>
      </c>
      <c r="T310" t="s">
        <v>26</v>
      </c>
      <c r="U310" t="s">
        <v>687</v>
      </c>
    </row>
    <row r="311" spans="1:21" ht="15" customHeight="1" x14ac:dyDescent="0.45">
      <c r="A311" t="s">
        <v>9422</v>
      </c>
      <c r="B311" t="s">
        <v>5847</v>
      </c>
      <c r="C311" t="s">
        <v>5848</v>
      </c>
      <c r="D311"/>
      <c r="E311" t="s">
        <v>5023</v>
      </c>
      <c r="F311" t="s">
        <v>5849</v>
      </c>
      <c r="G311"/>
      <c r="H311" t="s">
        <v>5207</v>
      </c>
      <c r="I311" t="s">
        <v>5035</v>
      </c>
      <c r="J311" t="s">
        <v>5076</v>
      </c>
      <c r="K311" t="s">
        <v>4535</v>
      </c>
      <c r="L311" t="s">
        <v>9519</v>
      </c>
      <c r="M311" t="str">
        <f>LOWER(B311&amp;Table1[[#This Row],[Achternaam]]&amp;L311)</f>
        <v>bertde keysertuiretail</v>
      </c>
      <c r="N311" t="s">
        <v>4533</v>
      </c>
      <c r="O311" t="s">
        <v>4536</v>
      </c>
      <c r="P311" t="s">
        <v>4537</v>
      </c>
      <c r="Q311" t="s">
        <v>6488</v>
      </c>
      <c r="R311" t="str">
        <f>IFERROR(LEFT(SUBSTITUTE(SUBSTITUTE(Table1[[#This Row],[Website]],"www.",""),"https://",""), FIND(".", SUBSTITUTE(SUBSTITUTE(Table1[[#This Row],[Website]],"www.",""),"https://","")) - 1),"")</f>
        <v>corporate</v>
      </c>
      <c r="S311" t="s">
        <v>4539</v>
      </c>
      <c r="T311" t="s">
        <v>26</v>
      </c>
      <c r="U311" t="s">
        <v>4543</v>
      </c>
    </row>
    <row r="312" spans="1:21" ht="15" customHeight="1" x14ac:dyDescent="0.45">
      <c r="A312" t="s">
        <v>9422</v>
      </c>
      <c r="B312" t="s">
        <v>6402</v>
      </c>
      <c r="C312" t="s">
        <v>6403</v>
      </c>
      <c r="D312"/>
      <c r="E312" t="s">
        <v>5023</v>
      </c>
      <c r="F312" t="s">
        <v>6404</v>
      </c>
      <c r="G312"/>
      <c r="H312" t="s">
        <v>5052</v>
      </c>
      <c r="I312" t="s">
        <v>5035</v>
      </c>
      <c r="J312" t="s">
        <v>5053</v>
      </c>
      <c r="K312" t="s">
        <v>69</v>
      </c>
      <c r="L312" t="s">
        <v>9520</v>
      </c>
      <c r="M312" t="str">
        <f>LOWER(B312&amp;Table1[[#This Row],[Achternaam]]&amp;L312)</f>
        <v>pierkepierlalaaccent</v>
      </c>
      <c r="N312" t="s">
        <v>79</v>
      </c>
      <c r="O312" t="s">
        <v>70</v>
      </c>
      <c r="P312" t="s">
        <v>71</v>
      </c>
      <c r="Q312" t="s">
        <v>6218</v>
      </c>
      <c r="R312" t="str">
        <f>IFERROR(LEFT(SUBSTITUTE(SUBSTITUTE(Table1[[#This Row],[Website]],"www.",""),"https://",""), FIND(".", SUBSTITUTE(SUBSTITUTE(Table1[[#This Row],[Website]],"www.",""),"https://","")) - 1),"")</f>
        <v>accentjobs</v>
      </c>
      <c r="S312" t="s">
        <v>73</v>
      </c>
      <c r="T312" t="s">
        <v>26</v>
      </c>
      <c r="U312" t="s">
        <v>81</v>
      </c>
    </row>
    <row r="313" spans="1:21" ht="15" customHeight="1" x14ac:dyDescent="0.45">
      <c r="A313" t="s">
        <v>9422</v>
      </c>
      <c r="B313" t="s">
        <v>5970</v>
      </c>
      <c r="C313" t="s">
        <v>6498</v>
      </c>
      <c r="D313"/>
      <c r="E313" t="s">
        <v>5023</v>
      </c>
      <c r="F313" t="s">
        <v>6499</v>
      </c>
      <c r="G313"/>
      <c r="H313" t="s">
        <v>5052</v>
      </c>
      <c r="I313" t="s">
        <v>5035</v>
      </c>
      <c r="J313" t="s">
        <v>5053</v>
      </c>
      <c r="K313" t="s">
        <v>1349</v>
      </c>
      <c r="L313" t="s">
        <v>9521</v>
      </c>
      <c r="M313" t="str">
        <f>LOWER(B313&amp;Table1[[#This Row],[Achternaam]]&amp;L313)</f>
        <v>stephaniede bruynecnhindustrial</v>
      </c>
      <c r="N313" t="s">
        <v>392</v>
      </c>
      <c r="O313" t="s">
        <v>1350</v>
      </c>
      <c r="P313" t="s">
        <v>1351</v>
      </c>
      <c r="Q313" t="s">
        <v>6500</v>
      </c>
      <c r="R313" t="str">
        <f>IFERROR(LEFT(SUBSTITUTE(SUBSTITUTE(Table1[[#This Row],[Website]],"www.",""),"https://",""), FIND(".", SUBSTITUTE(SUBSTITUTE(Table1[[#This Row],[Website]],"www.",""),"https://","")) - 1),"")</f>
        <v>cnhindustrial</v>
      </c>
      <c r="S313" t="s">
        <v>1352</v>
      </c>
      <c r="T313" t="s">
        <v>26</v>
      </c>
      <c r="U313" t="s">
        <v>1358</v>
      </c>
    </row>
    <row r="314" spans="1:21" ht="15" customHeight="1" x14ac:dyDescent="0.45">
      <c r="A314" t="s">
        <v>9422</v>
      </c>
      <c r="B314" t="s">
        <v>5358</v>
      </c>
      <c r="C314" t="s">
        <v>6501</v>
      </c>
      <c r="D314"/>
      <c r="E314" t="s">
        <v>5023</v>
      </c>
      <c r="F314" t="s">
        <v>6503</v>
      </c>
      <c r="G314"/>
      <c r="H314" t="s">
        <v>5052</v>
      </c>
      <c r="I314" t="s">
        <v>5035</v>
      </c>
      <c r="J314" t="s">
        <v>5053</v>
      </c>
      <c r="K314" t="s">
        <v>4653</v>
      </c>
      <c r="L314" t="s">
        <v>9522</v>
      </c>
      <c r="M314" t="str">
        <f>LOWER(B314&amp;Table1[[#This Row],[Achternaam]]&amp;L314)</f>
        <v>mariehermannsvandemoortele</v>
      </c>
      <c r="N314"/>
      <c r="O314" t="s">
        <v>4654</v>
      </c>
      <c r="P314" t="s">
        <v>4655</v>
      </c>
      <c r="Q314" t="s">
        <v>6524</v>
      </c>
      <c r="R314" t="str">
        <f>IFERROR(LEFT(SUBSTITUTE(SUBSTITUTE(Table1[[#This Row],[Website]],"www.",""),"https://",""), FIND(".", SUBSTITUTE(SUBSTITUTE(Table1[[#This Row],[Website]],"www.",""),"https://","")) - 1),"")</f>
        <v>vandemoortele</v>
      </c>
      <c r="S314" t="s">
        <v>4656</v>
      </c>
      <c r="T314" t="s">
        <v>26</v>
      </c>
      <c r="U314" t="s">
        <v>4659</v>
      </c>
    </row>
    <row r="315" spans="1:21" ht="15" customHeight="1" x14ac:dyDescent="0.45">
      <c r="A315" t="s">
        <v>9422</v>
      </c>
      <c r="B315" t="s">
        <v>6543</v>
      </c>
      <c r="C315" t="s">
        <v>6544</v>
      </c>
      <c r="D315"/>
      <c r="E315" t="s">
        <v>5023</v>
      </c>
      <c r="F315" t="s">
        <v>6545</v>
      </c>
      <c r="G315"/>
      <c r="H315" t="s">
        <v>5104</v>
      </c>
      <c r="I315" t="s">
        <v>5035</v>
      </c>
      <c r="J315" t="s">
        <v>5036</v>
      </c>
      <c r="K315" t="s">
        <v>1676</v>
      </c>
      <c r="L315" t="s">
        <v>9523</v>
      </c>
      <c r="M315" t="str">
        <f>LOWER(B315&amp;Table1[[#This Row],[Achternaam]]&amp;L315)</f>
        <v>alinekelchtermansdell</v>
      </c>
      <c r="N315" t="s">
        <v>4235</v>
      </c>
      <c r="O315" t="s">
        <v>1677</v>
      </c>
      <c r="P315" t="s">
        <v>1678</v>
      </c>
      <c r="Q315" t="s">
        <v>6546</v>
      </c>
      <c r="R315" t="str">
        <f>IFERROR(LEFT(SUBSTITUTE(SUBSTITUTE(Table1[[#This Row],[Website]],"www.",""),"https://",""), FIND(".", SUBSTITUTE(SUBSTITUTE(Table1[[#This Row],[Website]],"www.",""),"https://","")) - 1),"")</f>
        <v>delltechnologies</v>
      </c>
      <c r="S315" t="s">
        <v>1679</v>
      </c>
      <c r="T315" t="s">
        <v>26</v>
      </c>
      <c r="U315" t="s">
        <v>1684</v>
      </c>
    </row>
    <row r="316" spans="1:21" ht="15" customHeight="1" x14ac:dyDescent="0.45">
      <c r="A316" t="s">
        <v>9422</v>
      </c>
      <c r="B316" t="s">
        <v>6550</v>
      </c>
      <c r="C316" t="s">
        <v>6551</v>
      </c>
      <c r="D316"/>
      <c r="E316" t="s">
        <v>5023</v>
      </c>
      <c r="F316" t="s">
        <v>6552</v>
      </c>
      <c r="G316"/>
      <c r="H316" t="s">
        <v>6553</v>
      </c>
      <c r="I316" t="s">
        <v>5035</v>
      </c>
      <c r="J316" t="s">
        <v>5036</v>
      </c>
      <c r="K316" t="s">
        <v>4406</v>
      </c>
      <c r="L316" t="s">
        <v>9524</v>
      </c>
      <c r="M316" t="str">
        <f>LOWER(B316&amp;Table1[[#This Row],[Achternaam]]&amp;L316)</f>
        <v>beatricefoucaud-lepineuxterumobcteurope</v>
      </c>
      <c r="N316" t="s">
        <v>383</v>
      </c>
      <c r="O316" t="s">
        <v>4407</v>
      </c>
      <c r="P316" t="s">
        <v>4408</v>
      </c>
      <c r="Q316" t="s">
        <v>6554</v>
      </c>
      <c r="R316" t="str">
        <f>IFERROR(LEFT(SUBSTITUTE(SUBSTITUTE(Table1[[#This Row],[Website]],"www.",""),"https://",""), FIND(".", SUBSTITUTE(SUBSTITUTE(Table1[[#This Row],[Website]],"www.",""),"https://","")) - 1),"")</f>
        <v>terumobct</v>
      </c>
      <c r="S316" t="s">
        <v>4409</v>
      </c>
      <c r="T316" t="s">
        <v>26</v>
      </c>
      <c r="U316" t="s">
        <v>4412</v>
      </c>
    </row>
    <row r="317" spans="1:21" ht="15" customHeight="1" x14ac:dyDescent="0.45">
      <c r="A317" t="s">
        <v>9422</v>
      </c>
      <c r="B317" t="s">
        <v>6339</v>
      </c>
      <c r="C317" t="s">
        <v>6560</v>
      </c>
      <c r="D317"/>
      <c r="E317" t="s">
        <v>5023</v>
      </c>
      <c r="F317" t="s">
        <v>6561</v>
      </c>
      <c r="G317"/>
      <c r="H317" t="s">
        <v>5052</v>
      </c>
      <c r="I317" t="s">
        <v>5035</v>
      </c>
      <c r="J317" t="s">
        <v>5053</v>
      </c>
      <c r="K317" t="s">
        <v>1601</v>
      </c>
      <c r="L317" t="s">
        <v>9525</v>
      </c>
      <c r="M317" t="str">
        <f>LOWER(B317&amp;Table1[[#This Row],[Achternaam]]&amp;L317)</f>
        <v>johanaeyelsdanonerotselaarsp</v>
      </c>
      <c r="N317" t="s">
        <v>3281</v>
      </c>
      <c r="O317" t="s">
        <v>1602</v>
      </c>
      <c r="P317" t="s">
        <v>1603</v>
      </c>
      <c r="Q317" t="s">
        <v>6562</v>
      </c>
      <c r="R317" t="str">
        <f>IFERROR(LEFT(SUBSTITUTE(SUBSTITUTE(Table1[[#This Row],[Website]],"www.",""),"https://",""), FIND(".", SUBSTITUTE(SUBSTITUTE(Table1[[#This Row],[Website]],"www.",""),"https://","")) - 1),"")</f>
        <v>danone</v>
      </c>
      <c r="S317" t="s">
        <v>6689</v>
      </c>
      <c r="T317"/>
      <c r="U317" t="s">
        <v>1607</v>
      </c>
    </row>
    <row r="318" spans="1:21" ht="15" customHeight="1" x14ac:dyDescent="0.45">
      <c r="A318" t="s">
        <v>9422</v>
      </c>
      <c r="B318" t="s">
        <v>6563</v>
      </c>
      <c r="C318" t="s">
        <v>6564</v>
      </c>
      <c r="D318"/>
      <c r="E318" t="s">
        <v>5023</v>
      </c>
      <c r="F318" t="s">
        <v>6565</v>
      </c>
      <c r="G318"/>
      <c r="H318" t="s">
        <v>5115</v>
      </c>
      <c r="I318" t="s">
        <v>5088</v>
      </c>
      <c r="J318" t="s">
        <v>5053</v>
      </c>
      <c r="K318" t="s">
        <v>800</v>
      </c>
      <c r="L318" t="s">
        <v>9526</v>
      </c>
      <c r="M318" t="str">
        <f>LOWER(B318&amp;Table1[[#This Row],[Achternaam]]&amp;L318)</f>
        <v>pieterverhaeghebergeratmonnoyeur</v>
      </c>
      <c r="N318" t="s">
        <v>686</v>
      </c>
      <c r="O318" t="s">
        <v>801</v>
      </c>
      <c r="P318" t="s">
        <v>802</v>
      </c>
      <c r="Q318" t="s">
        <v>6566</v>
      </c>
      <c r="R318" t="str">
        <f>IFERROR(LEFT(SUBSTITUTE(SUBSTITUTE(Table1[[#This Row],[Website]],"www.",""),"https://",""), FIND(".", SUBSTITUTE(SUBSTITUTE(Table1[[#This Row],[Website]],"www.",""),"https://","")) - 1),"")</f>
        <v>bergerat-used</v>
      </c>
      <c r="S318" t="s">
        <v>803</v>
      </c>
      <c r="T318" t="s">
        <v>26</v>
      </c>
      <c r="U318" t="s">
        <v>806</v>
      </c>
    </row>
    <row r="319" spans="1:21" ht="15" customHeight="1" x14ac:dyDescent="0.45">
      <c r="A319" t="s">
        <v>9422</v>
      </c>
      <c r="B319" t="s">
        <v>6578</v>
      </c>
      <c r="C319" t="s">
        <v>6579</v>
      </c>
      <c r="D319"/>
      <c r="E319" t="s">
        <v>5023</v>
      </c>
      <c r="F319" t="s">
        <v>6580</v>
      </c>
      <c r="G319"/>
      <c r="H319" t="s">
        <v>6437</v>
      </c>
      <c r="I319" t="s">
        <v>5035</v>
      </c>
      <c r="J319" t="s">
        <v>5076</v>
      </c>
      <c r="K319" t="s">
        <v>4021</v>
      </c>
      <c r="L319" t="s">
        <v>9527</v>
      </c>
      <c r="M319" t="str">
        <f>LOWER(B319&amp;Table1[[#This Row],[Achternaam]]&amp;L319)</f>
        <v>hermanvan ballartsgs</v>
      </c>
      <c r="N319" t="s">
        <v>469</v>
      </c>
      <c r="O319" t="s">
        <v>4022</v>
      </c>
      <c r="P319" t="s">
        <v>4023</v>
      </c>
      <c r="Q319" t="s">
        <v>6581</v>
      </c>
      <c r="R319" t="str">
        <f>IFERROR(LEFT(SUBSTITUTE(SUBSTITUTE(Table1[[#This Row],[Website]],"www.",""),"https://",""), FIND(".", SUBSTITUTE(SUBSTITUTE(Table1[[#This Row],[Website]],"www.",""),"https://","")) - 1),"")</f>
        <v>sgs</v>
      </c>
      <c r="S319" t="s">
        <v>4024</v>
      </c>
      <c r="T319" t="s">
        <v>26</v>
      </c>
      <c r="U319" t="s">
        <v>4026</v>
      </c>
    </row>
    <row r="320" spans="1:21" ht="15" customHeight="1" x14ac:dyDescent="0.45">
      <c r="A320" t="s">
        <v>9422</v>
      </c>
      <c r="B320" t="s">
        <v>6582</v>
      </c>
      <c r="C320" t="s">
        <v>6583</v>
      </c>
      <c r="D320"/>
      <c r="E320" t="s">
        <v>5023</v>
      </c>
      <c r="F320" t="s">
        <v>6584</v>
      </c>
      <c r="G320"/>
      <c r="H320" t="s">
        <v>5052</v>
      </c>
      <c r="I320" t="s">
        <v>5035</v>
      </c>
      <c r="J320" t="s">
        <v>5053</v>
      </c>
      <c r="K320" t="s">
        <v>3640</v>
      </c>
      <c r="L320" t="s">
        <v>9528</v>
      </c>
      <c r="M320" t="str">
        <f>LOWER(B320&amp;Table1[[#This Row],[Achternaam]]&amp;L320)</f>
        <v>marleenbrouxpricewaterhousecoopers</v>
      </c>
      <c r="N320" t="s">
        <v>156</v>
      </c>
      <c r="O320" t="s">
        <v>3641</v>
      </c>
      <c r="P320" t="s">
        <v>3642</v>
      </c>
      <c r="Q320" t="s">
        <v>5936</v>
      </c>
      <c r="R320" t="str">
        <f>IFERROR(LEFT(SUBSTITUTE(SUBSTITUTE(Table1[[#This Row],[Website]],"www.",""),"https://",""), FIND(".", SUBSTITUTE(SUBSTITUTE(Table1[[#This Row],[Website]],"www.",""),"https://","")) - 1),"")</f>
        <v>pwc</v>
      </c>
      <c r="S320" t="s">
        <v>3643</v>
      </c>
      <c r="T320" t="s">
        <v>26</v>
      </c>
      <c r="U320" t="s">
        <v>3646</v>
      </c>
    </row>
    <row r="321" spans="1:21" ht="15" customHeight="1" x14ac:dyDescent="0.45">
      <c r="A321" t="s">
        <v>9422</v>
      </c>
      <c r="B321" t="s">
        <v>6591</v>
      </c>
      <c r="C321" t="s">
        <v>6592</v>
      </c>
      <c r="D321"/>
      <c r="E321" t="s">
        <v>5023</v>
      </c>
      <c r="F321" t="s">
        <v>6593</v>
      </c>
      <c r="G321"/>
      <c r="H321" t="s">
        <v>5052</v>
      </c>
      <c r="I321" t="s">
        <v>5035</v>
      </c>
      <c r="J321" t="s">
        <v>5036</v>
      </c>
      <c r="K321" t="s">
        <v>1522</v>
      </c>
      <c r="L321" t="s">
        <v>9529</v>
      </c>
      <c r="M321" t="str">
        <f>LOWER(B321&amp;Table1[[#This Row],[Achternaam]]&amp;L321)</f>
        <v>roelvan auselooscpsp</v>
      </c>
      <c r="N321" t="s">
        <v>2268</v>
      </c>
      <c r="O321" t="s">
        <v>1523</v>
      </c>
      <c r="P321" t="s">
        <v>1524</v>
      </c>
      <c r="Q321" t="s">
        <v>6594</v>
      </c>
      <c r="R321" t="str">
        <f>IFERROR(LEFT(SUBSTITUTE(SUBSTITUTE(Table1[[#This Row],[Website]],"www.",""),"https://",""), FIND(".", SUBSTITUTE(SUBSTITUTE(Table1[[#This Row],[Website]],"www.",""),"https://","")) - 1),"")</f>
        <v>centerparcs</v>
      </c>
      <c r="S321" t="s">
        <v>1525</v>
      </c>
      <c r="T321" t="s">
        <v>26</v>
      </c>
      <c r="U321" t="s">
        <v>1530</v>
      </c>
    </row>
    <row r="322" spans="1:21" ht="15" customHeight="1" x14ac:dyDescent="0.45">
      <c r="A322" t="s">
        <v>9422</v>
      </c>
      <c r="B322" t="s">
        <v>6595</v>
      </c>
      <c r="C322" t="s">
        <v>6596</v>
      </c>
      <c r="D322"/>
      <c r="E322" t="s">
        <v>5023</v>
      </c>
      <c r="F322" t="s">
        <v>6597</v>
      </c>
      <c r="G322"/>
      <c r="H322" t="s">
        <v>6598</v>
      </c>
      <c r="I322" t="s">
        <v>5035</v>
      </c>
      <c r="J322" t="s">
        <v>5053</v>
      </c>
      <c r="K322" t="s">
        <v>2107</v>
      </c>
      <c r="L322" t="s">
        <v>9530</v>
      </c>
      <c r="M322" t="str">
        <f>LOWER(B322&amp;Table1[[#This Row],[Achternaam]]&amp;L322)</f>
        <v>laurenceleclercqeuphonybenelux</v>
      </c>
      <c r="N322" t="s">
        <v>775</v>
      </c>
      <c r="O322" t="s">
        <v>2108</v>
      </c>
      <c r="P322" t="s">
        <v>2109</v>
      </c>
      <c r="Q322" t="s">
        <v>6599</v>
      </c>
      <c r="R322" t="str">
        <f>IFERROR(LEFT(SUBSTITUTE(SUBSTITUTE(Table1[[#This Row],[Website]],"www.",""),"https://",""), FIND(".", SUBSTITUTE(SUBSTITUTE(Table1[[#This Row],[Website]],"www.",""),"https://","")) - 1),"")</f>
        <v>euphony</v>
      </c>
      <c r="S322" t="s">
        <v>2110</v>
      </c>
      <c r="T322" t="s">
        <v>26</v>
      </c>
      <c r="U322" t="s">
        <v>2114</v>
      </c>
    </row>
    <row r="323" spans="1:21" ht="15" customHeight="1" x14ac:dyDescent="0.45">
      <c r="A323" t="s">
        <v>9422</v>
      </c>
      <c r="B323" t="s">
        <v>6363</v>
      </c>
      <c r="C323" t="s">
        <v>6364</v>
      </c>
      <c r="D323"/>
      <c r="E323" t="s">
        <v>5023</v>
      </c>
      <c r="F323" t="s">
        <v>6365</v>
      </c>
      <c r="G323"/>
      <c r="H323" t="s">
        <v>5052</v>
      </c>
      <c r="I323" t="s">
        <v>5035</v>
      </c>
      <c r="J323" t="s">
        <v>5053</v>
      </c>
      <c r="K323" t="s">
        <v>2315</v>
      </c>
      <c r="L323" t="s">
        <v>9531</v>
      </c>
      <c r="M323" t="str">
        <f>LOWER(B323&amp;Table1[[#This Row],[Achternaam]]&amp;L323)</f>
        <v>joellecroteuxglsdistribution</v>
      </c>
      <c r="N323" t="s">
        <v>2147</v>
      </c>
      <c r="O323" t="s">
        <v>2316</v>
      </c>
      <c r="P323" t="s">
        <v>2317</v>
      </c>
      <c r="Q323" t="s">
        <v>6600</v>
      </c>
      <c r="R323" t="str">
        <f>IFERROR(LEFT(SUBSTITUTE(SUBSTITUTE(Table1[[#This Row],[Website]],"www.",""),"https://",""), FIND(".", SUBSTITUTE(SUBSTITUTE(Table1[[#This Row],[Website]],"www.",""),"https://","")) - 1),"")</f>
        <v>gls-group</v>
      </c>
      <c r="S323" t="s">
        <v>2318</v>
      </c>
      <c r="T323" t="s">
        <v>26</v>
      </c>
      <c r="U323" t="s">
        <v>2320</v>
      </c>
    </row>
    <row r="324" spans="1:21" ht="15" customHeight="1" x14ac:dyDescent="0.45">
      <c r="A324" t="s">
        <v>9422</v>
      </c>
      <c r="B324" t="s">
        <v>5818</v>
      </c>
      <c r="C324" t="s">
        <v>5819</v>
      </c>
      <c r="D324"/>
      <c r="E324" t="s">
        <v>5023</v>
      </c>
      <c r="F324" t="s">
        <v>5820</v>
      </c>
      <c r="G324"/>
      <c r="H324" t="s">
        <v>5052</v>
      </c>
      <c r="I324" t="s">
        <v>5035</v>
      </c>
      <c r="J324" t="s">
        <v>5053</v>
      </c>
      <c r="K324" t="s">
        <v>1072</v>
      </c>
      <c r="L324" t="s">
        <v>9532</v>
      </c>
      <c r="M324" t="str">
        <f>LOWER(B324&amp;Table1[[#This Row],[Achternaam]]&amp;L324)</f>
        <v>woutercromheeckecargillr&amp;dcentreeurope</v>
      </c>
      <c r="N324" t="s">
        <v>4495</v>
      </c>
      <c r="O324" t="s">
        <v>1073</v>
      </c>
      <c r="P324" t="s">
        <v>1074</v>
      </c>
      <c r="Q324" t="s">
        <v>6605</v>
      </c>
      <c r="R324" t="str">
        <f>IFERROR(LEFT(SUBSTITUTE(SUBSTITUTE(Table1[[#This Row],[Website]],"www.",""),"https://",""), FIND(".", SUBSTITUTE(SUBSTITUTE(Table1[[#This Row],[Website]],"www.",""),"https://","")) - 1),"")</f>
        <v>cargill</v>
      </c>
      <c r="S324" t="s">
        <v>1075</v>
      </c>
      <c r="T324" t="s">
        <v>26</v>
      </c>
      <c r="U324" t="s">
        <v>1079</v>
      </c>
    </row>
    <row r="325" spans="1:21" ht="15" customHeight="1" x14ac:dyDescent="0.45">
      <c r="A325" t="s">
        <v>9422</v>
      </c>
      <c r="B325" t="s">
        <v>6606</v>
      </c>
      <c r="C325" t="s">
        <v>6607</v>
      </c>
      <c r="D325"/>
      <c r="E325" t="s">
        <v>5023</v>
      </c>
      <c r="F325" t="s">
        <v>6608</v>
      </c>
      <c r="G325" t="s">
        <v>5033</v>
      </c>
      <c r="H325" t="s">
        <v>6609</v>
      </c>
      <c r="I325" t="s">
        <v>5035</v>
      </c>
      <c r="J325" t="s">
        <v>5036</v>
      </c>
      <c r="K325" t="s">
        <v>1896</v>
      </c>
      <c r="L325" t="s">
        <v>9533</v>
      </c>
      <c r="M325" t="str">
        <f>LOWER(B325&amp;Table1[[#This Row],[Achternaam]]&amp;L325)</f>
        <v>joachimverrijckendupontdenemours()</v>
      </c>
      <c r="N325" t="s">
        <v>216</v>
      </c>
      <c r="O325" t="s">
        <v>1897</v>
      </c>
      <c r="P325" t="s">
        <v>1898</v>
      </c>
      <c r="Q325" t="s">
        <v>6610</v>
      </c>
      <c r="R325" t="str">
        <f>IFERROR(LEFT(SUBSTITUTE(SUBSTITUTE(Table1[[#This Row],[Website]],"www.",""),"https://",""), FIND(".", SUBSTITUTE(SUBSTITUTE(Table1[[#This Row],[Website]],"www.",""),"https://","")) - 1),"")</f>
        <v>dupontdenemours</v>
      </c>
      <c r="S325" t="s">
        <v>1899</v>
      </c>
      <c r="T325" t="s">
        <v>26</v>
      </c>
      <c r="U325" t="s">
        <v>1903</v>
      </c>
    </row>
    <row r="326" spans="1:21" ht="15" customHeight="1" x14ac:dyDescent="0.45">
      <c r="A326" t="s">
        <v>9422</v>
      </c>
      <c r="B326" t="s">
        <v>5847</v>
      </c>
      <c r="C326" t="s">
        <v>5848</v>
      </c>
      <c r="D326"/>
      <c r="E326" t="s">
        <v>5023</v>
      </c>
      <c r="F326" t="s">
        <v>5849</v>
      </c>
      <c r="G326"/>
      <c r="H326" t="s">
        <v>5207</v>
      </c>
      <c r="I326" t="s">
        <v>5035</v>
      </c>
      <c r="J326" t="s">
        <v>5076</v>
      </c>
      <c r="K326" t="s">
        <v>4367</v>
      </c>
      <c r="L326" t="s">
        <v>9534</v>
      </c>
      <c r="M326" t="str">
        <f>LOWER(B326&amp;Table1[[#This Row],[Achternaam]]&amp;L326)</f>
        <v>bertde keysertec4jets</v>
      </c>
      <c r="N326" t="s">
        <v>4533</v>
      </c>
      <c r="O326" t="s">
        <v>4368</v>
      </c>
      <c r="P326" t="s">
        <v>4369</v>
      </c>
      <c r="Q326" t="s">
        <v>6617</v>
      </c>
      <c r="R326" t="str">
        <f>IFERROR(LEFT(SUBSTITUTE(SUBSTITUTE(Table1[[#This Row],[Website]],"www.",""),"https://",""), FIND(".", SUBSTITUTE(SUBSTITUTE(Table1[[#This Row],[Website]],"www.",""),"https://","")) - 1),"")</f>
        <v>tui</v>
      </c>
      <c r="S326" t="s">
        <v>4370</v>
      </c>
      <c r="T326" t="s">
        <v>26</v>
      </c>
      <c r="U326" t="s">
        <v>4374</v>
      </c>
    </row>
    <row r="327" spans="1:21" ht="15" customHeight="1" x14ac:dyDescent="0.45">
      <c r="A327" t="s">
        <v>9422</v>
      </c>
      <c r="B327" t="s">
        <v>6567</v>
      </c>
      <c r="C327" t="s">
        <v>6568</v>
      </c>
      <c r="D327"/>
      <c r="E327" t="s">
        <v>5023</v>
      </c>
      <c r="F327" t="s">
        <v>6570</v>
      </c>
      <c r="G327"/>
      <c r="H327" t="s">
        <v>6571</v>
      </c>
      <c r="I327" t="s">
        <v>5026</v>
      </c>
      <c r="J327" t="s">
        <v>5053</v>
      </c>
      <c r="K327" t="s">
        <v>1795</v>
      </c>
      <c r="L327" t="s">
        <v>9535</v>
      </c>
      <c r="M327" t="str">
        <f>LOWER(B327&amp;Table1[[#This Row],[Achternaam]]&amp;L327)</f>
        <v>sylvienoeldhlglobalforwarding()</v>
      </c>
      <c r="N327" t="s">
        <v>4613</v>
      </c>
      <c r="O327" t="s">
        <v>1796</v>
      </c>
      <c r="P327" t="s">
        <v>1797</v>
      </c>
      <c r="Q327" t="s">
        <v>6629</v>
      </c>
      <c r="R327" t="str">
        <f>IFERROR(LEFT(SUBSTITUTE(SUBSTITUTE(Table1[[#This Row],[Website]],"www.",""),"https://",""), FIND(".", SUBSTITUTE(SUBSTITUTE(Table1[[#This Row],[Website]],"www.",""),"https://","")) - 1),"")</f>
        <v>dhl</v>
      </c>
      <c r="S327" t="s">
        <v>6689</v>
      </c>
      <c r="T327"/>
    </row>
    <row r="328" spans="1:21" ht="15" customHeight="1" x14ac:dyDescent="0.45">
      <c r="A328" t="s">
        <v>9422</v>
      </c>
      <c r="B328" t="s">
        <v>6635</v>
      </c>
      <c r="C328" t="s">
        <v>6636</v>
      </c>
      <c r="D328"/>
      <c r="E328" t="s">
        <v>5023</v>
      </c>
      <c r="F328" t="s">
        <v>6637</v>
      </c>
      <c r="G328"/>
      <c r="H328" t="s">
        <v>5207</v>
      </c>
      <c r="I328" t="s">
        <v>5035</v>
      </c>
      <c r="J328" t="s">
        <v>5076</v>
      </c>
      <c r="K328" t="s">
        <v>6628</v>
      </c>
      <c r="L328" t="s">
        <v>9536</v>
      </c>
      <c r="M328" t="str">
        <f>LOWER(B328&amp;Table1[[#This Row],[Achternaam]]&amp;L328)</f>
        <v>jessicalambrechtaldi</v>
      </c>
      <c r="N328" t="s">
        <v>111</v>
      </c>
      <c r="O328" t="s">
        <v>6638</v>
      </c>
      <c r="P328" t="s">
        <v>6639</v>
      </c>
      <c r="Q328" t="s">
        <v>6640</v>
      </c>
      <c r="R328" t="str">
        <f>IFERROR(LEFT(SUBSTITUTE(SUBSTITUTE(Table1[[#This Row],[Website]],"www.",""),"https://",""), FIND(".", SUBSTITUTE(SUBSTITUTE(Table1[[#This Row],[Website]],"www.",""),"https://","")) - 1),"")</f>
        <v>aldi</v>
      </c>
      <c r="S328" t="s">
        <v>6689</v>
      </c>
      <c r="T328"/>
    </row>
    <row r="329" spans="1:21" ht="15" customHeight="1" x14ac:dyDescent="0.45">
      <c r="A329" t="s">
        <v>9422</v>
      </c>
      <c r="B329" t="s">
        <v>6641</v>
      </c>
      <c r="C329" t="s">
        <v>6642</v>
      </c>
      <c r="D329"/>
      <c r="E329" t="s">
        <v>5023</v>
      </c>
      <c r="F329" t="s">
        <v>6643</v>
      </c>
      <c r="G329"/>
      <c r="H329" t="s">
        <v>5052</v>
      </c>
      <c r="I329" t="s">
        <v>5035</v>
      </c>
      <c r="J329" t="s">
        <v>5053</v>
      </c>
      <c r="K329" t="s">
        <v>124</v>
      </c>
      <c r="L329" t="s">
        <v>9537</v>
      </c>
      <c r="M329" t="str">
        <f>LOWER(B329&amp;Table1[[#This Row],[Achternaam]]&amp;L329)</f>
        <v>marialanzaadeccopersonnelservices</v>
      </c>
      <c r="N329" t="s">
        <v>79</v>
      </c>
      <c r="O329" t="s">
        <v>125</v>
      </c>
      <c r="P329" t="s">
        <v>126</v>
      </c>
      <c r="Q329" t="s">
        <v>6644</v>
      </c>
      <c r="R329" t="str">
        <f>IFERROR(LEFT(SUBSTITUTE(SUBSTITUTE(Table1[[#This Row],[Website]],"www.",""),"https://",""), FIND(".", SUBSTITUTE(SUBSTITUTE(Table1[[#This Row],[Website]],"www.",""),"https://","")) - 1),"")</f>
        <v>adecco</v>
      </c>
      <c r="S329" t="s">
        <v>6689</v>
      </c>
      <c r="T329"/>
    </row>
    <row r="330" spans="1:21" ht="15" customHeight="1" x14ac:dyDescent="0.45">
      <c r="A330" t="s">
        <v>9422</v>
      </c>
      <c r="B330" t="s">
        <v>6567</v>
      </c>
      <c r="C330" t="s">
        <v>6568</v>
      </c>
      <c r="D330"/>
      <c r="E330" t="s">
        <v>5023</v>
      </c>
      <c r="F330" t="s">
        <v>6570</v>
      </c>
      <c r="G330"/>
      <c r="H330" t="s">
        <v>6571</v>
      </c>
      <c r="I330" t="s">
        <v>5026</v>
      </c>
      <c r="J330" t="s">
        <v>5053</v>
      </c>
      <c r="K330" t="s">
        <v>6645</v>
      </c>
      <c r="L330" t="s">
        <v>9538</v>
      </c>
      <c r="M330" t="str">
        <f>LOWER(B330&amp;Table1[[#This Row],[Achternaam]]&amp;L330)</f>
        <v>sylvienoeldhlinternational</v>
      </c>
      <c r="N330" t="s">
        <v>3614</v>
      </c>
      <c r="O330" t="s">
        <v>6646</v>
      </c>
      <c r="P330" t="s">
        <v>6647</v>
      </c>
      <c r="Q330" t="s">
        <v>6648</v>
      </c>
      <c r="R330" t="str">
        <f>IFERROR(LEFT(SUBSTITUTE(SUBSTITUTE(Table1[[#This Row],[Website]],"www.",""),"https://",""), FIND(".", SUBSTITUTE(SUBSTITUTE(Table1[[#This Row],[Website]],"www.",""),"https://","")) - 1),"")</f>
        <v>dhlexpress</v>
      </c>
      <c r="S330" t="s">
        <v>6689</v>
      </c>
      <c r="T330"/>
    </row>
    <row r="331" spans="1:21" ht="15" customHeight="1" x14ac:dyDescent="0.45">
      <c r="A331" t="s">
        <v>9422</v>
      </c>
      <c r="B331" t="s">
        <v>6409</v>
      </c>
      <c r="C331" t="s">
        <v>6654</v>
      </c>
      <c r="D331"/>
      <c r="E331" t="s">
        <v>5023</v>
      </c>
      <c r="F331" t="s">
        <v>6655</v>
      </c>
      <c r="G331"/>
      <c r="H331" t="s">
        <v>5052</v>
      </c>
      <c r="I331" t="s">
        <v>5035</v>
      </c>
      <c r="J331" t="s">
        <v>5036</v>
      </c>
      <c r="K331" t="s">
        <v>2115</v>
      </c>
      <c r="L331" t="s">
        <v>9539</v>
      </c>
      <c r="M331" t="str">
        <f>LOWER(B331&amp;Table1[[#This Row],[Achternaam]]&amp;L331)</f>
        <v>marijketavernierevaleurope</v>
      </c>
      <c r="N331" t="s">
        <v>919</v>
      </c>
      <c r="O331" t="s">
        <v>2116</v>
      </c>
      <c r="P331" t="s">
        <v>2117</v>
      </c>
      <c r="Q331" t="s">
        <v>6656</v>
      </c>
      <c r="R331" t="str">
        <f>IFERROR(LEFT(SUBSTITUTE(SUBSTITUTE(Table1[[#This Row],[Website]],"www.",""),"https://",""), FIND(".", SUBSTITUTE(SUBSTITUTE(Table1[[#This Row],[Website]],"www.",""),"https://","")) - 1),"")</f>
        <v>evalevoh</v>
      </c>
      <c r="S331" t="s">
        <v>6689</v>
      </c>
      <c r="T331"/>
    </row>
    <row r="332" spans="1:21" ht="15" customHeight="1" x14ac:dyDescent="0.45">
      <c r="A332" t="s">
        <v>9422</v>
      </c>
      <c r="B332" t="s">
        <v>6657</v>
      </c>
      <c r="C332" t="s">
        <v>5832</v>
      </c>
      <c r="D332"/>
      <c r="E332" t="s">
        <v>5023</v>
      </c>
      <c r="F332" t="s">
        <v>6658</v>
      </c>
      <c r="G332"/>
      <c r="H332" t="s">
        <v>5207</v>
      </c>
      <c r="I332" t="s">
        <v>5035</v>
      </c>
      <c r="J332" t="s">
        <v>5053</v>
      </c>
      <c r="K332" t="s">
        <v>3397</v>
      </c>
      <c r="L332" t="s">
        <v>9540</v>
      </c>
      <c r="M332" t="str">
        <f>LOWER(B332&amp;Table1[[#This Row],[Achternaam]]&amp;L332)</f>
        <v>erwinmartensnitto</v>
      </c>
      <c r="N332" t="s">
        <v>2435</v>
      </c>
      <c r="O332" t="s">
        <v>3398</v>
      </c>
      <c r="P332" t="s">
        <v>3399</v>
      </c>
      <c r="Q332" t="s">
        <v>6659</v>
      </c>
      <c r="R332" t="str">
        <f>IFERROR(LEFT(SUBSTITUTE(SUBSTITUTE(Table1[[#This Row],[Website]],"www.",""),"https://",""), FIND(".", SUBSTITUTE(SUBSTITUTE(Table1[[#This Row],[Website]],"www.",""),"https://","")) - 1),"")</f>
        <v>nitto</v>
      </c>
      <c r="S332" t="s">
        <v>6689</v>
      </c>
      <c r="T332"/>
    </row>
    <row r="333" spans="1:21" ht="15" customHeight="1" x14ac:dyDescent="0.45">
      <c r="A333" t="s">
        <v>9422</v>
      </c>
      <c r="B333" t="s">
        <v>6665</v>
      </c>
      <c r="C333" t="s">
        <v>6666</v>
      </c>
      <c r="D333"/>
      <c r="E333" t="s">
        <v>5023</v>
      </c>
      <c r="F333" t="s">
        <v>6667</v>
      </c>
      <c r="G333"/>
      <c r="H333" t="s">
        <v>5052</v>
      </c>
      <c r="I333" t="s">
        <v>5035</v>
      </c>
      <c r="J333" t="s">
        <v>5036</v>
      </c>
      <c r="K333" t="s">
        <v>1314</v>
      </c>
      <c r="L333" t="s">
        <v>9541</v>
      </c>
      <c r="M333" t="str">
        <f>LOWER(B333&amp;Table1[[#This Row],[Achternaam]]&amp;L333)</f>
        <v>jokevan scharencleaningmasters</v>
      </c>
      <c r="N333" t="s">
        <v>1573</v>
      </c>
      <c r="O333" t="s">
        <v>1315</v>
      </c>
      <c r="P333" t="s">
        <v>1316</v>
      </c>
      <c r="Q333" t="s">
        <v>6668</v>
      </c>
      <c r="R333" t="str">
        <f>IFERROR(LEFT(SUBSTITUTE(SUBSTITUTE(Table1[[#This Row],[Website]],"www.",""),"https://",""), FIND(".", SUBSTITUTE(SUBSTITUTE(Table1[[#This Row],[Website]],"www.",""),"https://","")) - 1),"")</f>
        <v>multimasters</v>
      </c>
      <c r="S333" t="s">
        <v>6689</v>
      </c>
      <c r="T333"/>
    </row>
    <row r="334" spans="1:21" ht="15" customHeight="1" x14ac:dyDescent="0.45">
      <c r="A334" t="s">
        <v>9422</v>
      </c>
      <c r="B334" t="s">
        <v>6669</v>
      </c>
      <c r="C334" t="s">
        <v>5084</v>
      </c>
      <c r="D334"/>
      <c r="E334" t="s">
        <v>5023</v>
      </c>
      <c r="F334" t="s">
        <v>6670</v>
      </c>
      <c r="G334"/>
      <c r="H334" t="s">
        <v>5115</v>
      </c>
      <c r="I334" t="s">
        <v>5088</v>
      </c>
      <c r="J334" t="s">
        <v>5053</v>
      </c>
      <c r="K334" t="s">
        <v>6671</v>
      </c>
      <c r="L334" t="s">
        <v>9542</v>
      </c>
      <c r="M334" t="str">
        <f>LOWER(B334&amp;Table1[[#This Row],[Achternaam]]&amp;L334)</f>
        <v>karelmertensdhlecommerce()</v>
      </c>
      <c r="N334" t="s">
        <v>4613</v>
      </c>
      <c r="O334" t="s">
        <v>6672</v>
      </c>
      <c r="P334" t="s">
        <v>6673</v>
      </c>
      <c r="Q334" t="s">
        <v>6674</v>
      </c>
      <c r="R334" t="str">
        <f>IFERROR(LEFT(SUBSTITUTE(SUBSTITUTE(Table1[[#This Row],[Website]],"www.",""),"https://",""), FIND(".", SUBSTITUTE(SUBSTITUTE(Table1[[#This Row],[Website]],"www.",""),"https://","")) - 1),"")</f>
        <v>dhlparcel</v>
      </c>
      <c r="S334" t="s">
        <v>6689</v>
      </c>
      <c r="T334"/>
    </row>
    <row r="335" spans="1:21" ht="15" customHeight="1" x14ac:dyDescent="0.45">
      <c r="A335" t="s">
        <v>9422</v>
      </c>
      <c r="B335" t="s">
        <v>6675</v>
      </c>
      <c r="C335" t="s">
        <v>6676</v>
      </c>
      <c r="D335"/>
      <c r="E335" t="s">
        <v>5023</v>
      </c>
      <c r="F335" t="s">
        <v>6677</v>
      </c>
      <c r="G335"/>
      <c r="H335" t="s">
        <v>5074</v>
      </c>
      <c r="I335" t="s">
        <v>5075</v>
      </c>
      <c r="J335" t="s">
        <v>5076</v>
      </c>
      <c r="K335" t="s">
        <v>3546</v>
      </c>
      <c r="L335" t="s">
        <v>9543</v>
      </c>
      <c r="M335" t="str">
        <f>LOWER(B335&amp;Table1[[#This Row],[Achternaam]]&amp;L335)</f>
        <v>karlijnlippenspetersime</v>
      </c>
      <c r="N335" t="s">
        <v>392</v>
      </c>
      <c r="O335" t="s">
        <v>3547</v>
      </c>
      <c r="P335" t="s">
        <v>3548</v>
      </c>
      <c r="Q335" t="s">
        <v>6678</v>
      </c>
      <c r="R335" t="str">
        <f>IFERROR(LEFT(SUBSTITUTE(SUBSTITUTE(Table1[[#This Row],[Website]],"www.",""),"https://",""), FIND(".", SUBSTITUTE(SUBSTITUTE(Table1[[#This Row],[Website]],"www.",""),"https://","")) - 1),"")</f>
        <v>petersime</v>
      </c>
      <c r="S335" t="s">
        <v>6689</v>
      </c>
      <c r="T335"/>
    </row>
    <row r="336" spans="1:21" ht="15" customHeight="1" x14ac:dyDescent="0.45">
      <c r="A336" t="s">
        <v>5346</v>
      </c>
      <c r="B336" t="s">
        <v>6685</v>
      </c>
      <c r="C336" t="s">
        <v>6686</v>
      </c>
      <c r="D336" t="s">
        <v>6684</v>
      </c>
      <c r="F336"/>
      <c r="G336"/>
      <c r="H336"/>
      <c r="I336" t="s">
        <v>6690</v>
      </c>
      <c r="J336"/>
      <c r="K336" t="s">
        <v>6687</v>
      </c>
      <c r="L336" t="str">
        <f>SUBSTITUTE(SUBSTITUTE(SUBSTITUTE(SUBSTITUTE(SUBSTITUTE(SUBSTITUTE(SUBSTITUTE(SUBSTITUTE(SUBSTITUTE(SUBSTITUTE(SUBSTITUTE(SUBSTITUTE(SUBSTITUTE(LOWER(K336),".",""),"-","")," bvba",""),"belgië",""),"belgium","")," nv","")," bv",""),"group",""),"groep","")," ", ""),"é","e"),"è","e"),"à","a")</f>
        <v>peri</v>
      </c>
      <c r="M336" t="str">
        <f>LOWER(B336&amp;Table1[[#This Row],[Achternaam]]&amp;L336)</f>
        <v>antonettede hommelperi</v>
      </c>
      <c r="N336"/>
      <c r="O336"/>
      <c r="P336"/>
      <c r="Q336"/>
      <c r="R336" t="str">
        <f>IFERROR(LEFT(SUBSTITUTE(SUBSTITUTE(Table1[[#This Row],[Website]],"www.",""),"https://",""), FIND(".", SUBSTITUTE(SUBSTITUTE(Table1[[#This Row],[Website]],"www.",""),"https://","")) - 1),"")</f>
        <v/>
      </c>
      <c r="S336" t="s">
        <v>6688</v>
      </c>
      <c r="T336"/>
    </row>
    <row r="337" spans="1:20" ht="15" customHeight="1" x14ac:dyDescent="0.45">
      <c r="A337" t="s">
        <v>5346</v>
      </c>
      <c r="B337" t="s">
        <v>6693</v>
      </c>
      <c r="C337" t="s">
        <v>6694</v>
      </c>
      <c r="D337" t="s">
        <v>6692</v>
      </c>
      <c r="F337"/>
      <c r="G337"/>
      <c r="H337"/>
      <c r="I337" t="s">
        <v>5052</v>
      </c>
      <c r="J337"/>
      <c r="K337" t="s">
        <v>6695</v>
      </c>
      <c r="L337" t="str">
        <f>SUBSTITUTE(SUBSTITUTE(SUBSTITUTE(SUBSTITUTE(SUBSTITUTE(SUBSTITUTE(SUBSTITUTE(SUBSTITUTE(SUBSTITUTE(SUBSTITUTE(SUBSTITUTE(SUBSTITUTE(SUBSTITUTE(LOWER(K337),".",""),"-","")," bvba",""),"belgië",""),"belgium","")," nv","")," bv",""),"group",""),"groep","")," ", ""),"é","e"),"è","e"),"à","a")</f>
        <v>biocodexbenelux</v>
      </c>
      <c r="M337" t="str">
        <f>LOWER(B337&amp;Table1[[#This Row],[Achternaam]]&amp;L337)</f>
        <v>alexandremarcos diazbiocodexbenelux</v>
      </c>
      <c r="N337"/>
      <c r="O337"/>
      <c r="P337"/>
      <c r="Q337"/>
      <c r="R337" t="str">
        <f>IFERROR(LEFT(SUBSTITUTE(SUBSTITUTE(Table1[[#This Row],[Website]],"www.",""),"https://",""), FIND(".", SUBSTITUTE(SUBSTITUTE(Table1[[#This Row],[Website]],"www.",""),"https://","")) - 1),"")</f>
        <v/>
      </c>
      <c r="S337" t="s">
        <v>6696</v>
      </c>
      <c r="T337"/>
    </row>
    <row r="338" spans="1:20" ht="15" customHeight="1" x14ac:dyDescent="0.45">
      <c r="A338" t="s">
        <v>5346</v>
      </c>
      <c r="B338" t="s">
        <v>6699</v>
      </c>
      <c r="C338" t="s">
        <v>6700</v>
      </c>
      <c r="D338" t="s">
        <v>6698</v>
      </c>
      <c r="F338"/>
      <c r="G338"/>
      <c r="H338"/>
      <c r="I338" t="s">
        <v>6703</v>
      </c>
      <c r="J338"/>
      <c r="K338" t="s">
        <v>6701</v>
      </c>
      <c r="L338" t="str">
        <f>SUBSTITUTE(SUBSTITUTE(SUBSTITUTE(SUBSTITUTE(SUBSTITUTE(SUBSTITUTE(SUBSTITUTE(SUBSTITUTE(SUBSTITUTE(SUBSTITUTE(SUBSTITUTE(SUBSTITUTE(SUBSTITUTE(LOWER(K338),".",""),"-","")," bvba",""),"belgië",""),"belgium","")," nv","")," bv",""),"group",""),"groep","")," ", ""),"é","e"),"è","e"),"à","a")</f>
        <v>spie</v>
      </c>
      <c r="M338" t="str">
        <f>LOWER(B338&amp;Table1[[#This Row],[Achternaam]]&amp;L338)</f>
        <v>annikvandeputtespie</v>
      </c>
      <c r="N338"/>
      <c r="O338"/>
      <c r="P338"/>
      <c r="Q338"/>
      <c r="R338" t="str">
        <f>IFERROR(LEFT(SUBSTITUTE(SUBSTITUTE(Table1[[#This Row],[Website]],"www.",""),"https://",""), FIND(".", SUBSTITUTE(SUBSTITUTE(Table1[[#This Row],[Website]],"www.",""),"https://","")) - 1),"")</f>
        <v/>
      </c>
      <c r="S338" t="s">
        <v>6702</v>
      </c>
      <c r="T338"/>
    </row>
    <row r="339" spans="1:20" ht="15" customHeight="1" x14ac:dyDescent="0.45">
      <c r="A339" t="s">
        <v>5346</v>
      </c>
      <c r="B339" t="s">
        <v>5781</v>
      </c>
      <c r="C339" t="s">
        <v>6710</v>
      </c>
      <c r="D339" t="s">
        <v>6709</v>
      </c>
      <c r="F339"/>
      <c r="G339"/>
      <c r="H339"/>
      <c r="I339" t="s">
        <v>6712</v>
      </c>
      <c r="J339"/>
      <c r="K339" t="s">
        <v>6711</v>
      </c>
      <c r="L339" t="str">
        <f>SUBSTITUTE(SUBSTITUTE(SUBSTITUTE(SUBSTITUTE(SUBSTITUTE(SUBSTITUTE(SUBSTITUTE(SUBSTITUTE(SUBSTITUTE(SUBSTITUTE(SUBSTITUTE(SUBSTITUTE(SUBSTITUTE(LOWER(K339),".",""),"-","")," bvba",""),"belgië",""),"belgium","")," nv","")," bv",""),"group",""),"groep","")," ", ""),"é","e"),"è","e"),"à","a")</f>
        <v>idealstandardinternational</v>
      </c>
      <c r="M339" t="str">
        <f>LOWER(B339&amp;Table1[[#This Row],[Achternaam]]&amp;L339)</f>
        <v>annickbollenidealstandardinternational</v>
      </c>
      <c r="N339"/>
      <c r="O339"/>
      <c r="P339"/>
      <c r="Q339"/>
      <c r="R339" t="str">
        <f>IFERROR(LEFT(SUBSTITUTE(SUBSTITUTE(Table1[[#This Row],[Website]],"www.",""),"https://",""), FIND(".", SUBSTITUTE(SUBSTITUTE(Table1[[#This Row],[Website]],"www.",""),"https://","")) - 1),"")</f>
        <v/>
      </c>
      <c r="S339" t="s">
        <v>6689</v>
      </c>
      <c r="T339"/>
    </row>
    <row r="340" spans="1:20" ht="15" customHeight="1" x14ac:dyDescent="0.45">
      <c r="A340" t="s">
        <v>5346</v>
      </c>
      <c r="B340" t="s">
        <v>6715</v>
      </c>
      <c r="C340" t="s">
        <v>6716</v>
      </c>
      <c r="D340" t="s">
        <v>6714</v>
      </c>
      <c r="F340"/>
      <c r="G340"/>
      <c r="H340"/>
      <c r="I340" t="s">
        <v>6719</v>
      </c>
      <c r="J340"/>
      <c r="K340" t="s">
        <v>6717</v>
      </c>
      <c r="L340" t="str">
        <f>SUBSTITUTE(SUBSTITUTE(SUBSTITUTE(SUBSTITUTE(SUBSTITUTE(SUBSTITUTE(SUBSTITUTE(SUBSTITUTE(SUBSTITUTE(SUBSTITUTE(SUBSTITUTE(SUBSTITUTE(SUBSTITUTE(LOWER(K340),".",""),"-","")," bvba",""),"belgië",""),"belgium","")," nv","")," bv",""),"group",""),"groep","")," ", ""),"é","e"),"è","e"),"à","a")</f>
        <v>schreder</v>
      </c>
      <c r="M340" t="str">
        <f>LOWER(B340&amp;Table1[[#This Row],[Achternaam]]&amp;L340)</f>
        <v>anne-catherineeversschreder</v>
      </c>
      <c r="N340"/>
      <c r="O340"/>
      <c r="P340"/>
      <c r="Q340"/>
      <c r="R340" t="str">
        <f>IFERROR(LEFT(SUBSTITUTE(SUBSTITUTE(Table1[[#This Row],[Website]],"www.",""),"https://",""), FIND(".", SUBSTITUTE(SUBSTITUTE(Table1[[#This Row],[Website]],"www.",""),"https://","")) - 1),"")</f>
        <v/>
      </c>
      <c r="S340" t="s">
        <v>6718</v>
      </c>
      <c r="T340"/>
    </row>
    <row r="341" spans="1:20" ht="15" customHeight="1" x14ac:dyDescent="0.45">
      <c r="A341" t="s">
        <v>5346</v>
      </c>
      <c r="B341" t="s">
        <v>6722</v>
      </c>
      <c r="C341" t="s">
        <v>6723</v>
      </c>
      <c r="D341" t="s">
        <v>6721</v>
      </c>
      <c r="F341"/>
      <c r="G341"/>
      <c r="H341"/>
      <c r="I341" t="s">
        <v>6726</v>
      </c>
      <c r="J341"/>
      <c r="K341" t="s">
        <v>6724</v>
      </c>
      <c r="L341" t="str">
        <f>SUBSTITUTE(SUBSTITUTE(SUBSTITUTE(SUBSTITUTE(SUBSTITUTE(SUBSTITUTE(SUBSTITUTE(SUBSTITUTE(SUBSTITUTE(SUBSTITUTE(SUBSTITUTE(SUBSTITUTE(SUBSTITUTE(LOWER(K341),".",""),"-","")," bvba",""),"belgië",""),"belgium","")," nv","")," bv",""),"group",""),"groep","")," ", ""),"é","e"),"è","e"),"à","a")</f>
        <v>luminus</v>
      </c>
      <c r="M341" t="str">
        <f>LOWER(B341&amp;Table1[[#This Row],[Achternaam]]&amp;L341)</f>
        <v>adrienmarchitelliluminus</v>
      </c>
      <c r="N341"/>
      <c r="O341"/>
      <c r="P341"/>
      <c r="Q341"/>
      <c r="R341" t="str">
        <f>IFERROR(LEFT(SUBSTITUTE(SUBSTITUTE(Table1[[#This Row],[Website]],"www.",""),"https://",""), FIND(".", SUBSTITUTE(SUBSTITUTE(Table1[[#This Row],[Website]],"www.",""),"https://","")) - 1),"")</f>
        <v/>
      </c>
      <c r="S341" t="s">
        <v>6725</v>
      </c>
      <c r="T341"/>
    </row>
    <row r="342" spans="1:20" ht="15" customHeight="1" x14ac:dyDescent="0.45">
      <c r="A342" t="s">
        <v>5346</v>
      </c>
      <c r="B342" t="s">
        <v>6729</v>
      </c>
      <c r="C342" t="s">
        <v>6730</v>
      </c>
      <c r="D342" t="s">
        <v>6728</v>
      </c>
      <c r="F342"/>
      <c r="G342"/>
      <c r="H342"/>
      <c r="I342" t="s">
        <v>5115</v>
      </c>
      <c r="J342"/>
      <c r="K342" t="s">
        <v>1726</v>
      </c>
      <c r="L342" t="str">
        <f>SUBSTITUTE(SUBSTITUTE(SUBSTITUTE(SUBSTITUTE(SUBSTITUTE(SUBSTITUTE(SUBSTITUTE(SUBSTITUTE(SUBSTITUTE(SUBSTITUTE(SUBSTITUTE(SUBSTITUTE(SUBSTITUTE(LOWER(K342),".",""),"-","")," bvba",""),"belgië",""),"belgium","")," nv","")," bv",""),"group",""),"groep","")," ", ""),"é","e"),"è","e"),"à","a")</f>
        <v>denys</v>
      </c>
      <c r="M342" t="str">
        <f>LOWER(B342&amp;Table1[[#This Row],[Achternaam]]&amp;L342)</f>
        <v>aekevan den broekedenys</v>
      </c>
      <c r="N342"/>
      <c r="O342"/>
      <c r="P342"/>
      <c r="Q342"/>
      <c r="R342" t="str">
        <f>IFERROR(LEFT(SUBSTITUTE(SUBSTITUTE(Table1[[#This Row],[Website]],"www.",""),"https://",""), FIND(".", SUBSTITUTE(SUBSTITUTE(Table1[[#This Row],[Website]],"www.",""),"https://","")) - 1),"")</f>
        <v/>
      </c>
      <c r="S342" t="s">
        <v>6689</v>
      </c>
      <c r="T342"/>
    </row>
    <row r="343" spans="1:20" ht="15" customHeight="1" x14ac:dyDescent="0.45">
      <c r="A343" t="s">
        <v>5346</v>
      </c>
      <c r="B343" t="s">
        <v>6733</v>
      </c>
      <c r="C343" t="s">
        <v>6734</v>
      </c>
      <c r="D343" t="s">
        <v>6732</v>
      </c>
      <c r="F343"/>
      <c r="G343"/>
      <c r="H343"/>
      <c r="I343" t="s">
        <v>5115</v>
      </c>
      <c r="J343"/>
      <c r="K343" t="s">
        <v>6735</v>
      </c>
      <c r="L343" t="str">
        <f>SUBSTITUTE(SUBSTITUTE(SUBSTITUTE(SUBSTITUTE(SUBSTITUTE(SUBSTITUTE(SUBSTITUTE(SUBSTITUTE(SUBSTITUTE(SUBSTITUTE(SUBSTITUTE(SUBSTITUTE(SUBSTITUTE(LOWER(K343),".",""),"-","")," bvba",""),"belgië",""),"belgium","")," nv","")," bv",""),"group",""),"groep","")," ", ""),"é","e"),"è","e"),"à","a")</f>
        <v>envalior</v>
      </c>
      <c r="M343" t="str">
        <f>LOWER(B343&amp;Table1[[#This Row],[Achternaam]]&amp;L343)</f>
        <v>alaincoolsenvalior</v>
      </c>
      <c r="N343"/>
      <c r="O343"/>
      <c r="P343"/>
      <c r="Q343"/>
      <c r="R343" t="str">
        <f>IFERROR(LEFT(SUBSTITUTE(SUBSTITUTE(Table1[[#This Row],[Website]],"www.",""),"https://",""), FIND(".", SUBSTITUTE(SUBSTITUTE(Table1[[#This Row],[Website]],"www.",""),"https://","")) - 1),"")</f>
        <v/>
      </c>
      <c r="S343" t="s">
        <v>6689</v>
      </c>
      <c r="T343"/>
    </row>
    <row r="344" spans="1:20" ht="15" customHeight="1" x14ac:dyDescent="0.45">
      <c r="A344" t="s">
        <v>5346</v>
      </c>
      <c r="B344" t="s">
        <v>6733</v>
      </c>
      <c r="C344" t="s">
        <v>6738</v>
      </c>
      <c r="D344" t="s">
        <v>6737</v>
      </c>
      <c r="F344"/>
      <c r="G344"/>
      <c r="H344"/>
      <c r="I344" t="s">
        <v>6740</v>
      </c>
      <c r="J344"/>
      <c r="K344" t="s">
        <v>6739</v>
      </c>
      <c r="L344" t="str">
        <f>SUBSTITUTE(SUBSTITUTE(SUBSTITUTE(SUBSTITUTE(SUBSTITUTE(SUBSTITUTE(SUBSTITUTE(SUBSTITUTE(SUBSTITUTE(SUBSTITUTE(SUBSTITUTE(SUBSTITUTE(SUBSTITUTE(LOWER(K344),".",""),"-","")," bvba",""),"belgië",""),"belgium","")," nv","")," bv",""),"group",""),"groep","")," ", ""),"é","e"),"è","e"),"à","a")</f>
        <v>atlascopcoairpower</v>
      </c>
      <c r="M344" t="str">
        <f>LOWER(B344&amp;Table1[[#This Row],[Achternaam]]&amp;L344)</f>
        <v>alainde dauwatlascopcoairpower</v>
      </c>
      <c r="N344"/>
      <c r="O344"/>
      <c r="P344"/>
      <c r="Q344"/>
      <c r="R344" t="str">
        <f>IFERROR(LEFT(SUBSTITUTE(SUBSTITUTE(Table1[[#This Row],[Website]],"www.",""),"https://",""), FIND(".", SUBSTITUTE(SUBSTITUTE(Table1[[#This Row],[Website]],"www.",""),"https://","")) - 1),"")</f>
        <v/>
      </c>
      <c r="S344" t="s">
        <v>6689</v>
      </c>
      <c r="T344"/>
    </row>
    <row r="345" spans="1:20" ht="15" customHeight="1" x14ac:dyDescent="0.45">
      <c r="A345" t="s">
        <v>5346</v>
      </c>
      <c r="B345" t="s">
        <v>5842</v>
      </c>
      <c r="C345" t="s">
        <v>6520</v>
      </c>
      <c r="D345" t="s">
        <v>6742</v>
      </c>
      <c r="F345"/>
      <c r="G345"/>
      <c r="H345"/>
      <c r="I345" t="s">
        <v>5115</v>
      </c>
      <c r="J345"/>
      <c r="K345" t="s">
        <v>6743</v>
      </c>
      <c r="L345" t="str">
        <f>SUBSTITUTE(SUBSTITUTE(SUBSTITUTE(SUBSTITUTE(SUBSTITUTE(SUBSTITUTE(SUBSTITUTE(SUBSTITUTE(SUBSTITUTE(SUBSTITUTE(SUBSTITUTE(SUBSTITUTE(SUBSTITUTE(LOWER(K345),".",""),"-","")," bvba",""),"belgië",""),"belgium","")," nv","")," bv",""),"group",""),"groep","")," ", ""),"é","e"),"è","e"),"à","a")</f>
        <v>popelin</v>
      </c>
      <c r="M345" t="str">
        <f>LOWER(B345&amp;Table1[[#This Row],[Achternaam]]&amp;L345)</f>
        <v>alexandravan loopopelin</v>
      </c>
      <c r="N345"/>
      <c r="O345"/>
      <c r="P345"/>
      <c r="Q345"/>
      <c r="R345" t="str">
        <f>IFERROR(LEFT(SUBSTITUTE(SUBSTITUTE(Table1[[#This Row],[Website]],"www.",""),"https://",""), FIND(".", SUBSTITUTE(SUBSTITUTE(Table1[[#This Row],[Website]],"www.",""),"https://","")) - 1),"")</f>
        <v/>
      </c>
      <c r="S345" t="s">
        <v>6689</v>
      </c>
      <c r="T345"/>
    </row>
    <row r="346" spans="1:20" ht="15" customHeight="1" x14ac:dyDescent="0.45">
      <c r="A346" t="s">
        <v>5346</v>
      </c>
      <c r="B346" t="s">
        <v>5244</v>
      </c>
      <c r="C346" t="s">
        <v>6746</v>
      </c>
      <c r="D346" t="s">
        <v>6745</v>
      </c>
      <c r="F346"/>
      <c r="G346"/>
      <c r="H346"/>
      <c r="I346" t="s">
        <v>5052</v>
      </c>
      <c r="J346"/>
      <c r="K346" t="s">
        <v>6747</v>
      </c>
      <c r="L346" t="str">
        <f>SUBSTITUTE(SUBSTITUTE(SUBSTITUTE(SUBSTITUTE(SUBSTITUTE(SUBSTITUTE(SUBSTITUTE(SUBSTITUTE(SUBSTITUTE(SUBSTITUTE(SUBSTITUTE(SUBSTITUTE(SUBSTITUTE(LOWER(K346),".",""),"-","")," bvba",""),"belgië",""),"belgium","")," nv","")," bv",""),"group",""),"groep","")," ", ""),"é","e"),"è","e"),"à","a")</f>
        <v>kbcautolease</v>
      </c>
      <c r="M346" t="str">
        <f>LOWER(B346&amp;Table1[[#This Row],[Achternaam]]&amp;L346)</f>
        <v>anboonkbcautolease</v>
      </c>
      <c r="N346"/>
      <c r="O346"/>
      <c r="P346"/>
      <c r="Q346"/>
      <c r="R346" t="str">
        <f>IFERROR(LEFT(SUBSTITUTE(SUBSTITUTE(Table1[[#This Row],[Website]],"www.",""),"https://",""), FIND(".", SUBSTITUTE(SUBSTITUTE(Table1[[#This Row],[Website]],"www.",""),"https://","")) - 1),"")</f>
        <v/>
      </c>
      <c r="S346" t="s">
        <v>6689</v>
      </c>
      <c r="T346"/>
    </row>
    <row r="347" spans="1:20" ht="15" customHeight="1" x14ac:dyDescent="0.45">
      <c r="A347" t="s">
        <v>5346</v>
      </c>
      <c r="B347" t="s">
        <v>5244</v>
      </c>
      <c r="C347" t="s">
        <v>6750</v>
      </c>
      <c r="D347" t="s">
        <v>6749</v>
      </c>
      <c r="F347"/>
      <c r="G347"/>
      <c r="H347"/>
      <c r="I347" t="s">
        <v>6752</v>
      </c>
      <c r="J347"/>
      <c r="K347" t="s">
        <v>6751</v>
      </c>
      <c r="L347" t="str">
        <f>SUBSTITUTE(SUBSTITUTE(SUBSTITUTE(SUBSTITUTE(SUBSTITUTE(SUBSTITUTE(SUBSTITUTE(SUBSTITUTE(SUBSTITUTE(SUBSTITUTE(SUBSTITUTE(SUBSTITUTE(SUBSTITUTE(LOWER(K347),".",""),"-","")," bvba",""),"belgië",""),"belgium","")," nv","")," bv",""),"group",""),"groep","")," ", ""),"é","e"),"è","e"),"à","a")</f>
        <v>nitto</v>
      </c>
      <c r="M347" t="str">
        <f>LOWER(B347&amp;Table1[[#This Row],[Achternaam]]&amp;L347)</f>
        <v>anpauwelsnitto</v>
      </c>
      <c r="N347"/>
      <c r="O347"/>
      <c r="P347"/>
      <c r="Q347"/>
      <c r="R347" t="str">
        <f>IFERROR(LEFT(SUBSTITUTE(SUBSTITUTE(Table1[[#This Row],[Website]],"www.",""),"https://",""), FIND(".", SUBSTITUTE(SUBSTITUTE(Table1[[#This Row],[Website]],"www.",""),"https://","")) - 1),"")</f>
        <v/>
      </c>
      <c r="S347" t="s">
        <v>6689</v>
      </c>
      <c r="T347"/>
    </row>
    <row r="348" spans="1:20" ht="15" customHeight="1" x14ac:dyDescent="0.45">
      <c r="A348" t="s">
        <v>5346</v>
      </c>
      <c r="B348" t="s">
        <v>6443</v>
      </c>
      <c r="C348" t="s">
        <v>6444</v>
      </c>
      <c r="D348" t="s">
        <v>6754</v>
      </c>
      <c r="F348"/>
      <c r="G348"/>
      <c r="H348"/>
      <c r="I348" t="s">
        <v>5052</v>
      </c>
      <c r="J348"/>
      <c r="K348" t="s">
        <v>6755</v>
      </c>
      <c r="L348" t="str">
        <f>SUBSTITUTE(SUBSTITUTE(SUBSTITUTE(SUBSTITUTE(SUBSTITUTE(SUBSTITUTE(SUBSTITUTE(SUBSTITUTE(SUBSTITUTE(SUBSTITUTE(SUBSTITUTE(SUBSTITUTE(SUBSTITUTE(LOWER(K348),".",""),"-","")," bvba",""),"belgië",""),"belgium","")," nv","")," bv",""),"group",""),"groep","")," ", ""),"é","e"),"è","e"),"à","a")</f>
        <v>circetbenelux</v>
      </c>
      <c r="M348" t="str">
        <f>LOWER(B348&amp;Table1[[#This Row],[Achternaam]]&amp;L348)</f>
        <v>andycardoncircetbenelux</v>
      </c>
      <c r="N348"/>
      <c r="O348"/>
      <c r="P348"/>
      <c r="Q348"/>
      <c r="R348" t="str">
        <f>IFERROR(LEFT(SUBSTITUTE(SUBSTITUTE(Table1[[#This Row],[Website]],"www.",""),"https://",""), FIND(".", SUBSTITUTE(SUBSTITUTE(Table1[[#This Row],[Website]],"www.",""),"https://","")) - 1),"")</f>
        <v/>
      </c>
      <c r="S348" t="s">
        <v>6756</v>
      </c>
      <c r="T348"/>
    </row>
    <row r="349" spans="1:20" ht="15" customHeight="1" x14ac:dyDescent="0.45">
      <c r="A349" t="s">
        <v>5346</v>
      </c>
      <c r="B349" t="s">
        <v>6759</v>
      </c>
      <c r="C349" t="s">
        <v>6760</v>
      </c>
      <c r="D349" t="s">
        <v>6758</v>
      </c>
      <c r="F349"/>
      <c r="G349"/>
      <c r="H349"/>
      <c r="I349" t="s">
        <v>5052</v>
      </c>
      <c r="J349"/>
      <c r="K349" t="s">
        <v>6761</v>
      </c>
      <c r="L349" t="str">
        <f>SUBSTITUTE(SUBSTITUTE(SUBSTITUTE(SUBSTITUTE(SUBSTITUTE(SUBSTITUTE(SUBSTITUTE(SUBSTITUTE(SUBSTITUTE(SUBSTITUTE(SUBSTITUTE(SUBSTITUTE(SUBSTITUTE(LOWER(K349),".",""),"-","")," bvba",""),"belgië",""),"belgium","")," nv","")," bv",""),"group",""),"groep","")," ", ""),"é","e"),"è","e"),"à","a")</f>
        <v>pss</v>
      </c>
      <c r="M349" t="str">
        <f>LOWER(B349&amp;Table1[[#This Row],[Achternaam]]&amp;L349)</f>
        <v>angeliqueroelandtpss</v>
      </c>
      <c r="N349"/>
      <c r="O349"/>
      <c r="P349"/>
      <c r="Q349"/>
      <c r="R349" t="str">
        <f>IFERROR(LEFT(SUBSTITUTE(SUBSTITUTE(Table1[[#This Row],[Website]],"www.",""),"https://",""), FIND(".", SUBSTITUTE(SUBSTITUTE(Table1[[#This Row],[Website]],"www.",""),"https://","")) - 1),"")</f>
        <v/>
      </c>
      <c r="S349" t="s">
        <v>6689</v>
      </c>
      <c r="T349"/>
    </row>
    <row r="350" spans="1:20" ht="15" customHeight="1" x14ac:dyDescent="0.45">
      <c r="A350" t="s">
        <v>5346</v>
      </c>
      <c r="B350" t="s">
        <v>6759</v>
      </c>
      <c r="C350" t="s">
        <v>6764</v>
      </c>
      <c r="D350" t="s">
        <v>6763</v>
      </c>
      <c r="F350"/>
      <c r="G350"/>
      <c r="H350"/>
      <c r="I350" t="s">
        <v>5052</v>
      </c>
      <c r="J350"/>
      <c r="K350" t="s">
        <v>6765</v>
      </c>
      <c r="L350" t="str">
        <f>SUBSTITUTE(SUBSTITUTE(SUBSTITUTE(SUBSTITUTE(SUBSTITUTE(SUBSTITUTE(SUBSTITUTE(SUBSTITUTE(SUBSTITUTE(SUBSTITUTE(SUBSTITUTE(SUBSTITUTE(SUBSTITUTE(LOWER(K350),".",""),"-","")," bvba",""),"belgië",""),"belgium","")," nv","")," bv",""),"group",""),"groep","")," ", ""),"é","e"),"è","e"),"à","a")</f>
        <v>agaris</v>
      </c>
      <c r="M350" t="str">
        <f>LOWER(B350&amp;Table1[[#This Row],[Achternaam]]&amp;L350)</f>
        <v>angeliquevan der jeugtagaris</v>
      </c>
      <c r="N350"/>
      <c r="O350"/>
      <c r="P350"/>
      <c r="Q350"/>
      <c r="R350" t="str">
        <f>IFERROR(LEFT(SUBSTITUTE(SUBSTITUTE(Table1[[#This Row],[Website]],"www.",""),"https://",""), FIND(".", SUBSTITUTE(SUBSTITUTE(Table1[[#This Row],[Website]],"www.",""),"https://","")) - 1),"")</f>
        <v/>
      </c>
      <c r="S350" t="s">
        <v>6689</v>
      </c>
      <c r="T350"/>
    </row>
    <row r="351" spans="1:20" ht="15" customHeight="1" x14ac:dyDescent="0.45">
      <c r="A351" t="s">
        <v>5346</v>
      </c>
      <c r="B351" t="s">
        <v>6768</v>
      </c>
      <c r="C351" t="s">
        <v>6769</v>
      </c>
      <c r="D351" t="s">
        <v>6767</v>
      </c>
      <c r="F351"/>
      <c r="G351"/>
      <c r="H351"/>
      <c r="I351" t="s">
        <v>5115</v>
      </c>
      <c r="J351"/>
      <c r="K351" t="s">
        <v>6770</v>
      </c>
      <c r="L351" t="str">
        <f>SUBSTITUTE(SUBSTITUTE(SUBSTITUTE(SUBSTITUTE(SUBSTITUTE(SUBSTITUTE(SUBSTITUTE(SUBSTITUTE(SUBSTITUTE(SUBSTITUTE(SUBSTITUTE(SUBSTITUTE(SUBSTITUTE(LOWER(K351),".",""),"-","")," bvba",""),"belgië",""),"belgium","")," nv","")," bv",""),"group",""),"groep","")," ", ""),"é","e"),"è","e"),"à","a")</f>
        <v>cegeka</v>
      </c>
      <c r="M351" t="str">
        <f>LOWER(B351&amp;Table1[[#This Row],[Achternaam]]&amp;L351)</f>
        <v>anikstalmanscegeka</v>
      </c>
      <c r="N351"/>
      <c r="O351"/>
      <c r="P351"/>
      <c r="Q351"/>
      <c r="R351" t="str">
        <f>IFERROR(LEFT(SUBSTITUTE(SUBSTITUTE(Table1[[#This Row],[Website]],"www.",""),"https://",""), FIND(".", SUBSTITUTE(SUBSTITUTE(Table1[[#This Row],[Website]],"www.",""),"https://","")) - 1),"")</f>
        <v/>
      </c>
      <c r="S351" t="s">
        <v>6771</v>
      </c>
      <c r="T351"/>
    </row>
    <row r="352" spans="1:20" ht="15" customHeight="1" x14ac:dyDescent="0.45">
      <c r="A352" t="s">
        <v>5346</v>
      </c>
      <c r="B352" t="s">
        <v>6773</v>
      </c>
      <c r="C352" t="s">
        <v>6774</v>
      </c>
      <c r="D352" t="s">
        <v>6772</v>
      </c>
      <c r="F352"/>
      <c r="G352"/>
      <c r="H352"/>
      <c r="I352" t="s">
        <v>5052</v>
      </c>
      <c r="J352"/>
      <c r="K352" t="s">
        <v>6775</v>
      </c>
      <c r="L352" t="str">
        <f>SUBSTITUTE(SUBSTITUTE(SUBSTITUTE(SUBSTITUTE(SUBSTITUTE(SUBSTITUTE(SUBSTITUTE(SUBSTITUTE(SUBSTITUTE(SUBSTITUTE(SUBSTITUTE(SUBSTITUTE(SUBSTITUTE(LOWER(K352),".",""),"-","")," bvba",""),"belgië",""),"belgium","")," nv","")," bv",""),"group",""),"groep","")," ", ""),"é","e"),"è","e"),"à","a")</f>
        <v>rhenussharedservicecenter</v>
      </c>
      <c r="M352" t="str">
        <f>LOWER(B352&amp;Table1[[#This Row],[Achternaam]]&amp;L352)</f>
        <v>anjaanthonissenrhenussharedservicecenter</v>
      </c>
      <c r="N352"/>
      <c r="O352"/>
      <c r="P352"/>
      <c r="Q352"/>
      <c r="R352" t="str">
        <f>IFERROR(LEFT(SUBSTITUTE(SUBSTITUTE(Table1[[#This Row],[Website]],"www.",""),"https://",""), FIND(".", SUBSTITUTE(SUBSTITUTE(Table1[[#This Row],[Website]],"www.",""),"https://","")) - 1),"")</f>
        <v/>
      </c>
      <c r="S352" t="s">
        <v>6689</v>
      </c>
      <c r="T352"/>
    </row>
    <row r="353" spans="1:20" ht="15" customHeight="1" x14ac:dyDescent="0.45">
      <c r="A353" t="s">
        <v>5346</v>
      </c>
      <c r="B353" t="s">
        <v>6778</v>
      </c>
      <c r="C353" t="s">
        <v>6779</v>
      </c>
      <c r="D353" t="s">
        <v>6777</v>
      </c>
      <c r="F353"/>
      <c r="G353"/>
      <c r="H353"/>
      <c r="I353" t="s">
        <v>6782</v>
      </c>
      <c r="J353"/>
      <c r="K353" t="s">
        <v>6780</v>
      </c>
      <c r="L353" t="str">
        <f>SUBSTITUTE(SUBSTITUTE(SUBSTITUTE(SUBSTITUTE(SUBSTITUTE(SUBSTITUTE(SUBSTITUTE(SUBSTITUTE(SUBSTITUTE(SUBSTITUTE(SUBSTITUTE(SUBSTITUTE(SUBSTITUTE(LOWER(K353),".",""),"-","")," bvba",""),"belgië",""),"belgium","")," nv","")," bv",""),"group",""),"groep","")," ", ""),"é","e"),"è","e"),"à","a")</f>
        <v>facilcorporate</v>
      </c>
      <c r="M353" t="str">
        <f>LOWER(B353&amp;Table1[[#This Row],[Achternaam]]&amp;L353)</f>
        <v>ankecoenenfacilcorporate</v>
      </c>
      <c r="N353"/>
      <c r="O353"/>
      <c r="P353"/>
      <c r="Q353"/>
      <c r="R353" t="str">
        <f>IFERROR(LEFT(SUBSTITUTE(SUBSTITUTE(Table1[[#This Row],[Website]],"www.",""),"https://",""), FIND(".", SUBSTITUTE(SUBSTITUTE(Table1[[#This Row],[Website]],"www.",""),"https://","")) - 1),"")</f>
        <v/>
      </c>
      <c r="S353" t="s">
        <v>6781</v>
      </c>
      <c r="T353"/>
    </row>
    <row r="354" spans="1:20" ht="15" customHeight="1" x14ac:dyDescent="0.45">
      <c r="A354" t="s">
        <v>5346</v>
      </c>
      <c r="B354" t="s">
        <v>6778</v>
      </c>
      <c r="C354" t="s">
        <v>6785</v>
      </c>
      <c r="D354" t="s">
        <v>6784</v>
      </c>
      <c r="F354"/>
      <c r="G354"/>
      <c r="H354"/>
      <c r="I354" t="s">
        <v>6787</v>
      </c>
      <c r="J354"/>
      <c r="K354" t="s">
        <v>6786</v>
      </c>
      <c r="L354" t="str">
        <f>SUBSTITUTE(SUBSTITUTE(SUBSTITUTE(SUBSTITUTE(SUBSTITUTE(SUBSTITUTE(SUBSTITUTE(SUBSTITUTE(SUBSTITUTE(SUBSTITUTE(SUBSTITUTE(SUBSTITUTE(SUBSTITUTE(LOWER(K354),".",""),"-","")," bvba",""),"belgië",""),"belgium","")," nv","")," bv",""),"group",""),"groep","")," ", ""),"é","e"),"è","e"),"à","a")</f>
        <v>zfwindpowerantwerpen</v>
      </c>
      <c r="M354" t="str">
        <f>LOWER(B354&amp;Table1[[#This Row],[Achternaam]]&amp;L354)</f>
        <v>ankehabetszfwindpowerantwerpen</v>
      </c>
      <c r="N354"/>
      <c r="O354"/>
      <c r="P354"/>
      <c r="Q354"/>
      <c r="R354" t="str">
        <f>IFERROR(LEFT(SUBSTITUTE(SUBSTITUTE(Table1[[#This Row],[Website]],"www.",""),"https://",""), FIND(".", SUBSTITUTE(SUBSTITUTE(Table1[[#This Row],[Website]],"www.",""),"https://","")) - 1),"")</f>
        <v/>
      </c>
      <c r="S354" t="s">
        <v>6689</v>
      </c>
      <c r="T354"/>
    </row>
    <row r="355" spans="1:20" ht="15" customHeight="1" x14ac:dyDescent="0.45">
      <c r="A355" t="s">
        <v>5346</v>
      </c>
      <c r="B355" t="s">
        <v>6790</v>
      </c>
      <c r="C355" t="s">
        <v>6791</v>
      </c>
      <c r="D355" t="s">
        <v>6789</v>
      </c>
      <c r="F355"/>
      <c r="G355"/>
      <c r="H355"/>
      <c r="I355" t="s">
        <v>5052</v>
      </c>
      <c r="J355"/>
      <c r="K355" t="s">
        <v>6792</v>
      </c>
      <c r="L355" t="str">
        <f>SUBSTITUTE(SUBSTITUTE(SUBSTITUTE(SUBSTITUTE(SUBSTITUTE(SUBSTITUTE(SUBSTITUTE(SUBSTITUTE(SUBSTITUTE(SUBSTITUTE(SUBSTITUTE(SUBSTITUTE(SUBSTITUTE(LOWER(K355),".",""),"-","")," bvba",""),"belgië",""),"belgium","")," nv","")," bv",""),"group",""),"groep","")," ", ""),"é","e"),"è","e"),"à","a")</f>
        <v>ebroingredientsf</v>
      </c>
      <c r="M355" t="str">
        <f>LOWER(B355&amp;Table1[[#This Row],[Achternaam]]&amp;L355)</f>
        <v>ankievan heckeebroingredientsf</v>
      </c>
      <c r="N355"/>
      <c r="O355"/>
      <c r="P355"/>
      <c r="Q355"/>
      <c r="R355" t="str">
        <f>IFERROR(LEFT(SUBSTITUTE(SUBSTITUTE(Table1[[#This Row],[Website]],"www.",""),"https://",""), FIND(".", SUBSTITUTE(SUBSTITUTE(Table1[[#This Row],[Website]],"www.",""),"https://","")) - 1),"")</f>
        <v/>
      </c>
      <c r="S355" t="s">
        <v>6689</v>
      </c>
      <c r="T355"/>
    </row>
    <row r="356" spans="1:20" ht="15" customHeight="1" x14ac:dyDescent="0.45">
      <c r="A356" t="s">
        <v>5346</v>
      </c>
      <c r="B356" t="s">
        <v>5029</v>
      </c>
      <c r="C356" t="s">
        <v>6795</v>
      </c>
      <c r="D356" t="s">
        <v>6794</v>
      </c>
      <c r="F356"/>
      <c r="G356"/>
      <c r="H356"/>
      <c r="I356" t="s">
        <v>5052</v>
      </c>
      <c r="J356"/>
      <c r="K356" t="s">
        <v>6796</v>
      </c>
      <c r="L356" t="str">
        <f>SUBSTITUTE(SUBSTITUTE(SUBSTITUTE(SUBSTITUTE(SUBSTITUTE(SUBSTITUTE(SUBSTITUTE(SUBSTITUTE(SUBSTITUTE(SUBSTITUTE(SUBSTITUTE(SUBSTITUTE(SUBSTITUTE(LOWER(K356),".",""),"-","")," bvba",""),"belgië",""),"belgium","")," nv","")," bv",""),"group",""),"groep","")," ", ""),"é","e"),"è","e"),"à","a")</f>
        <v>nikonmetrologyeurope</v>
      </c>
      <c r="M356" t="str">
        <f>LOWER(B356&amp;Table1[[#This Row],[Achternaam]]&amp;L356)</f>
        <v>annceulemansnikonmetrologyeurope</v>
      </c>
      <c r="N356"/>
      <c r="O356"/>
      <c r="P356"/>
      <c r="Q356"/>
      <c r="R356" t="str">
        <f>IFERROR(LEFT(SUBSTITUTE(SUBSTITUTE(Table1[[#This Row],[Website]],"www.",""),"https://",""), FIND(".", SUBSTITUTE(SUBSTITUTE(Table1[[#This Row],[Website]],"www.",""),"https://","")) - 1),"")</f>
        <v/>
      </c>
      <c r="S356" t="s">
        <v>6797</v>
      </c>
      <c r="T356"/>
    </row>
    <row r="357" spans="1:20" ht="15" customHeight="1" x14ac:dyDescent="0.45">
      <c r="A357" t="s">
        <v>5346</v>
      </c>
      <c r="B357" t="s">
        <v>5029</v>
      </c>
      <c r="C357" t="s">
        <v>6800</v>
      </c>
      <c r="D357" t="s">
        <v>6799</v>
      </c>
      <c r="F357"/>
      <c r="G357"/>
      <c r="H357"/>
      <c r="I357" t="s">
        <v>5987</v>
      </c>
      <c r="J357"/>
      <c r="K357" t="s">
        <v>6801</v>
      </c>
      <c r="L357" t="str">
        <f>SUBSTITUTE(SUBSTITUTE(SUBSTITUTE(SUBSTITUTE(SUBSTITUTE(SUBSTITUTE(SUBSTITUTE(SUBSTITUTE(SUBSTITUTE(SUBSTITUTE(SUBSTITUTE(SUBSTITUTE(SUBSTITUTE(LOWER(K357),".",""),"-","")," bvba",""),"belgië",""),"belgium","")," nv","")," bv",""),"group",""),"groep","")," ", ""),"é","e"),"è","e"),"à","a")</f>
        <v>pelsis</v>
      </c>
      <c r="M357" t="str">
        <f>LOWER(B357&amp;Table1[[#This Row],[Achternaam]]&amp;L357)</f>
        <v>annde roeypelsis</v>
      </c>
      <c r="N357"/>
      <c r="O357"/>
      <c r="P357"/>
      <c r="Q357"/>
      <c r="R357" t="str">
        <f>IFERROR(LEFT(SUBSTITUTE(SUBSTITUTE(Table1[[#This Row],[Website]],"www.",""),"https://",""), FIND(".", SUBSTITUTE(SUBSTITUTE(Table1[[#This Row],[Website]],"www.",""),"https://","")) - 1),"")</f>
        <v/>
      </c>
      <c r="S357" t="s">
        <v>6802</v>
      </c>
      <c r="T357"/>
    </row>
    <row r="358" spans="1:20" ht="15" customHeight="1" x14ac:dyDescent="0.45">
      <c r="A358" t="s">
        <v>5346</v>
      </c>
      <c r="B358" t="s">
        <v>5029</v>
      </c>
      <c r="C358" t="s">
        <v>6805</v>
      </c>
      <c r="D358" t="s">
        <v>6804</v>
      </c>
      <c r="F358"/>
      <c r="G358"/>
      <c r="H358"/>
      <c r="I358" t="s">
        <v>5052</v>
      </c>
      <c r="J358"/>
      <c r="K358" t="s">
        <v>2225</v>
      </c>
      <c r="L358" t="str">
        <f>SUBSTITUTE(SUBSTITUTE(SUBSTITUTE(SUBSTITUTE(SUBSTITUTE(SUBSTITUTE(SUBSTITUTE(SUBSTITUTE(SUBSTITUTE(SUBSTITUTE(SUBSTITUTE(SUBSTITUTE(SUBSTITUTE(LOWER(K358),".",""),"-","")," bvba",""),"belgië",""),"belgium","")," nv","")," bv",""),"group",""),"groep","")," ", ""),"é","e"),"è","e"),"à","a")</f>
        <v>frieslandcampina</v>
      </c>
      <c r="M358" t="str">
        <f>LOWER(B358&amp;Table1[[#This Row],[Achternaam]]&amp;L358)</f>
        <v>anndierickxfrieslandcampina</v>
      </c>
      <c r="N358"/>
      <c r="O358"/>
      <c r="P358"/>
      <c r="Q358"/>
      <c r="R358" t="str">
        <f>IFERROR(LEFT(SUBSTITUTE(SUBSTITUTE(Table1[[#This Row],[Website]],"www.",""),"https://",""), FIND(".", SUBSTITUTE(SUBSTITUTE(Table1[[#This Row],[Website]],"www.",""),"https://","")) - 1),"")</f>
        <v/>
      </c>
      <c r="S358" t="s">
        <v>6689</v>
      </c>
      <c r="T358"/>
    </row>
    <row r="359" spans="1:20" ht="15" customHeight="1" x14ac:dyDescent="0.45">
      <c r="A359" t="s">
        <v>5346</v>
      </c>
      <c r="B359" t="s">
        <v>5029</v>
      </c>
      <c r="C359" t="s">
        <v>6808</v>
      </c>
      <c r="D359" t="s">
        <v>6807</v>
      </c>
      <c r="F359"/>
      <c r="G359"/>
      <c r="H359"/>
      <c r="I359" t="s">
        <v>6811</v>
      </c>
      <c r="J359"/>
      <c r="K359" t="s">
        <v>6809</v>
      </c>
      <c r="L359" t="str">
        <f>SUBSTITUTE(SUBSTITUTE(SUBSTITUTE(SUBSTITUTE(SUBSTITUTE(SUBSTITUTE(SUBSTITUTE(SUBSTITUTE(SUBSTITUTE(SUBSTITUTE(SUBSTITUTE(SUBSTITUTE(SUBSTITUTE(LOWER(K359),".",""),"-","")," bvba",""),"belgië",""),"belgium","")," nv","")," bv",""),"group",""),"groep","")," ", ""),"é","e"),"è","e"),"à","a")</f>
        <v>renewi</v>
      </c>
      <c r="M359" t="str">
        <f>LOWER(B359&amp;Table1[[#This Row],[Achternaam]]&amp;L359)</f>
        <v>annmulkensrenewi</v>
      </c>
      <c r="N359"/>
      <c r="O359"/>
      <c r="P359"/>
      <c r="Q359"/>
      <c r="R359" t="str">
        <f>IFERROR(LEFT(SUBSTITUTE(SUBSTITUTE(Table1[[#This Row],[Website]],"www.",""),"https://",""), FIND(".", SUBSTITUTE(SUBSTITUTE(Table1[[#This Row],[Website]],"www.",""),"https://","")) - 1),"")</f>
        <v/>
      </c>
      <c r="S359" t="s">
        <v>6810</v>
      </c>
      <c r="T359"/>
    </row>
    <row r="360" spans="1:20" ht="15" customHeight="1" x14ac:dyDescent="0.45">
      <c r="A360" t="s">
        <v>5346</v>
      </c>
      <c r="B360" t="s">
        <v>5029</v>
      </c>
      <c r="C360" t="s">
        <v>6814</v>
      </c>
      <c r="D360" t="s">
        <v>6813</v>
      </c>
      <c r="F360"/>
      <c r="G360"/>
      <c r="H360"/>
      <c r="I360" t="s">
        <v>5052</v>
      </c>
      <c r="J360"/>
      <c r="K360" t="s">
        <v>6815</v>
      </c>
      <c r="L360" t="str">
        <f>SUBSTITUTE(SUBSTITUTE(SUBSTITUTE(SUBSTITUTE(SUBSTITUTE(SUBSTITUTE(SUBSTITUTE(SUBSTITUTE(SUBSTITUTE(SUBSTITUTE(SUBSTITUTE(SUBSTITUTE(SUBSTITUTE(LOWER(K360),".",""),"-","")," bvba",""),"belgië",""),"belgium","")," nv","")," bv",""),"group",""),"groep","")," ", ""),"é","e"),"è","e"),"à","a")</f>
        <v>qinetiqspace</v>
      </c>
      <c r="M360" t="str">
        <f>LOWER(B360&amp;Table1[[#This Row],[Achternaam]]&amp;L360)</f>
        <v>annsnelsqinetiqspace</v>
      </c>
      <c r="N360"/>
      <c r="O360"/>
      <c r="P360"/>
      <c r="Q360"/>
      <c r="R360" t="str">
        <f>IFERROR(LEFT(SUBSTITUTE(SUBSTITUTE(Table1[[#This Row],[Website]],"www.",""),"https://",""), FIND(".", SUBSTITUTE(SUBSTITUTE(Table1[[#This Row],[Website]],"www.",""),"https://","")) - 1),"")</f>
        <v/>
      </c>
      <c r="S360" t="s">
        <v>6689</v>
      </c>
      <c r="T360"/>
    </row>
    <row r="361" spans="1:20" ht="15" customHeight="1" x14ac:dyDescent="0.45">
      <c r="A361" t="s">
        <v>5346</v>
      </c>
      <c r="B361" t="s">
        <v>5029</v>
      </c>
      <c r="C361" t="s">
        <v>6818</v>
      </c>
      <c r="D361" t="s">
        <v>6817</v>
      </c>
      <c r="F361"/>
      <c r="G361"/>
      <c r="H361"/>
      <c r="I361" t="s">
        <v>6820</v>
      </c>
      <c r="J361"/>
      <c r="K361" t="s">
        <v>6819</v>
      </c>
      <c r="L361" t="str">
        <f>SUBSTITUTE(SUBSTITUTE(SUBSTITUTE(SUBSTITUTE(SUBSTITUTE(SUBSTITUTE(SUBSTITUTE(SUBSTITUTE(SUBSTITUTE(SUBSTITUTE(SUBSTITUTE(SUBSTITUTE(SUBSTITUTE(LOWER(K361),".",""),"-","")," bvba",""),"belgië",""),"belgium","")," nv","")," bv",""),"group",""),"groep","")," ", ""),"é","e"),"è","e"),"à","a")</f>
        <v>pfizerservicecompany</v>
      </c>
      <c r="M361" t="str">
        <f>LOWER(B361&amp;Table1[[#This Row],[Achternaam]]&amp;L361)</f>
        <v>annstaspfizerservicecompany</v>
      </c>
      <c r="N361"/>
      <c r="O361"/>
      <c r="P361"/>
      <c r="Q361"/>
      <c r="R361" t="str">
        <f>IFERROR(LEFT(SUBSTITUTE(SUBSTITUTE(Table1[[#This Row],[Website]],"www.",""),"https://",""), FIND(".", SUBSTITUTE(SUBSTITUTE(Table1[[#This Row],[Website]],"www.",""),"https://","")) - 1),"")</f>
        <v/>
      </c>
      <c r="S361" t="s">
        <v>6689</v>
      </c>
      <c r="T361"/>
    </row>
    <row r="362" spans="1:20" ht="15" customHeight="1" x14ac:dyDescent="0.45">
      <c r="A362" t="s">
        <v>5346</v>
      </c>
      <c r="B362" t="s">
        <v>5029</v>
      </c>
      <c r="C362" t="s">
        <v>6182</v>
      </c>
      <c r="D362" t="s">
        <v>6822</v>
      </c>
      <c r="F362"/>
      <c r="G362"/>
      <c r="H362"/>
      <c r="I362" t="s">
        <v>6243</v>
      </c>
      <c r="J362"/>
      <c r="K362" t="s">
        <v>6823</v>
      </c>
      <c r="L362" t="str">
        <f>SUBSTITUTE(SUBSTITUTE(SUBSTITUTE(SUBSTITUTE(SUBSTITUTE(SUBSTITUTE(SUBSTITUTE(SUBSTITUTE(SUBSTITUTE(SUBSTITUTE(SUBSTITUTE(SUBSTITUTE(SUBSTITUTE(LOWER(K362),".",""),"-","")," bvba",""),"belgië",""),"belgium","")," nv","")," bv",""),"group",""),"groep","")," ", ""),"é","e"),"è","e"),"à","a")</f>
        <v>cartamunditurnhout</v>
      </c>
      <c r="M362" t="str">
        <f>LOWER(B362&amp;Table1[[#This Row],[Achternaam]]&amp;L362)</f>
        <v>annvan dyckcartamunditurnhout</v>
      </c>
      <c r="N362"/>
      <c r="O362"/>
      <c r="P362"/>
      <c r="Q362"/>
      <c r="R362" t="str">
        <f>IFERROR(LEFT(SUBSTITUTE(SUBSTITUTE(Table1[[#This Row],[Website]],"www.",""),"https://",""), FIND(".", SUBSTITUTE(SUBSTITUTE(Table1[[#This Row],[Website]],"www.",""),"https://","")) - 1),"")</f>
        <v/>
      </c>
      <c r="S362" t="s">
        <v>6824</v>
      </c>
      <c r="T362"/>
    </row>
    <row r="363" spans="1:20" ht="15" customHeight="1" x14ac:dyDescent="0.45">
      <c r="A363" t="s">
        <v>5346</v>
      </c>
      <c r="B363" t="s">
        <v>5029</v>
      </c>
      <c r="C363" t="s">
        <v>6827</v>
      </c>
      <c r="D363" t="s">
        <v>6826</v>
      </c>
      <c r="F363"/>
      <c r="G363"/>
      <c r="H363"/>
      <c r="I363" t="s">
        <v>5115</v>
      </c>
      <c r="J363"/>
      <c r="K363" t="s">
        <v>6828</v>
      </c>
      <c r="L363" t="str">
        <f>SUBSTITUTE(SUBSTITUTE(SUBSTITUTE(SUBSTITUTE(SUBSTITUTE(SUBSTITUTE(SUBSTITUTE(SUBSTITUTE(SUBSTITUTE(SUBSTITUTE(SUBSTITUTE(SUBSTITUTE(SUBSTITUTE(LOWER(K363),".",""),"-","")," bvba",""),"belgië",""),"belgium","")," nv","")," bv",""),"group",""),"groep","")," ", ""),"é","e"),"è","e"),"à","a")</f>
        <v>brouwerijhaacht</v>
      </c>
      <c r="M363" t="str">
        <f>LOWER(B363&amp;Table1[[#This Row],[Achternaam]]&amp;L363)</f>
        <v>annvandeginstebrouwerijhaacht</v>
      </c>
      <c r="N363"/>
      <c r="O363"/>
      <c r="P363"/>
      <c r="Q363"/>
      <c r="R363" t="str">
        <f>IFERROR(LEFT(SUBSTITUTE(SUBSTITUTE(Table1[[#This Row],[Website]],"www.",""),"https://",""), FIND(".", SUBSTITUTE(SUBSTITUTE(Table1[[#This Row],[Website]],"www.",""),"https://","")) - 1),"")</f>
        <v/>
      </c>
      <c r="S363" t="s">
        <v>6829</v>
      </c>
      <c r="T363"/>
    </row>
    <row r="364" spans="1:20" ht="15" customHeight="1" x14ac:dyDescent="0.45">
      <c r="A364" t="s">
        <v>5346</v>
      </c>
      <c r="B364" t="s">
        <v>5029</v>
      </c>
      <c r="C364" t="s">
        <v>5726</v>
      </c>
      <c r="D364" t="s">
        <v>6834</v>
      </c>
      <c r="F364"/>
      <c r="G364"/>
      <c r="H364"/>
      <c r="I364" t="s">
        <v>6782</v>
      </c>
      <c r="J364"/>
      <c r="K364" t="s">
        <v>6835</v>
      </c>
      <c r="L364" t="str">
        <f>SUBSTITUTE(SUBSTITUTE(SUBSTITUTE(SUBSTITUTE(SUBSTITUTE(SUBSTITUTE(SUBSTITUTE(SUBSTITUTE(SUBSTITUTE(SUBSTITUTE(SUBSTITUTE(SUBSTITUTE(SUBSTITUTE(LOWER(K364),".",""),"-","")," bvba",""),"belgië",""),"belgium","")," nv","")," bv",""),"group",""),"groep","")," ", ""),"é","e"),"è","e"),"à","a")</f>
        <v>continentalautomotivebenelux</v>
      </c>
      <c r="M364" t="str">
        <f>LOWER(B364&amp;Table1[[#This Row],[Achternaam]]&amp;L364)</f>
        <v>annvercammencontinentalautomotivebenelux</v>
      </c>
      <c r="N364"/>
      <c r="O364"/>
      <c r="P364"/>
      <c r="Q364"/>
      <c r="R364" t="str">
        <f>IFERROR(LEFT(SUBSTITUTE(SUBSTITUTE(Table1[[#This Row],[Website]],"www.",""),"https://",""), FIND(".", SUBSTITUTE(SUBSTITUTE(Table1[[#This Row],[Website]],"www.",""),"https://","")) - 1),"")</f>
        <v/>
      </c>
      <c r="S364" t="s">
        <v>6689</v>
      </c>
      <c r="T364"/>
    </row>
    <row r="365" spans="1:20" ht="15" customHeight="1" x14ac:dyDescent="0.45">
      <c r="A365" t="s">
        <v>5346</v>
      </c>
      <c r="B365" t="s">
        <v>5029</v>
      </c>
      <c r="C365" t="s">
        <v>6838</v>
      </c>
      <c r="D365" t="s">
        <v>6837</v>
      </c>
      <c r="F365"/>
      <c r="G365"/>
      <c r="H365"/>
      <c r="I365" t="s">
        <v>6841</v>
      </c>
      <c r="J365"/>
      <c r="K365" t="s">
        <v>6839</v>
      </c>
      <c r="L365" t="str">
        <f>SUBSTITUTE(SUBSTITUTE(SUBSTITUTE(SUBSTITUTE(SUBSTITUTE(SUBSTITUTE(SUBSTITUTE(SUBSTITUTE(SUBSTITUTE(SUBSTITUTE(SUBSTITUTE(SUBSTITUTE(SUBSTITUTE(LOWER(K365),".",""),"-","")," bvba",""),"belgië",""),"belgium","")," nv","")," bv",""),"group",""),"groep","")," ", ""),"é","e"),"è","e"),"à","a")</f>
        <v>eurochemantwerp</v>
      </c>
      <c r="M365" t="str">
        <f>LOWER(B365&amp;Table1[[#This Row],[Achternaam]]&amp;L365)</f>
        <v>annverhoeveneurochemantwerp</v>
      </c>
      <c r="N365"/>
      <c r="O365"/>
      <c r="P365"/>
      <c r="Q365"/>
      <c r="R365" t="str">
        <f>IFERROR(LEFT(SUBSTITUTE(SUBSTITUTE(Table1[[#This Row],[Website]],"www.",""),"https://",""), FIND(".", SUBSTITUTE(SUBSTITUTE(Table1[[#This Row],[Website]],"www.",""),"https://","")) - 1),"")</f>
        <v/>
      </c>
      <c r="S365" t="s">
        <v>6840</v>
      </c>
      <c r="T365"/>
    </row>
    <row r="366" spans="1:20" ht="15" customHeight="1" x14ac:dyDescent="0.45">
      <c r="A366" t="s">
        <v>5346</v>
      </c>
      <c r="B366" t="s">
        <v>6844</v>
      </c>
      <c r="C366" t="s">
        <v>6845</v>
      </c>
      <c r="D366" t="s">
        <v>6843</v>
      </c>
      <c r="F366"/>
      <c r="G366"/>
      <c r="H366"/>
      <c r="I366" t="s">
        <v>5052</v>
      </c>
      <c r="J366"/>
      <c r="K366" t="s">
        <v>6846</v>
      </c>
      <c r="L366" t="str">
        <f>SUBSTITUTE(SUBSTITUTE(SUBSTITUTE(SUBSTITUTE(SUBSTITUTE(SUBSTITUTE(SUBSTITUTE(SUBSTITUTE(SUBSTITUTE(SUBSTITUTE(SUBSTITUTE(SUBSTITUTE(SUBSTITUTE(LOWER(K366),".",""),"-","")," bvba",""),"belgië",""),"belgium","")," nv","")," bv",""),"group",""),"groep","")," ", ""),"é","e"),"è","e"),"à","a")</f>
        <v>compagnied'entreprisescfe</v>
      </c>
      <c r="M366" t="str">
        <f>LOWER(B366&amp;Table1[[#This Row],[Achternaam]]&amp;L366)</f>
        <v>ronaldbreynecompagnied'entreprisescfe</v>
      </c>
      <c r="N366"/>
      <c r="O366"/>
      <c r="P366"/>
      <c r="Q366"/>
      <c r="R366" t="str">
        <f>IFERROR(LEFT(SUBSTITUTE(SUBSTITUTE(Table1[[#This Row],[Website]],"www.",""),"https://",""), FIND(".", SUBSTITUTE(SUBSTITUTE(Table1[[#This Row],[Website]],"www.",""),"https://","")) - 1),"")</f>
        <v/>
      </c>
      <c r="S366" t="s">
        <v>6689</v>
      </c>
      <c r="T366"/>
    </row>
    <row r="367" spans="1:20" ht="15" customHeight="1" x14ac:dyDescent="0.45">
      <c r="A367" t="s">
        <v>5346</v>
      </c>
      <c r="B367" t="s">
        <v>5029</v>
      </c>
      <c r="C367" t="s">
        <v>6849</v>
      </c>
      <c r="D367" t="s">
        <v>6848</v>
      </c>
      <c r="F367"/>
      <c r="G367"/>
      <c r="H367"/>
      <c r="I367" t="s">
        <v>5052</v>
      </c>
      <c r="J367"/>
      <c r="K367" t="s">
        <v>6850</v>
      </c>
      <c r="L367" t="str">
        <f>SUBSTITUTE(SUBSTITUTE(SUBSTITUTE(SUBSTITUTE(SUBSTITUTE(SUBSTITUTE(SUBSTITUTE(SUBSTITUTE(SUBSTITUTE(SUBSTITUTE(SUBSTITUTE(SUBSTITUTE(SUBSTITUTE(LOWER(K367),".",""),"-","")," bvba",""),"belgië",""),"belgium","")," nv","")," bv",""),"group",""),"groep","")," ", ""),"é","e"),"è","e"),"à","a")</f>
        <v>gosselin</v>
      </c>
      <c r="M367" t="str">
        <f>LOWER(B367&amp;Table1[[#This Row],[Achternaam]]&amp;L367)</f>
        <v>annde schuttergosselin</v>
      </c>
      <c r="N367"/>
      <c r="O367"/>
      <c r="P367"/>
      <c r="Q367"/>
      <c r="R367" t="str">
        <f>IFERROR(LEFT(SUBSTITUTE(SUBSTITUTE(Table1[[#This Row],[Website]],"www.",""),"https://",""), FIND(".", SUBSTITUTE(SUBSTITUTE(Table1[[#This Row],[Website]],"www.",""),"https://","")) - 1),"")</f>
        <v/>
      </c>
      <c r="S367" t="s">
        <v>6851</v>
      </c>
      <c r="T367"/>
    </row>
    <row r="368" spans="1:20" ht="15" customHeight="1" x14ac:dyDescent="0.45">
      <c r="A368" t="s">
        <v>5346</v>
      </c>
      <c r="B368" t="s">
        <v>5377</v>
      </c>
      <c r="C368" t="s">
        <v>6854</v>
      </c>
      <c r="D368" t="s">
        <v>6853</v>
      </c>
      <c r="F368"/>
      <c r="G368"/>
      <c r="H368"/>
      <c r="I368" t="s">
        <v>6857</v>
      </c>
      <c r="J368"/>
      <c r="K368" t="s">
        <v>6855</v>
      </c>
      <c r="L368" t="str">
        <f>SUBSTITUTE(SUBSTITUTE(SUBSTITUTE(SUBSTITUTE(SUBSTITUTE(SUBSTITUTE(SUBSTITUTE(SUBSTITUTE(SUBSTITUTE(SUBSTITUTE(SUBSTITUTE(SUBSTITUTE(SUBSTITUTE(LOWER(K368),".",""),"-","")," bvba",""),"belgië",""),"belgium","")," nv","")," bv",""),"group",""),"groep","")," ", ""),"é","e"),"è","e"),"à","a")</f>
        <v>vaillant</v>
      </c>
      <c r="M368" t="str">
        <f>LOWER(B368&amp;Table1[[#This Row],[Achternaam]]&amp;L368)</f>
        <v>annegoovaertsvaillant</v>
      </c>
      <c r="N368"/>
      <c r="O368"/>
      <c r="P368"/>
      <c r="Q368"/>
      <c r="R368" t="str">
        <f>IFERROR(LEFT(SUBSTITUTE(SUBSTITUTE(Table1[[#This Row],[Website]],"www.",""),"https://",""), FIND(".", SUBSTITUTE(SUBSTITUTE(Table1[[#This Row],[Website]],"www.",""),"https://","")) - 1),"")</f>
        <v/>
      </c>
      <c r="S368" t="s">
        <v>6856</v>
      </c>
      <c r="T368"/>
    </row>
    <row r="369" spans="1:20" ht="15" customHeight="1" x14ac:dyDescent="0.45">
      <c r="A369" t="s">
        <v>5346</v>
      </c>
      <c r="B369" t="s">
        <v>5377</v>
      </c>
      <c r="C369" t="s">
        <v>6859</v>
      </c>
      <c r="D369" t="s">
        <v>6858</v>
      </c>
      <c r="F369"/>
      <c r="G369"/>
      <c r="H369"/>
      <c r="I369" t="s">
        <v>5115</v>
      </c>
      <c r="J369"/>
      <c r="K369" t="s">
        <v>6860</v>
      </c>
      <c r="L369" t="str">
        <f>SUBSTITUTE(SUBSTITUTE(SUBSTITUTE(SUBSTITUTE(SUBSTITUTE(SUBSTITUTE(SUBSTITUTE(SUBSTITUTE(SUBSTITUTE(SUBSTITUTE(SUBSTITUTE(SUBSTITUTE(SUBSTITUTE(LOWER(K369),".",""),"-","")," bvba",""),"belgië",""),"belgium","")," nv","")," bv",""),"group",""),"groep","")," ", ""),"é","e"),"è","e"),"à","a")</f>
        <v>fluxys</v>
      </c>
      <c r="M369" t="str">
        <f>LOWER(B369&amp;Table1[[#This Row],[Achternaam]]&amp;L369)</f>
        <v>annevander schuerenfluxys</v>
      </c>
      <c r="N369"/>
      <c r="O369"/>
      <c r="P369"/>
      <c r="Q369"/>
      <c r="R369" t="str">
        <f>IFERROR(LEFT(SUBSTITUTE(SUBSTITUTE(Table1[[#This Row],[Website]],"www.",""),"https://",""), FIND(".", SUBSTITUTE(SUBSTITUTE(Table1[[#This Row],[Website]],"www.",""),"https://","")) - 1),"")</f>
        <v/>
      </c>
      <c r="S369" t="s">
        <v>6861</v>
      </c>
      <c r="T369"/>
    </row>
    <row r="370" spans="1:20" ht="15" customHeight="1" x14ac:dyDescent="0.45">
      <c r="A370" t="s">
        <v>5346</v>
      </c>
      <c r="B370" t="s">
        <v>5377</v>
      </c>
      <c r="C370" t="s">
        <v>6864</v>
      </c>
      <c r="D370" t="s">
        <v>6863</v>
      </c>
      <c r="F370"/>
      <c r="G370"/>
      <c r="H370"/>
      <c r="I370" t="s">
        <v>5052</v>
      </c>
      <c r="J370"/>
      <c r="K370" t="s">
        <v>6865</v>
      </c>
      <c r="L370" t="str">
        <f>SUBSTITUTE(SUBSTITUTE(SUBSTITUTE(SUBSTITUTE(SUBSTITUTE(SUBSTITUTE(SUBSTITUTE(SUBSTITUTE(SUBSTITUTE(SUBSTITUTE(SUBSTITUTE(SUBSTITUTE(SUBSTITUTE(LOWER(K370),".",""),"-","")," bvba",""),"belgië",""),"belgium","")," nv","")," bv",""),"group",""),"groep","")," ", ""),"é","e"),"è","e"),"à","a")</f>
        <v>scabel</v>
      </c>
      <c r="M370" t="str">
        <f>LOWER(B370&amp;Table1[[#This Row],[Achternaam]]&amp;L370)</f>
        <v>annevinhscabel</v>
      </c>
      <c r="N370"/>
      <c r="O370"/>
      <c r="P370"/>
      <c r="Q370"/>
      <c r="R370" t="str">
        <f>IFERROR(LEFT(SUBSTITUTE(SUBSTITUTE(Table1[[#This Row],[Website]],"www.",""),"https://",""), FIND(".", SUBSTITUTE(SUBSTITUTE(Table1[[#This Row],[Website]],"www.",""),"https://","")) - 1),"")</f>
        <v/>
      </c>
      <c r="S370" t="s">
        <v>6866</v>
      </c>
      <c r="T370"/>
    </row>
    <row r="371" spans="1:20" ht="15" customHeight="1" x14ac:dyDescent="0.45">
      <c r="A371" t="s">
        <v>5346</v>
      </c>
      <c r="B371" t="s">
        <v>5670</v>
      </c>
      <c r="C371" t="s">
        <v>6868</v>
      </c>
      <c r="D371" t="s">
        <v>6867</v>
      </c>
      <c r="F371"/>
      <c r="G371"/>
      <c r="H371"/>
      <c r="I371" t="s">
        <v>6870</v>
      </c>
      <c r="J371"/>
      <c r="K371" t="s">
        <v>9112</v>
      </c>
      <c r="L371" t="str">
        <f>SUBSTITUTE(SUBSTITUTE(SUBSTITUTE(SUBSTITUTE(SUBSTITUTE(SUBSTITUTE(SUBSTITUTE(SUBSTITUTE(SUBSTITUTE(SUBSTITUTE(SUBSTITUTE(SUBSTITUTE(SUBSTITUTE(LOWER(K371),".",""),"-","")," bvba",""),"belgië",""),"belgium","")," nv","")," bv",""),"group",""),"groep","")," ", ""),"é","e"),"è","e"),"à","a")</f>
        <v>h&amp;m</v>
      </c>
      <c r="M371" t="str">
        <f>LOWER(B371&amp;Table1[[#This Row],[Achternaam]]&amp;L371)</f>
        <v>anneleenabbeelh&amp;m</v>
      </c>
      <c r="N371"/>
      <c r="O371"/>
      <c r="P371"/>
      <c r="Q371"/>
      <c r="R371" t="str">
        <f>IFERROR(LEFT(SUBSTITUTE(SUBSTITUTE(Table1[[#This Row],[Website]],"www.",""),"https://",""), FIND(".", SUBSTITUTE(SUBSTITUTE(Table1[[#This Row],[Website]],"www.",""),"https://","")) - 1),"")</f>
        <v/>
      </c>
      <c r="S371" t="s">
        <v>6869</v>
      </c>
      <c r="T371"/>
    </row>
    <row r="372" spans="1:20" ht="15" customHeight="1" x14ac:dyDescent="0.45">
      <c r="A372" t="s">
        <v>5346</v>
      </c>
      <c r="B372" t="s">
        <v>5670</v>
      </c>
      <c r="C372" t="s">
        <v>6873</v>
      </c>
      <c r="D372" t="s">
        <v>6872</v>
      </c>
      <c r="F372"/>
      <c r="G372"/>
      <c r="H372"/>
      <c r="I372" t="s">
        <v>5540</v>
      </c>
      <c r="J372"/>
      <c r="K372" t="s">
        <v>6780</v>
      </c>
      <c r="L372" t="str">
        <f>SUBSTITUTE(SUBSTITUTE(SUBSTITUTE(SUBSTITUTE(SUBSTITUTE(SUBSTITUTE(SUBSTITUTE(SUBSTITUTE(SUBSTITUTE(SUBSTITUTE(SUBSTITUTE(SUBSTITUTE(SUBSTITUTE(LOWER(K372),".",""),"-","")," bvba",""),"belgië",""),"belgium","")," nv","")," bv",""),"group",""),"groep","")," ", ""),"é","e"),"è","e"),"à","a")</f>
        <v>facilcorporate</v>
      </c>
      <c r="M372" t="str">
        <f>LOWER(B372&amp;Table1[[#This Row],[Achternaam]]&amp;L372)</f>
        <v>anneleenklapsfacilcorporate</v>
      </c>
      <c r="N372"/>
      <c r="O372"/>
      <c r="P372"/>
      <c r="Q372"/>
      <c r="R372" t="str">
        <f>IFERROR(LEFT(SUBSTITUTE(SUBSTITUTE(Table1[[#This Row],[Website]],"www.",""),"https://",""), FIND(".", SUBSTITUTE(SUBSTITUTE(Table1[[#This Row],[Website]],"www.",""),"https://","")) - 1),"")</f>
        <v/>
      </c>
      <c r="S372" t="s">
        <v>6689</v>
      </c>
      <c r="T372"/>
    </row>
    <row r="373" spans="1:20" ht="15" customHeight="1" x14ac:dyDescent="0.45">
      <c r="A373" t="s">
        <v>5346</v>
      </c>
      <c r="B373" t="s">
        <v>6875</v>
      </c>
      <c r="C373" t="s">
        <v>5739</v>
      </c>
      <c r="D373" t="s">
        <v>6874</v>
      </c>
      <c r="F373"/>
      <c r="G373"/>
      <c r="H373"/>
      <c r="I373" t="s">
        <v>5115</v>
      </c>
      <c r="J373"/>
      <c r="K373" t="s">
        <v>6876</v>
      </c>
      <c r="L373" t="str">
        <f>SUBSTITUTE(SUBSTITUTE(SUBSTITUTE(SUBSTITUTE(SUBSTITUTE(SUBSTITUTE(SUBSTITUTE(SUBSTITUTE(SUBSTITUTE(SUBSTITUTE(SUBSTITUTE(SUBSTITUTE(SUBSTITUTE(LOWER(K373),".",""),"-","")," bvba",""),"belgië",""),"belgium","")," nv","")," bv",""),"group",""),"groep","")," ", ""),"é","e"),"è","e"),"à","a")</f>
        <v>signpost</v>
      </c>
      <c r="M373" t="str">
        <f>LOWER(B373&amp;Table1[[#This Row],[Achternaam]]&amp;L373)</f>
        <v>berlaenanneliessignpost</v>
      </c>
      <c r="N373"/>
      <c r="O373"/>
      <c r="P373"/>
      <c r="Q373"/>
      <c r="R373" t="str">
        <f>IFERROR(LEFT(SUBSTITUTE(SUBSTITUTE(Table1[[#This Row],[Website]],"www.",""),"https://",""), FIND(".", SUBSTITUTE(SUBSTITUTE(Table1[[#This Row],[Website]],"www.",""),"https://","")) - 1),"")</f>
        <v/>
      </c>
      <c r="S373" t="s">
        <v>6689</v>
      </c>
      <c r="T373"/>
    </row>
    <row r="374" spans="1:20" ht="15" customHeight="1" x14ac:dyDescent="0.45">
      <c r="A374" t="s">
        <v>5346</v>
      </c>
      <c r="B374" t="s">
        <v>6699</v>
      </c>
      <c r="C374" t="s">
        <v>6882</v>
      </c>
      <c r="D374" t="s">
        <v>6881</v>
      </c>
      <c r="F374"/>
      <c r="G374"/>
      <c r="H374"/>
      <c r="I374" t="s">
        <v>5052</v>
      </c>
      <c r="J374"/>
      <c r="K374" t="s">
        <v>6883</v>
      </c>
      <c r="L374" t="str">
        <f>SUBSTITUTE(SUBSTITUTE(SUBSTITUTE(SUBSTITUTE(SUBSTITUTE(SUBSTITUTE(SUBSTITUTE(SUBSTITUTE(SUBSTITUTE(SUBSTITUTE(SUBSTITUTE(SUBSTITUTE(SUBSTITUTE(LOWER(K374),".",""),"-","")," bvba",""),"belgië",""),"belgium","")," nv","")," bv",""),"group",""),"groep","")," ", ""),"é","e"),"è","e"),"à","a")</f>
        <v>iko</v>
      </c>
      <c r="M374" t="str">
        <f>LOWER(B374&amp;Table1[[#This Row],[Achternaam]]&amp;L374)</f>
        <v>annikvan looyiko</v>
      </c>
      <c r="N374"/>
      <c r="O374"/>
      <c r="P374"/>
      <c r="Q374"/>
      <c r="R374" t="str">
        <f>IFERROR(LEFT(SUBSTITUTE(SUBSTITUTE(Table1[[#This Row],[Website]],"www.",""),"https://",""), FIND(".", SUBSTITUTE(SUBSTITUTE(Table1[[#This Row],[Website]],"www.",""),"https://","")) - 1),"")</f>
        <v/>
      </c>
      <c r="S374" t="s">
        <v>6884</v>
      </c>
      <c r="T374"/>
    </row>
    <row r="375" spans="1:20" ht="15" customHeight="1" x14ac:dyDescent="0.45">
      <c r="A375" t="s">
        <v>5346</v>
      </c>
      <c r="B375" t="s">
        <v>5900</v>
      </c>
      <c r="C375" t="s">
        <v>5901</v>
      </c>
      <c r="D375" t="s">
        <v>6886</v>
      </c>
      <c r="F375"/>
      <c r="G375"/>
      <c r="H375"/>
      <c r="I375" t="s">
        <v>5052</v>
      </c>
      <c r="J375"/>
      <c r="K375" t="s">
        <v>1785</v>
      </c>
      <c r="L375" t="str">
        <f>SUBSTITUTE(SUBSTITUTE(SUBSTITUTE(SUBSTITUTE(SUBSTITUTE(SUBSTITUTE(SUBSTITUTE(SUBSTITUTE(SUBSTITUTE(SUBSTITUTE(SUBSTITUTE(SUBSTITUTE(SUBSTITUTE(LOWER(K375),".",""),"-","")," bvba",""),"belgië",""),"belgium","")," nv","")," bv",""),"group",""),"groep","")," ", ""),"é","e"),"è","e"),"à","a")</f>
        <v>dfds</v>
      </c>
      <c r="M375" t="str">
        <f>LOWER(B375&amp;Table1[[#This Row],[Achternaam]]&amp;L375)</f>
        <v>annarubbensdfds</v>
      </c>
      <c r="N375"/>
      <c r="O375"/>
      <c r="P375"/>
      <c r="Q375"/>
      <c r="R375" t="str">
        <f>IFERROR(LEFT(SUBSTITUTE(SUBSTITUTE(Table1[[#This Row],[Website]],"www.",""),"https://",""), FIND(".", SUBSTITUTE(SUBSTITUTE(Table1[[#This Row],[Website]],"www.",""),"https://","")) - 1),"")</f>
        <v/>
      </c>
      <c r="S375" t="s">
        <v>6887</v>
      </c>
      <c r="T375"/>
    </row>
    <row r="376" spans="1:20" ht="15" customHeight="1" x14ac:dyDescent="0.45">
      <c r="A376" t="s">
        <v>5346</v>
      </c>
      <c r="B376" t="s">
        <v>6890</v>
      </c>
      <c r="C376" t="s">
        <v>6891</v>
      </c>
      <c r="D376" t="s">
        <v>6889</v>
      </c>
      <c r="F376"/>
      <c r="G376"/>
      <c r="H376"/>
      <c r="I376" t="s">
        <v>5052</v>
      </c>
      <c r="J376"/>
      <c r="K376" t="s">
        <v>6892</v>
      </c>
      <c r="L376" t="str">
        <f>SUBSTITUTE(SUBSTITUTE(SUBSTITUTE(SUBSTITUTE(SUBSTITUTE(SUBSTITUTE(SUBSTITUTE(SUBSTITUTE(SUBSTITUTE(SUBSTITUTE(SUBSTITUTE(SUBSTITUTE(SUBSTITUTE(LOWER(K376),".",""),"-","")," bvba",""),"belgië",""),"belgium","")," nv","")," bv",""),"group",""),"groep","")," ", ""),"é","e"),"è","e"),"à","a")</f>
        <v>cmacgm</v>
      </c>
      <c r="M376" t="str">
        <f>LOWER(B376&amp;Table1[[#This Row],[Achternaam]]&amp;L376)</f>
        <v>katrijncornilcmacgm</v>
      </c>
      <c r="N376"/>
      <c r="O376"/>
      <c r="P376"/>
      <c r="Q376"/>
      <c r="R376" t="str">
        <f>IFERROR(LEFT(SUBSTITUTE(SUBSTITUTE(Table1[[#This Row],[Website]],"www.",""),"https://",""), FIND(".", SUBSTITUTE(SUBSTITUTE(Table1[[#This Row],[Website]],"www.",""),"https://","")) - 1),"")</f>
        <v/>
      </c>
      <c r="S376" t="s">
        <v>6689</v>
      </c>
      <c r="T376"/>
    </row>
    <row r="377" spans="1:20" ht="15" customHeight="1" x14ac:dyDescent="0.45">
      <c r="A377" t="s">
        <v>5346</v>
      </c>
      <c r="B377" t="s">
        <v>6895</v>
      </c>
      <c r="C377" t="s">
        <v>6896</v>
      </c>
      <c r="D377" t="s">
        <v>6894</v>
      </c>
      <c r="F377"/>
      <c r="G377"/>
      <c r="H377"/>
      <c r="I377" t="s">
        <v>5052</v>
      </c>
      <c r="J377"/>
      <c r="K377" t="s">
        <v>6897</v>
      </c>
      <c r="L377" t="str">
        <f>SUBSTITUTE(SUBSTITUTE(SUBSTITUTE(SUBSTITUTE(SUBSTITUTE(SUBSTITUTE(SUBSTITUTE(SUBSTITUTE(SUBSTITUTE(SUBSTITUTE(SUBSTITUTE(SUBSTITUTE(SUBSTITUTE(LOWER(K377),".",""),"-","")," bvba",""),"belgië",""),"belgium","")," nv","")," bv",""),"group",""),"groep","")," ", ""),"é","e"),"è","e"),"à","a")</f>
        <v>bose</v>
      </c>
      <c r="M377" t="str">
        <f>LOWER(B377&amp;Table1[[#This Row],[Achternaam]]&amp;L377)</f>
        <v>anuschkaluyckxbose</v>
      </c>
      <c r="N377"/>
      <c r="O377"/>
      <c r="P377"/>
      <c r="Q377"/>
      <c r="R377" t="str">
        <f>IFERROR(LEFT(SUBSTITUTE(SUBSTITUTE(Table1[[#This Row],[Website]],"www.",""),"https://",""), FIND(".", SUBSTITUTE(SUBSTITUTE(Table1[[#This Row],[Website]],"www.",""),"https://","")) - 1),"")</f>
        <v/>
      </c>
      <c r="S377" t="s">
        <v>6898</v>
      </c>
      <c r="T377"/>
    </row>
    <row r="378" spans="1:20" ht="15" customHeight="1" x14ac:dyDescent="0.45">
      <c r="A378" t="s">
        <v>5346</v>
      </c>
      <c r="B378" t="s">
        <v>6901</v>
      </c>
      <c r="C378" t="s">
        <v>6902</v>
      </c>
      <c r="D378" t="s">
        <v>6900</v>
      </c>
      <c r="F378"/>
      <c r="G378"/>
      <c r="H378"/>
      <c r="I378" t="s">
        <v>6903</v>
      </c>
      <c r="J378"/>
      <c r="K378" t="s">
        <v>3063</v>
      </c>
      <c r="L378" t="str">
        <f>SUBSTITUTE(SUBSTITUTE(SUBSTITUTE(SUBSTITUTE(SUBSTITUTE(SUBSTITUTE(SUBSTITUTE(SUBSTITUTE(SUBSTITUTE(SUBSTITUTE(SUBSTITUTE(SUBSTITUTE(SUBSTITUTE(LOWER(K378),".",""),"-","")," bvba",""),"belgië",""),"belgium","")," nv","")," bv",""),"group",""),"groep","")," ", ""),"é","e"),"è","e"),"à","a")</f>
        <v>lotusbakeries</v>
      </c>
      <c r="M378" t="str">
        <f>LOWER(B378&amp;Table1[[#This Row],[Achternaam]]&amp;L378)</f>
        <v>evyvan den brandelotusbakeries</v>
      </c>
      <c r="N378"/>
      <c r="O378"/>
      <c r="P378"/>
      <c r="Q378"/>
      <c r="R378" t="str">
        <f>IFERROR(LEFT(SUBSTITUTE(SUBSTITUTE(Table1[[#This Row],[Website]],"www.",""),"https://",""), FIND(".", SUBSTITUTE(SUBSTITUTE(Table1[[#This Row],[Website]],"www.",""),"https://","")) - 1),"")</f>
        <v/>
      </c>
      <c r="S378" t="s">
        <v>6689</v>
      </c>
      <c r="T378"/>
    </row>
    <row r="379" spans="1:20" ht="15" customHeight="1" x14ac:dyDescent="0.45">
      <c r="A379" t="s">
        <v>5346</v>
      </c>
      <c r="B379" t="s">
        <v>5822</v>
      </c>
      <c r="C379" t="s">
        <v>6906</v>
      </c>
      <c r="D379" t="s">
        <v>6905</v>
      </c>
      <c r="F379"/>
      <c r="G379"/>
      <c r="H379"/>
      <c r="I379" t="s">
        <v>5052</v>
      </c>
      <c r="J379"/>
      <c r="K379" t="s">
        <v>6907</v>
      </c>
      <c r="L379" t="str">
        <f>SUBSTITUTE(SUBSTITUTE(SUBSTITUTE(SUBSTITUTE(SUBSTITUTE(SUBSTITUTE(SUBSTITUTE(SUBSTITUTE(SUBSTITUTE(SUBSTITUTE(SUBSTITUTE(SUBSTITUTE(SUBSTITUTE(LOWER(K379),".",""),"-","")," bvba",""),"belgië",""),"belgium","")," nv","")," bv",""),"group",""),"groep","")," ", ""),"é","e"),"è","e"),"à","a")</f>
        <v>galapagos</v>
      </c>
      <c r="M379" t="str">
        <f>LOWER(B379&amp;Table1[[#This Row],[Achternaam]]&amp;L379)</f>
        <v>astridde clercqgalapagos</v>
      </c>
      <c r="N379"/>
      <c r="O379"/>
      <c r="P379"/>
      <c r="Q379"/>
      <c r="R379" t="str">
        <f>IFERROR(LEFT(SUBSTITUTE(SUBSTITUTE(Table1[[#This Row],[Website]],"www.",""),"https://",""), FIND(".", SUBSTITUTE(SUBSTITUTE(Table1[[#This Row],[Website]],"www.",""),"https://","")) - 1),"")</f>
        <v/>
      </c>
      <c r="S379" t="s">
        <v>6908</v>
      </c>
      <c r="T379"/>
    </row>
    <row r="380" spans="1:20" ht="15" customHeight="1" x14ac:dyDescent="0.45">
      <c r="A380" t="s">
        <v>5346</v>
      </c>
      <c r="B380" t="s">
        <v>6910</v>
      </c>
      <c r="C380" t="s">
        <v>6911</v>
      </c>
      <c r="D380" t="s">
        <v>6909</v>
      </c>
      <c r="F380"/>
      <c r="G380"/>
      <c r="H380"/>
      <c r="I380" t="s">
        <v>5115</v>
      </c>
      <c r="J380"/>
      <c r="K380" t="s">
        <v>6701</v>
      </c>
      <c r="L380" t="str">
        <f>SUBSTITUTE(SUBSTITUTE(SUBSTITUTE(SUBSTITUTE(SUBSTITUTE(SUBSTITUTE(SUBSTITUTE(SUBSTITUTE(SUBSTITUTE(SUBSTITUTE(SUBSTITUTE(SUBSTITUTE(SUBSTITUTE(LOWER(K380),".",""),"-","")," bvba",""),"belgië",""),"belgium","")," nv","")," bv",""),"group",""),"groep","")," ", ""),"é","e"),"è","e"),"à","a")</f>
        <v>spie</v>
      </c>
      <c r="M380" t="str">
        <f>LOWER(B380&amp;Table1[[#This Row],[Achternaam]]&amp;L380)</f>
        <v>audreyvanimpespie</v>
      </c>
      <c r="N380"/>
      <c r="O380"/>
      <c r="P380"/>
      <c r="Q380"/>
      <c r="R380" t="str">
        <f>IFERROR(LEFT(SUBSTITUTE(SUBSTITUTE(Table1[[#This Row],[Website]],"www.",""),"https://",""), FIND(".", SUBSTITUTE(SUBSTITUTE(Table1[[#This Row],[Website]],"www.",""),"https://","")) - 1),"")</f>
        <v/>
      </c>
      <c r="S380" t="s">
        <v>6912</v>
      </c>
      <c r="T380"/>
    </row>
    <row r="381" spans="1:20" ht="15" customHeight="1" x14ac:dyDescent="0.45">
      <c r="A381" t="s">
        <v>5346</v>
      </c>
      <c r="B381" t="s">
        <v>6915</v>
      </c>
      <c r="C381" t="s">
        <v>6916</v>
      </c>
      <c r="D381" t="s">
        <v>6914</v>
      </c>
      <c r="F381"/>
      <c r="G381"/>
      <c r="H381"/>
      <c r="I381" t="s">
        <v>6919</v>
      </c>
      <c r="J381"/>
      <c r="K381" t="s">
        <v>6917</v>
      </c>
      <c r="L381" t="str">
        <f>SUBSTITUTE(SUBSTITUTE(SUBSTITUTE(SUBSTITUTE(SUBSTITUTE(SUBSTITUTE(SUBSTITUTE(SUBSTITUTE(SUBSTITUTE(SUBSTITUTE(SUBSTITUTE(SUBSTITUTE(SUBSTITUTE(LOWER(K381),".",""),"-","")," bvba",""),"belgië",""),"belgium","")," nv","")," bv",""),"group",""),"groep","")," ", ""),"é","e"),"è","e"),"à","a")</f>
        <v>barrycallebaut</v>
      </c>
      <c r="M381" t="str">
        <f>LOWER(B381&amp;Table1[[#This Row],[Achternaam]]&amp;L381)</f>
        <v>auralieblauwbloemebarrycallebaut</v>
      </c>
      <c r="N381"/>
      <c r="O381"/>
      <c r="P381"/>
      <c r="Q381"/>
      <c r="R381" t="str">
        <f>IFERROR(LEFT(SUBSTITUTE(SUBSTITUTE(Table1[[#This Row],[Website]],"www.",""),"https://",""), FIND(".", SUBSTITUTE(SUBSTITUTE(Table1[[#This Row],[Website]],"www.",""),"https://","")) - 1),"")</f>
        <v/>
      </c>
      <c r="S381" t="s">
        <v>6918</v>
      </c>
      <c r="T381"/>
    </row>
    <row r="382" spans="1:20" ht="15" customHeight="1" x14ac:dyDescent="0.45">
      <c r="A382" t="s">
        <v>5346</v>
      </c>
      <c r="B382" t="s">
        <v>5847</v>
      </c>
      <c r="C382" t="s">
        <v>6922</v>
      </c>
      <c r="D382" t="s">
        <v>6921</v>
      </c>
      <c r="F382"/>
      <c r="G382"/>
      <c r="H382"/>
      <c r="I382" t="s">
        <v>5987</v>
      </c>
      <c r="J382"/>
      <c r="K382" t="s">
        <v>6923</v>
      </c>
      <c r="L382" t="str">
        <f>SUBSTITUTE(SUBSTITUTE(SUBSTITUTE(SUBSTITUTE(SUBSTITUTE(SUBSTITUTE(SUBSTITUTE(SUBSTITUTE(SUBSTITUTE(SUBSTITUTE(SUBSTITUTE(SUBSTITUTE(SUBSTITUTE(LOWER(K382),".",""),"-","")," bvba",""),"belgië",""),"belgium","")," nv","")," bv",""),"group",""),"groep","")," ", ""),"é","e"),"è","e"),"à","a")</f>
        <v>konings</v>
      </c>
      <c r="M382" t="str">
        <f>LOWER(B382&amp;Table1[[#This Row],[Achternaam]]&amp;L382)</f>
        <v>bertgoyvaertskonings</v>
      </c>
      <c r="N382"/>
      <c r="O382"/>
      <c r="P382"/>
      <c r="Q382"/>
      <c r="R382" t="str">
        <f>IFERROR(LEFT(SUBSTITUTE(SUBSTITUTE(Table1[[#This Row],[Website]],"www.",""),"https://",""), FIND(".", SUBSTITUTE(SUBSTITUTE(Table1[[#This Row],[Website]],"www.",""),"https://","")) - 1),"")</f>
        <v/>
      </c>
      <c r="S382" t="s">
        <v>6924</v>
      </c>
      <c r="T382"/>
    </row>
    <row r="383" spans="1:20" ht="15" customHeight="1" x14ac:dyDescent="0.45">
      <c r="A383" t="s">
        <v>5346</v>
      </c>
      <c r="B383" t="s">
        <v>5392</v>
      </c>
      <c r="C383" t="s">
        <v>6927</v>
      </c>
      <c r="D383" t="s">
        <v>6926</v>
      </c>
      <c r="F383"/>
      <c r="G383"/>
      <c r="H383"/>
      <c r="I383" t="s">
        <v>6929</v>
      </c>
      <c r="J383"/>
      <c r="K383" t="s">
        <v>6928</v>
      </c>
      <c r="L383" t="str">
        <f>SUBSTITUTE(SUBSTITUTE(SUBSTITUTE(SUBSTITUTE(SUBSTITUTE(SUBSTITUTE(SUBSTITUTE(SUBSTITUTE(SUBSTITUTE(SUBSTITUTE(SUBSTITUTE(SUBSTITUTE(SUBSTITUTE(LOWER(K383),".",""),"-","")," bvba",""),"belgië",""),"belgium","")," nv","")," bv",""),"group",""),"groep","")," ", ""),"é","e"),"è","e"),"à","a")</f>
        <v>sligroispcbxl</v>
      </c>
      <c r="M383" t="str">
        <f>LOWER(B383&amp;Table1[[#This Row],[Achternaam]]&amp;L383)</f>
        <v>bartbeertensligroispcbxl</v>
      </c>
      <c r="N383"/>
      <c r="O383"/>
      <c r="P383"/>
      <c r="Q383"/>
      <c r="R383" t="str">
        <f>IFERROR(LEFT(SUBSTITUTE(SUBSTITUTE(Table1[[#This Row],[Website]],"www.",""),"https://",""), FIND(".", SUBSTITUTE(SUBSTITUTE(Table1[[#This Row],[Website]],"www.",""),"https://","")) - 1),"")</f>
        <v/>
      </c>
      <c r="S383" t="s">
        <v>6689</v>
      </c>
      <c r="T383"/>
    </row>
    <row r="384" spans="1:20" ht="15" customHeight="1" x14ac:dyDescent="0.45">
      <c r="A384" t="s">
        <v>5346</v>
      </c>
      <c r="B384" t="s">
        <v>5392</v>
      </c>
      <c r="C384" t="s">
        <v>6932</v>
      </c>
      <c r="D384" t="s">
        <v>6931</v>
      </c>
      <c r="F384"/>
      <c r="G384"/>
      <c r="H384"/>
      <c r="I384" t="s">
        <v>6740</v>
      </c>
      <c r="J384"/>
      <c r="K384" t="s">
        <v>350</v>
      </c>
      <c r="L384" t="str">
        <f>SUBSTITUTE(SUBSTITUTE(SUBSTITUTE(SUBSTITUTE(SUBSTITUTE(SUBSTITUTE(SUBSTITUTE(SUBSTITUTE(SUBSTITUTE(SUBSTITUTE(SUBSTITUTE(SUBSTITUTE(SUBSTITUTE(LOWER(K384),".",""),"-","")," bvba",""),"belgië",""),"belgium","")," nv","")," bv",""),"group",""),"groep","")," ", ""),"é","e"),"è","e"),"à","a")</f>
        <v>aluminiumduffel</v>
      </c>
      <c r="M384" t="str">
        <f>LOWER(B384&amp;Table1[[#This Row],[Achternaam]]&amp;L384)</f>
        <v>bartbuystaluminiumduffel</v>
      </c>
      <c r="N384"/>
      <c r="O384"/>
      <c r="P384"/>
      <c r="Q384"/>
      <c r="R384" t="str">
        <f>IFERROR(LEFT(SUBSTITUTE(SUBSTITUTE(Table1[[#This Row],[Website]],"www.",""),"https://",""), FIND(".", SUBSTITUTE(SUBSTITUTE(Table1[[#This Row],[Website]],"www.",""),"https://","")) - 1),"")</f>
        <v/>
      </c>
      <c r="S384" t="s">
        <v>6933</v>
      </c>
      <c r="T384"/>
    </row>
    <row r="385" spans="1:20" ht="15" customHeight="1" x14ac:dyDescent="0.45">
      <c r="A385" t="s">
        <v>5346</v>
      </c>
      <c r="B385" t="s">
        <v>5392</v>
      </c>
      <c r="C385" t="s">
        <v>6936</v>
      </c>
      <c r="D385" t="s">
        <v>6935</v>
      </c>
      <c r="F385"/>
      <c r="G385"/>
      <c r="H385"/>
      <c r="I385" t="s">
        <v>6939</v>
      </c>
      <c r="J385"/>
      <c r="K385" t="s">
        <v>6937</v>
      </c>
      <c r="L385" t="str">
        <f>SUBSTITUTE(SUBSTITUTE(SUBSTITUTE(SUBSTITUTE(SUBSTITUTE(SUBSTITUTE(SUBSTITUTE(SUBSTITUTE(SUBSTITUTE(SUBSTITUTE(SUBSTITUTE(SUBSTITUTE(SUBSTITUTE(LOWER(K385),".",""),"-","")," bvba",""),"belgië",""),"belgium","")," nv","")," bv",""),"group",""),"groep","")," ", ""),"é","e"),"è","e"),"à","a")</f>
        <v>fedrusinternational</v>
      </c>
      <c r="M385" t="str">
        <f>LOWER(B385&amp;Table1[[#This Row],[Achternaam]]&amp;L385)</f>
        <v>bartgeldhoffedrusinternational</v>
      </c>
      <c r="N385"/>
      <c r="O385"/>
      <c r="P385"/>
      <c r="Q385"/>
      <c r="R385" t="str">
        <f>IFERROR(LEFT(SUBSTITUTE(SUBSTITUTE(Table1[[#This Row],[Website]],"www.",""),"https://",""), FIND(".", SUBSTITUTE(SUBSTITUTE(Table1[[#This Row],[Website]],"www.",""),"https://","")) - 1),"")</f>
        <v/>
      </c>
      <c r="S385" t="s">
        <v>6938</v>
      </c>
      <c r="T385"/>
    </row>
    <row r="386" spans="1:20" ht="15" customHeight="1" x14ac:dyDescent="0.45">
      <c r="A386" t="s">
        <v>5346</v>
      </c>
      <c r="B386" t="s">
        <v>5392</v>
      </c>
      <c r="C386" t="s">
        <v>6150</v>
      </c>
      <c r="D386" t="s">
        <v>6941</v>
      </c>
      <c r="F386"/>
      <c r="G386"/>
      <c r="H386"/>
      <c r="I386" t="s">
        <v>6944</v>
      </c>
      <c r="J386"/>
      <c r="K386" t="s">
        <v>6942</v>
      </c>
      <c r="L386" t="str">
        <f>SUBSTITUTE(SUBSTITUTE(SUBSTITUTE(SUBSTITUTE(SUBSTITUTE(SUBSTITUTE(SUBSTITUTE(SUBSTITUTE(SUBSTITUTE(SUBSTITUTE(SUBSTITUTE(SUBSTITUTE(SUBSTITUTE(LOWER(K386),".",""),"-","")," bvba",""),"belgië",""),"belgium","")," nv","")," bv",""),"group",""),"groep","")," ", ""),"é","e"),"è","e"),"à","a")</f>
        <v>carglass</v>
      </c>
      <c r="M386" t="str">
        <f>LOWER(B386&amp;Table1[[#This Row],[Achternaam]]&amp;L386)</f>
        <v>bartlambrechtscarglass</v>
      </c>
      <c r="N386"/>
      <c r="O386"/>
      <c r="P386"/>
      <c r="Q386"/>
      <c r="R386" t="str">
        <f>IFERROR(LEFT(SUBSTITUTE(SUBSTITUTE(Table1[[#This Row],[Website]],"www.",""),"https://",""), FIND(".", SUBSTITUTE(SUBSTITUTE(Table1[[#This Row],[Website]],"www.",""),"https://","")) - 1),"")</f>
        <v/>
      </c>
      <c r="S386" t="s">
        <v>6943</v>
      </c>
      <c r="T386"/>
    </row>
    <row r="387" spans="1:20" ht="15" customHeight="1" x14ac:dyDescent="0.45">
      <c r="A387" t="s">
        <v>5346</v>
      </c>
      <c r="B387" t="s">
        <v>5392</v>
      </c>
      <c r="C387" t="s">
        <v>6947</v>
      </c>
      <c r="D387" t="s">
        <v>6946</v>
      </c>
      <c r="F387"/>
      <c r="G387"/>
      <c r="H387"/>
      <c r="I387" t="s">
        <v>6950</v>
      </c>
      <c r="J387"/>
      <c r="K387" t="s">
        <v>6948</v>
      </c>
      <c r="L387" t="str">
        <f>SUBSTITUTE(SUBSTITUTE(SUBSTITUTE(SUBSTITUTE(SUBSTITUTE(SUBSTITUTE(SUBSTITUTE(SUBSTITUTE(SUBSTITUTE(SUBSTITUTE(SUBSTITUTE(SUBSTITUTE(SUBSTITUTE(LOWER(K387),".",""),"-","")," bvba",""),"belgië",""),"belgium","")," nv","")," bv",""),"group",""),"groep","")," ", ""),"é","e"),"è","e"),"à","a")</f>
        <v>dpgmedia</v>
      </c>
      <c r="M387" t="str">
        <f>LOWER(B387&amp;Table1[[#This Row],[Achternaam]]&amp;L387)</f>
        <v>bartremmeriedpgmedia</v>
      </c>
      <c r="N387"/>
      <c r="O387"/>
      <c r="P387"/>
      <c r="Q387"/>
      <c r="R387" t="str">
        <f>IFERROR(LEFT(SUBSTITUTE(SUBSTITUTE(Table1[[#This Row],[Website]],"www.",""),"https://",""), FIND(".", SUBSTITUTE(SUBSTITUTE(Table1[[#This Row],[Website]],"www.",""),"https://","")) - 1),"")</f>
        <v/>
      </c>
      <c r="S387" t="s">
        <v>6949</v>
      </c>
      <c r="T387"/>
    </row>
    <row r="388" spans="1:20" ht="15" customHeight="1" x14ac:dyDescent="0.45">
      <c r="A388" t="s">
        <v>5346</v>
      </c>
      <c r="B388" t="s">
        <v>5392</v>
      </c>
      <c r="C388" t="s">
        <v>6953</v>
      </c>
      <c r="D388" t="s">
        <v>6952</v>
      </c>
      <c r="F388"/>
      <c r="G388"/>
      <c r="H388"/>
      <c r="I388" t="s">
        <v>5052</v>
      </c>
      <c r="J388"/>
      <c r="K388" t="s">
        <v>6954</v>
      </c>
      <c r="L388" t="str">
        <f>SUBSTITUTE(SUBSTITUTE(SUBSTITUTE(SUBSTITUTE(SUBSTITUTE(SUBSTITUTE(SUBSTITUTE(SUBSTITUTE(SUBSTITUTE(SUBSTITUTE(SUBSTITUTE(SUBSTITUTE(SUBSTITUTE(LOWER(K388),".",""),"-","")," bvba",""),"belgië",""),"belgium","")," nv","")," bv",""),"group",""),"groep","")," ", ""),"é","e"),"è","e"),"à","a")</f>
        <v>ineosaromatics</v>
      </c>
      <c r="M388" t="str">
        <f>LOWER(B388&amp;Table1[[#This Row],[Achternaam]]&amp;L388)</f>
        <v>bartvan den broeckineosaromatics</v>
      </c>
      <c r="N388"/>
      <c r="O388"/>
      <c r="P388"/>
      <c r="Q388"/>
      <c r="R388" t="str">
        <f>IFERROR(LEFT(SUBSTITUTE(SUBSTITUTE(Table1[[#This Row],[Website]],"www.",""),"https://",""), FIND(".", SUBSTITUTE(SUBSTITUTE(Table1[[#This Row],[Website]],"www.",""),"https://","")) - 1),"")</f>
        <v/>
      </c>
      <c r="S388" t="s">
        <v>6955</v>
      </c>
      <c r="T388"/>
    </row>
    <row r="389" spans="1:20" ht="15" customHeight="1" x14ac:dyDescent="0.45">
      <c r="A389" t="s">
        <v>5346</v>
      </c>
      <c r="B389" t="s">
        <v>5392</v>
      </c>
      <c r="C389" t="s">
        <v>6958</v>
      </c>
      <c r="D389" t="s">
        <v>6957</v>
      </c>
      <c r="F389"/>
      <c r="G389"/>
      <c r="H389"/>
      <c r="I389" t="s">
        <v>5052</v>
      </c>
      <c r="J389"/>
      <c r="K389" t="s">
        <v>9114</v>
      </c>
      <c r="L389" t="str">
        <f>SUBSTITUTE(SUBSTITUTE(SUBSTITUTE(SUBSTITUTE(SUBSTITUTE(SUBSTITUTE(SUBSTITUTE(SUBSTITUTE(SUBSTITUTE(SUBSTITUTE(SUBSTITUTE(SUBSTITUTE(SUBSTITUTE(LOWER(K389),".",""),"-","")," bvba",""),"belgië",""),"belgium","")," nv","")," bv",""),"group",""),"groep","")," ", ""),"é","e"),"è","e"),"à","a")</f>
        <v>dhlsupplychain</v>
      </c>
      <c r="M389" t="str">
        <f>LOWER(B389&amp;Table1[[#This Row],[Achternaam]]&amp;L389)</f>
        <v>bartvan der veldendhlsupplychain</v>
      </c>
      <c r="N389"/>
      <c r="O389"/>
      <c r="P389"/>
      <c r="Q389"/>
      <c r="R389" t="str">
        <f>IFERROR(LEFT(SUBSTITUTE(SUBSTITUTE(Table1[[#This Row],[Website]],"www.",""),"https://",""), FIND(".", SUBSTITUTE(SUBSTITUTE(Table1[[#This Row],[Website]],"www.",""),"https://","")) - 1),"")</f>
        <v/>
      </c>
      <c r="S389" t="s">
        <v>6689</v>
      </c>
      <c r="T389"/>
    </row>
    <row r="390" spans="1:20" ht="15" customHeight="1" x14ac:dyDescent="0.45">
      <c r="A390" t="s">
        <v>5346</v>
      </c>
      <c r="B390" t="s">
        <v>5392</v>
      </c>
      <c r="C390" t="s">
        <v>6962</v>
      </c>
      <c r="D390" t="s">
        <v>6961</v>
      </c>
      <c r="F390"/>
      <c r="G390"/>
      <c r="H390"/>
      <c r="I390" t="s">
        <v>6965</v>
      </c>
      <c r="J390"/>
      <c r="K390" t="s">
        <v>6963</v>
      </c>
      <c r="L390" t="str">
        <f>SUBSTITUTE(SUBSTITUTE(SUBSTITUTE(SUBSTITUTE(SUBSTITUTE(SUBSTITUTE(SUBSTITUTE(SUBSTITUTE(SUBSTITUTE(SUBSTITUTE(SUBSTITUTE(SUBSTITUTE(SUBSTITUTE(LOWER(K390),".",""),"-","")," bvba",""),"belgië",""),"belgium","")," nv","")," bv",""),"group",""),"groep","")," ", ""),"é","e"),"è","e"),"à","a")</f>
        <v>mediahuis</v>
      </c>
      <c r="M390" t="str">
        <f>LOWER(B390&amp;Table1[[#This Row],[Achternaam]]&amp;L390)</f>
        <v>bartver elstmediahuis</v>
      </c>
      <c r="N390"/>
      <c r="O390"/>
      <c r="P390"/>
      <c r="Q390"/>
      <c r="R390" t="str">
        <f>IFERROR(LEFT(SUBSTITUTE(SUBSTITUTE(Table1[[#This Row],[Website]],"www.",""),"https://",""), FIND(".", SUBSTITUTE(SUBSTITUTE(Table1[[#This Row],[Website]],"www.",""),"https://","")) - 1),"")</f>
        <v/>
      </c>
      <c r="S390" t="s">
        <v>6964</v>
      </c>
      <c r="T390"/>
    </row>
    <row r="391" spans="1:20" ht="15" customHeight="1" x14ac:dyDescent="0.45">
      <c r="A391" t="s">
        <v>5346</v>
      </c>
      <c r="B391" t="s">
        <v>5392</v>
      </c>
      <c r="C391" t="s">
        <v>6838</v>
      </c>
      <c r="D391" t="s">
        <v>6967</v>
      </c>
      <c r="F391"/>
      <c r="G391"/>
      <c r="H391"/>
      <c r="I391" t="s">
        <v>5052</v>
      </c>
      <c r="J391"/>
      <c r="K391" t="s">
        <v>6968</v>
      </c>
      <c r="L391" t="str">
        <f>SUBSTITUTE(SUBSTITUTE(SUBSTITUTE(SUBSTITUTE(SUBSTITUTE(SUBSTITUTE(SUBSTITUTE(SUBSTITUTE(SUBSTITUTE(SUBSTITUTE(SUBSTITUTE(SUBSTITUTE(SUBSTITUTE(LOWER(K391),".",""),"-","")," bvba",""),"belgië",""),"belgium","")," nv","")," bv",""),"group",""),"groep","")," ", ""),"é","e"),"è","e"),"à","a")</f>
        <v>kaneka</v>
      </c>
      <c r="M391" t="str">
        <f>LOWER(B391&amp;Table1[[#This Row],[Achternaam]]&amp;L391)</f>
        <v>bartverhoevenkaneka</v>
      </c>
      <c r="N391"/>
      <c r="O391"/>
      <c r="P391"/>
      <c r="Q391"/>
      <c r="R391" t="str">
        <f>IFERROR(LEFT(SUBSTITUTE(SUBSTITUTE(Table1[[#This Row],[Website]],"www.",""),"https://",""), FIND(".", SUBSTITUTE(SUBSTITUTE(Table1[[#This Row],[Website]],"www.",""),"https://","")) - 1),"")</f>
        <v/>
      </c>
      <c r="S391" t="s">
        <v>6689</v>
      </c>
      <c r="T391"/>
    </row>
    <row r="392" spans="1:20" ht="15" customHeight="1" x14ac:dyDescent="0.45">
      <c r="A392" t="s">
        <v>5346</v>
      </c>
      <c r="B392" t="s">
        <v>5392</v>
      </c>
      <c r="C392" t="s">
        <v>6971</v>
      </c>
      <c r="D392" t="s">
        <v>6970</v>
      </c>
      <c r="F392"/>
      <c r="G392"/>
      <c r="H392"/>
      <c r="I392" t="s">
        <v>5115</v>
      </c>
      <c r="J392"/>
      <c r="K392" t="s">
        <v>6972</v>
      </c>
      <c r="L392" t="str">
        <f>SUBSTITUTE(SUBSTITUTE(SUBSTITUTE(SUBSTITUTE(SUBSTITUTE(SUBSTITUTE(SUBSTITUTE(SUBSTITUTE(SUBSTITUTE(SUBSTITUTE(SUBSTITUTE(SUBSTITUTE(SUBSTITUTE(LOWER(K392),".",""),"-","")," bvba",""),"belgië",""),"belgium","")," nv","")," bv",""),"group",""),"groep","")," ", ""),"é","e"),"è","e"),"à","a")</f>
        <v>safranaircraftengineservicesbrussels</v>
      </c>
      <c r="M392" t="str">
        <f>LOWER(B392&amp;Table1[[#This Row],[Achternaam]]&amp;L392)</f>
        <v>bartwauterssafranaircraftengineservicesbrussels</v>
      </c>
      <c r="N392"/>
      <c r="O392"/>
      <c r="P392"/>
      <c r="Q392"/>
      <c r="R392" t="str">
        <f>IFERROR(LEFT(SUBSTITUTE(SUBSTITUTE(Table1[[#This Row],[Website]],"www.",""),"https://",""), FIND(".", SUBSTITUTE(SUBSTITUTE(Table1[[#This Row],[Website]],"www.",""),"https://","")) - 1),"")</f>
        <v/>
      </c>
      <c r="S392" t="s">
        <v>6689</v>
      </c>
      <c r="T392"/>
    </row>
    <row r="393" spans="1:20" ht="15" customHeight="1" x14ac:dyDescent="0.45">
      <c r="A393" t="s">
        <v>5346</v>
      </c>
      <c r="B393" t="s">
        <v>6975</v>
      </c>
      <c r="C393" t="s">
        <v>6976</v>
      </c>
      <c r="D393" t="s">
        <v>6974</v>
      </c>
      <c r="F393"/>
      <c r="G393"/>
      <c r="H393"/>
      <c r="I393" t="s">
        <v>6978</v>
      </c>
      <c r="J393"/>
      <c r="K393" t="s">
        <v>6977</v>
      </c>
      <c r="L393" t="str">
        <f>SUBSTITUTE(SUBSTITUTE(SUBSTITUTE(SUBSTITUTE(SUBSTITUTE(SUBSTITUTE(SUBSTITUTE(SUBSTITUTE(SUBSTITUTE(SUBSTITUTE(SUBSTITUTE(SUBSTITUTE(SUBSTITUTE(LOWER(K393),".",""),"-","")," bvba",""),"belgië",""),"belgium","")," nv","")," bv",""),"group",""),"groep","")," ", ""),"é","e"),"è","e"),"à","a")</f>
        <v>johnson&amp;johnson</v>
      </c>
      <c r="M393" t="str">
        <f>LOWER(B393&amp;Table1[[#This Row],[Achternaam]]&amp;L393)</f>
        <v>brittade meyerjohnson&amp;johnson</v>
      </c>
      <c r="N393"/>
      <c r="O393"/>
      <c r="P393"/>
      <c r="Q393"/>
      <c r="R393" t="str">
        <f>IFERROR(LEFT(SUBSTITUTE(SUBSTITUTE(Table1[[#This Row],[Website]],"www.",""),"https://",""), FIND(".", SUBSTITUTE(SUBSTITUTE(Table1[[#This Row],[Website]],"www.",""),"https://","")) - 1),"")</f>
        <v/>
      </c>
      <c r="S393" t="s">
        <v>6689</v>
      </c>
      <c r="T393"/>
    </row>
    <row r="394" spans="1:20" ht="15" customHeight="1" x14ac:dyDescent="0.45">
      <c r="A394" t="s">
        <v>5346</v>
      </c>
      <c r="B394" t="s">
        <v>6981</v>
      </c>
      <c r="C394" t="s">
        <v>6982</v>
      </c>
      <c r="D394" t="s">
        <v>6980</v>
      </c>
      <c r="F394"/>
      <c r="G394"/>
      <c r="H394"/>
      <c r="I394" t="s">
        <v>5115</v>
      </c>
      <c r="J394"/>
      <c r="K394" t="s">
        <v>6983</v>
      </c>
      <c r="L394" t="str">
        <f>SUBSTITUTE(SUBSTITUTE(SUBSTITUTE(SUBSTITUTE(SUBSTITUTE(SUBSTITUTE(SUBSTITUTE(SUBSTITUTE(SUBSTITUTE(SUBSTITUTE(SUBSTITUTE(SUBSTITUTE(SUBSTITUTE(LOWER(K394),".",""),"-","")," bvba",""),"belgië",""),"belgium","")," nv","")," bv",""),"group",""),"groep","")," ", ""),"é","e"),"è","e"),"à","a")</f>
        <v>imes</v>
      </c>
      <c r="M394" t="str">
        <f>LOWER(B394&amp;Table1[[#This Row],[Achternaam]]&amp;L394)</f>
        <v>beatrijsramaekersimes</v>
      </c>
      <c r="N394"/>
      <c r="O394"/>
      <c r="P394"/>
      <c r="Q394"/>
      <c r="R394" t="str">
        <f>IFERROR(LEFT(SUBSTITUTE(SUBSTITUTE(Table1[[#This Row],[Website]],"www.",""),"https://",""), FIND(".", SUBSTITUTE(SUBSTITUTE(Table1[[#This Row],[Website]],"www.",""),"https://","")) - 1),"")</f>
        <v/>
      </c>
      <c r="S394" t="s">
        <v>6984</v>
      </c>
      <c r="T394"/>
    </row>
    <row r="395" spans="1:20" ht="15" customHeight="1" x14ac:dyDescent="0.45">
      <c r="A395" t="s">
        <v>5346</v>
      </c>
      <c r="B395" t="s">
        <v>5847</v>
      </c>
      <c r="C395" t="s">
        <v>6987</v>
      </c>
      <c r="D395" t="s">
        <v>6986</v>
      </c>
      <c r="F395"/>
      <c r="G395"/>
      <c r="H395"/>
      <c r="I395" t="s">
        <v>5052</v>
      </c>
      <c r="J395"/>
      <c r="K395" t="s">
        <v>6988</v>
      </c>
      <c r="L395" t="str">
        <f>SUBSTITUTE(SUBSTITUTE(SUBSTITUTE(SUBSTITUTE(SUBSTITUTE(SUBSTITUTE(SUBSTITUTE(SUBSTITUTE(SUBSTITUTE(SUBSTITUTE(SUBSTITUTE(SUBSTITUTE(SUBSTITUTE(LOWER(K395),".",""),"-","")," bvba",""),"belgië",""),"belgium","")," nv","")," bv",""),"group",""),"groep","")," ", ""),"é","e"),"è","e"),"à","a")</f>
        <v>bmwbelux</v>
      </c>
      <c r="M395" t="str">
        <f>LOWER(B395&amp;Table1[[#This Row],[Achternaam]]&amp;L395)</f>
        <v>bertlaurierbmwbelux</v>
      </c>
      <c r="N395"/>
      <c r="O395"/>
      <c r="P395"/>
      <c r="Q395"/>
      <c r="R395" t="str">
        <f>IFERROR(LEFT(SUBSTITUTE(SUBSTITUTE(Table1[[#This Row],[Website]],"www.",""),"https://",""), FIND(".", SUBSTITUTE(SUBSTITUTE(Table1[[#This Row],[Website]],"www.",""),"https://","")) - 1),"")</f>
        <v/>
      </c>
      <c r="S395" t="s">
        <v>6989</v>
      </c>
      <c r="T395"/>
    </row>
    <row r="396" spans="1:20" ht="15" customHeight="1" x14ac:dyDescent="0.45">
      <c r="A396" t="s">
        <v>5346</v>
      </c>
      <c r="B396" t="s">
        <v>5847</v>
      </c>
      <c r="C396" t="s">
        <v>6992</v>
      </c>
      <c r="D396" t="s">
        <v>6991</v>
      </c>
      <c r="F396"/>
      <c r="G396"/>
      <c r="H396"/>
      <c r="I396" t="s">
        <v>5052</v>
      </c>
      <c r="J396"/>
      <c r="K396" t="s">
        <v>9113</v>
      </c>
      <c r="L396" t="str">
        <f>SUBSTITUTE(SUBSTITUTE(SUBSTITUTE(SUBSTITUTE(SUBSTITUTE(SUBSTITUTE(SUBSTITUTE(SUBSTITUTE(SUBSTITUTE(SUBSTITUTE(SUBSTITUTE(SUBSTITUTE(SUBSTITUTE(LOWER(K396),".",""),"-","")," bvba",""),"belgië",""),"belgium","")," nv","")," bv",""),"group",""),"groep","")," ", ""),"é","e"),"è","e"),"à","a")</f>
        <v>dhlfreight</v>
      </c>
      <c r="M396" t="str">
        <f>LOWER(B396&amp;Table1[[#This Row],[Achternaam]]&amp;L396)</f>
        <v>bertvan muylderdhlfreight</v>
      </c>
      <c r="N396"/>
      <c r="O396"/>
      <c r="P396"/>
      <c r="Q396"/>
      <c r="R396" t="str">
        <f>IFERROR(LEFT(SUBSTITUTE(SUBSTITUTE(Table1[[#This Row],[Website]],"www.",""),"https://",""), FIND(".", SUBSTITUTE(SUBSTITUTE(Table1[[#This Row],[Website]],"www.",""),"https://","")) - 1),"")</f>
        <v/>
      </c>
      <c r="S396" t="s">
        <v>6993</v>
      </c>
      <c r="T396"/>
    </row>
    <row r="397" spans="1:20" ht="15" customHeight="1" x14ac:dyDescent="0.45">
      <c r="A397" t="s">
        <v>5346</v>
      </c>
      <c r="B397" t="s">
        <v>5847</v>
      </c>
      <c r="C397" t="s">
        <v>6996</v>
      </c>
      <c r="D397" t="s">
        <v>6995</v>
      </c>
      <c r="F397"/>
      <c r="G397"/>
      <c r="H397"/>
      <c r="I397" t="s">
        <v>5115</v>
      </c>
      <c r="J397"/>
      <c r="K397" t="s">
        <v>6997</v>
      </c>
      <c r="L397" t="str">
        <f>SUBSTITUTE(SUBSTITUTE(SUBSTITUTE(SUBSTITUTE(SUBSTITUTE(SUBSTITUTE(SUBSTITUTE(SUBSTITUTE(SUBSTITUTE(SUBSTITUTE(SUBSTITUTE(SUBSTITUTE(SUBSTITUTE(LOWER(K397),".",""),"-","")," bvba",""),"belgië",""),"belgium","")," nv","")," bv",""),"group",""),"groep","")," ", ""),"é","e"),"è","e"),"à","a")</f>
        <v>septentrio</v>
      </c>
      <c r="M397" t="str">
        <f>LOWER(B397&amp;Table1[[#This Row],[Achternaam]]&amp;L397)</f>
        <v>bertvan grinderbeekseptentrio</v>
      </c>
      <c r="N397"/>
      <c r="O397"/>
      <c r="P397"/>
      <c r="Q397"/>
      <c r="R397" t="str">
        <f>IFERROR(LEFT(SUBSTITUTE(SUBSTITUTE(Table1[[#This Row],[Website]],"www.",""),"https://",""), FIND(".", SUBSTITUTE(SUBSTITUTE(Table1[[#This Row],[Website]],"www.",""),"https://","")) - 1),"")</f>
        <v/>
      </c>
      <c r="S397" t="s">
        <v>6689</v>
      </c>
      <c r="T397"/>
    </row>
    <row r="398" spans="1:20" ht="15" customHeight="1" x14ac:dyDescent="0.45">
      <c r="A398" t="s">
        <v>5346</v>
      </c>
      <c r="B398" t="s">
        <v>7000</v>
      </c>
      <c r="C398" t="s">
        <v>7001</v>
      </c>
      <c r="D398" t="s">
        <v>6999</v>
      </c>
      <c r="F398"/>
      <c r="G398"/>
      <c r="H398"/>
      <c r="I398" t="s">
        <v>7004</v>
      </c>
      <c r="J398"/>
      <c r="K398" t="s">
        <v>7002</v>
      </c>
      <c r="L398" t="str">
        <f>SUBSTITUTE(SUBSTITUTE(SUBSTITUTE(SUBSTITUTE(SUBSTITUTE(SUBSTITUTE(SUBSTITUTE(SUBSTITUTE(SUBSTITUTE(SUBSTITUTE(SUBSTITUTE(SUBSTITUTE(SUBSTITUTE(LOWER(K398),".",""),"-","")," bvba",""),"belgië",""),"belgium","")," nv","")," bv",""),"group",""),"groep","")," ", ""),"é","e"),"è","e"),"à","a")</f>
        <v>electrolux</v>
      </c>
      <c r="M398" t="str">
        <f>LOWER(B398&amp;Table1[[#This Row],[Achternaam]]&amp;L398)</f>
        <v>bettygieliselectrolux</v>
      </c>
      <c r="N398"/>
      <c r="O398"/>
      <c r="P398"/>
      <c r="Q398"/>
      <c r="R398" t="str">
        <f>IFERROR(LEFT(SUBSTITUTE(SUBSTITUTE(Table1[[#This Row],[Website]],"www.",""),"https://",""), FIND(".", SUBSTITUTE(SUBSTITUTE(Table1[[#This Row],[Website]],"www.",""),"https://","")) - 1),"")</f>
        <v/>
      </c>
      <c r="S398" t="s">
        <v>7003</v>
      </c>
      <c r="T398"/>
    </row>
    <row r="399" spans="1:20" ht="15" customHeight="1" x14ac:dyDescent="0.45">
      <c r="A399" t="s">
        <v>5346</v>
      </c>
      <c r="B399" t="s">
        <v>7007</v>
      </c>
      <c r="C399" t="s">
        <v>7008</v>
      </c>
      <c r="D399" t="s">
        <v>7006</v>
      </c>
      <c r="F399"/>
      <c r="G399"/>
      <c r="H399"/>
      <c r="I399" t="s">
        <v>5987</v>
      </c>
      <c r="J399"/>
      <c r="K399" t="s">
        <v>7009</v>
      </c>
      <c r="L399" t="str">
        <f>SUBSTITUTE(SUBSTITUTE(SUBSTITUTE(SUBSTITUTE(SUBSTITUTE(SUBSTITUTE(SUBSTITUTE(SUBSTITUTE(SUBSTITUTE(SUBSTITUTE(SUBSTITUTE(SUBSTITUTE(SUBSTITUTE(LOWER(K399),".",""),"-","")," bvba",""),"belgië",""),"belgium","")," nv","")," bv",""),"group",""),"groep","")," ", ""),"é","e"),"è","e"),"à","a")</f>
        <v>nipromedicaleurope</v>
      </c>
      <c r="M399" t="str">
        <f>LOWER(B399&amp;Table1[[#This Row],[Achternaam]]&amp;L399)</f>
        <v>bramvan bambostnipromedicaleurope</v>
      </c>
      <c r="N399"/>
      <c r="O399"/>
      <c r="P399"/>
      <c r="Q399"/>
      <c r="R399" t="str">
        <f>IFERROR(LEFT(SUBSTITUTE(SUBSTITUTE(Table1[[#This Row],[Website]],"www.",""),"https://",""), FIND(".", SUBSTITUTE(SUBSTITUTE(Table1[[#This Row],[Website]],"www.",""),"https://","")) - 1),"")</f>
        <v/>
      </c>
      <c r="S399" t="s">
        <v>6689</v>
      </c>
      <c r="T399"/>
    </row>
    <row r="400" spans="1:20" ht="15" customHeight="1" x14ac:dyDescent="0.45">
      <c r="A400" t="s">
        <v>5346</v>
      </c>
      <c r="B400" t="s">
        <v>7012</v>
      </c>
      <c r="C400" t="s">
        <v>6583</v>
      </c>
      <c r="D400" t="s">
        <v>7011</v>
      </c>
      <c r="F400"/>
      <c r="G400"/>
      <c r="H400"/>
      <c r="I400" t="s">
        <v>5540</v>
      </c>
      <c r="J400"/>
      <c r="K400" t="s">
        <v>7013</v>
      </c>
      <c r="L400" t="str">
        <f>SUBSTITUTE(SUBSTITUTE(SUBSTITUTE(SUBSTITUTE(SUBSTITUTE(SUBSTITUTE(SUBSTITUTE(SUBSTITUTE(SUBSTITUTE(SUBSTITUTE(SUBSTITUTE(SUBSTITUTE(SUBSTITUTE(LOWER(K400),".",""),"-","")," bvba",""),"belgië",""),"belgium","")," nv","")," bv",""),"group",""),"groep","")," ", ""),"é","e"),"è","e"),"à","a")</f>
        <v>graco</v>
      </c>
      <c r="M400" t="str">
        <f>LOWER(B400&amp;Table1[[#This Row],[Achternaam]]&amp;L400)</f>
        <v>carinabrouxgraco</v>
      </c>
      <c r="N400"/>
      <c r="O400"/>
      <c r="P400"/>
      <c r="Q400"/>
      <c r="R400" t="str">
        <f>IFERROR(LEFT(SUBSTITUTE(SUBSTITUTE(Table1[[#This Row],[Website]],"www.",""),"https://",""), FIND(".", SUBSTITUTE(SUBSTITUTE(Table1[[#This Row],[Website]],"www.",""),"https://","")) - 1),"")</f>
        <v/>
      </c>
      <c r="S400" t="s">
        <v>7014</v>
      </c>
      <c r="T400"/>
    </row>
    <row r="401" spans="1:20" ht="15" customHeight="1" x14ac:dyDescent="0.45">
      <c r="A401" t="s">
        <v>5346</v>
      </c>
      <c r="B401" t="s">
        <v>6003</v>
      </c>
      <c r="C401" t="s">
        <v>7017</v>
      </c>
      <c r="D401" t="s">
        <v>7016</v>
      </c>
      <c r="F401"/>
      <c r="G401"/>
      <c r="H401"/>
      <c r="I401" t="s">
        <v>5052</v>
      </c>
      <c r="J401"/>
      <c r="K401" t="s">
        <v>7018</v>
      </c>
      <c r="L401" t="str">
        <f>SUBSTITUTE(SUBSTITUTE(SUBSTITUTE(SUBSTITUTE(SUBSTITUTE(SUBSTITUTE(SUBSTITUTE(SUBSTITUTE(SUBSTITUTE(SUBSTITUTE(SUBSTITUTE(SUBSTITUTE(SUBSTITUTE(LOWER(K401),".",""),"-","")," bvba",""),"belgië",""),"belgium","")," nv","")," bv",""),"group",""),"groep","")," ", ""),"é","e"),"è","e"),"à","a")</f>
        <v>atlascopcopowertoolsdistribution</v>
      </c>
      <c r="M401" t="str">
        <f>LOWER(B401&amp;Table1[[#This Row],[Achternaam]]&amp;L401)</f>
        <v>carinefrederixatlascopcopowertoolsdistribution</v>
      </c>
      <c r="N401"/>
      <c r="O401"/>
      <c r="P401"/>
      <c r="Q401"/>
      <c r="R401" t="str">
        <f>IFERROR(LEFT(SUBSTITUTE(SUBSTITUTE(Table1[[#This Row],[Website]],"www.",""),"https://",""), FIND(".", SUBSTITUTE(SUBSTITUTE(Table1[[#This Row],[Website]],"www.",""),"https://","")) - 1),"")</f>
        <v/>
      </c>
      <c r="S401" t="s">
        <v>7019</v>
      </c>
      <c r="T401"/>
    </row>
    <row r="402" spans="1:20" ht="15" customHeight="1" x14ac:dyDescent="0.45">
      <c r="A402" t="s">
        <v>5346</v>
      </c>
      <c r="B402" t="s">
        <v>6003</v>
      </c>
      <c r="C402" t="s">
        <v>7022</v>
      </c>
      <c r="D402" t="s">
        <v>7021</v>
      </c>
      <c r="F402"/>
      <c r="G402"/>
      <c r="H402"/>
      <c r="I402" t="s">
        <v>6950</v>
      </c>
      <c r="J402"/>
      <c r="K402" t="s">
        <v>7023</v>
      </c>
      <c r="L402" t="str">
        <f>SUBSTITUTE(SUBSTITUTE(SUBSTITUTE(SUBSTITUTE(SUBSTITUTE(SUBSTITUTE(SUBSTITUTE(SUBSTITUTE(SUBSTITUTE(SUBSTITUTE(SUBSTITUTE(SUBSTITUTE(SUBSTITUTE(LOWER(K402),".",""),"-","")," bvba",""),"belgië",""),"belgium","")," nv","")," bv",""),"group",""),"groep","")," ", ""),"é","e"),"è","e"),"à","a")</f>
        <v>delpharmdrogenbos</v>
      </c>
      <c r="M402" t="str">
        <f>LOWER(B402&amp;Table1[[#This Row],[Achternaam]]&amp;L402)</f>
        <v>carinelombadelpharmdrogenbos</v>
      </c>
      <c r="N402"/>
      <c r="O402"/>
      <c r="P402"/>
      <c r="Q402"/>
      <c r="R402" t="str">
        <f>IFERROR(LEFT(SUBSTITUTE(SUBSTITUTE(Table1[[#This Row],[Website]],"www.",""),"https://",""), FIND(".", SUBSTITUTE(SUBSTITUTE(Table1[[#This Row],[Website]],"www.",""),"https://","")) - 1),"")</f>
        <v/>
      </c>
      <c r="S402" t="s">
        <v>6689</v>
      </c>
      <c r="T402"/>
    </row>
    <row r="403" spans="1:20" ht="15" customHeight="1" x14ac:dyDescent="0.45">
      <c r="A403" t="s">
        <v>5346</v>
      </c>
      <c r="B403" t="s">
        <v>7026</v>
      </c>
      <c r="C403" t="s">
        <v>7027</v>
      </c>
      <c r="D403" t="s">
        <v>7025</v>
      </c>
      <c r="F403"/>
      <c r="G403"/>
      <c r="H403"/>
      <c r="I403" t="s">
        <v>5052</v>
      </c>
      <c r="J403"/>
      <c r="K403" t="s">
        <v>7028</v>
      </c>
      <c r="L403" t="str">
        <f>SUBSTITUTE(SUBSTITUTE(SUBSTITUTE(SUBSTITUTE(SUBSTITUTE(SUBSTITUTE(SUBSTITUTE(SUBSTITUTE(SUBSTITUTE(SUBSTITUTE(SUBSTITUTE(SUBSTITUTE(SUBSTITUTE(LOWER(K403),".",""),"-","")," bvba",""),"belgië",""),"belgium","")," nv","")," bv",""),"group",""),"groep","")," ", ""),"é","e"),"è","e"),"à","a")</f>
        <v>bockhold</v>
      </c>
      <c r="M403" t="str">
        <f>LOWER(B403&amp;Table1[[#This Row],[Achternaam]]&amp;L403)</f>
        <v>carolcustersbockhold</v>
      </c>
      <c r="N403"/>
      <c r="O403"/>
      <c r="P403"/>
      <c r="Q403"/>
      <c r="R403" t="str">
        <f>IFERROR(LEFT(SUBSTITUTE(SUBSTITUTE(Table1[[#This Row],[Website]],"www.",""),"https://",""), FIND(".", SUBSTITUTE(SUBSTITUTE(Table1[[#This Row],[Website]],"www.",""),"https://","")) - 1),"")</f>
        <v/>
      </c>
      <c r="S403" t="s">
        <v>7029</v>
      </c>
      <c r="T403"/>
    </row>
    <row r="404" spans="1:20" ht="15" customHeight="1" x14ac:dyDescent="0.45">
      <c r="A404" t="s">
        <v>5346</v>
      </c>
      <c r="B404" t="s">
        <v>5958</v>
      </c>
      <c r="C404" t="s">
        <v>7032</v>
      </c>
      <c r="D404" t="s">
        <v>7031</v>
      </c>
      <c r="F404"/>
      <c r="G404"/>
      <c r="H404"/>
      <c r="I404" t="s">
        <v>7035</v>
      </c>
      <c r="J404"/>
      <c r="K404" t="s">
        <v>7033</v>
      </c>
      <c r="L404" t="str">
        <f>SUBSTITUTE(SUBSTITUTE(SUBSTITUTE(SUBSTITUTE(SUBSTITUTE(SUBSTITUTE(SUBSTITUTE(SUBSTITUTE(SUBSTITUTE(SUBSTITUTE(SUBSTITUTE(SUBSTITUTE(SUBSTITUTE(LOWER(K404),".",""),"-","")," bvba",""),"belgië",""),"belgium","")," nv","")," bv",""),"group",""),"groep","")," ", ""),"é","e"),"è","e"),"à","a")</f>
        <v>lawtereurope</v>
      </c>
      <c r="M404" t="str">
        <f>LOWER(B404&amp;Table1[[#This Row],[Achternaam]]&amp;L404)</f>
        <v>carolinedobbelaerelawtereurope</v>
      </c>
      <c r="N404"/>
      <c r="O404"/>
      <c r="P404"/>
      <c r="Q404"/>
      <c r="R404" t="str">
        <f>IFERROR(LEFT(SUBSTITUTE(SUBSTITUTE(Table1[[#This Row],[Website]],"www.",""),"https://",""), FIND(".", SUBSTITUTE(SUBSTITUTE(Table1[[#This Row],[Website]],"www.",""),"https://","")) - 1),"")</f>
        <v/>
      </c>
      <c r="S404" t="s">
        <v>7034</v>
      </c>
      <c r="T404"/>
    </row>
    <row r="405" spans="1:20" ht="15" customHeight="1" x14ac:dyDescent="0.45">
      <c r="A405" t="s">
        <v>5346</v>
      </c>
      <c r="B405" t="s">
        <v>5958</v>
      </c>
      <c r="C405" t="s">
        <v>7038</v>
      </c>
      <c r="D405" t="s">
        <v>7037</v>
      </c>
      <c r="F405"/>
      <c r="G405"/>
      <c r="H405"/>
      <c r="I405" t="s">
        <v>5052</v>
      </c>
      <c r="J405"/>
      <c r="K405" t="s">
        <v>7039</v>
      </c>
      <c r="L405" t="str">
        <f>SUBSTITUTE(SUBSTITUTE(SUBSTITUTE(SUBSTITUTE(SUBSTITUTE(SUBSTITUTE(SUBSTITUTE(SUBSTITUTE(SUBSTITUTE(SUBSTITUTE(SUBSTITUTE(SUBSTITUTE(SUBSTITUTE(LOWER(K405),".",""),"-","")," bvba",""),"belgië",""),"belgium","")," nv","")," bv",""),"group",""),"groep","")," ", ""),"é","e"),"è","e"),"à","a")</f>
        <v>vanhoecke</v>
      </c>
      <c r="M405" t="str">
        <f>LOWER(B405&amp;Table1[[#This Row],[Achternaam]]&amp;L405)</f>
        <v>carolinehulpiauvanhoecke</v>
      </c>
      <c r="N405"/>
      <c r="O405"/>
      <c r="P405"/>
      <c r="Q405"/>
      <c r="R405" t="str">
        <f>IFERROR(LEFT(SUBSTITUTE(SUBSTITUTE(Table1[[#This Row],[Website]],"www.",""),"https://",""), FIND(".", SUBSTITUTE(SUBSTITUTE(Table1[[#This Row],[Website]],"www.",""),"https://","")) - 1),"")</f>
        <v/>
      </c>
      <c r="S405" t="s">
        <v>6689</v>
      </c>
      <c r="T405"/>
    </row>
    <row r="406" spans="1:20" ht="15" customHeight="1" x14ac:dyDescent="0.45">
      <c r="A406" t="s">
        <v>5346</v>
      </c>
      <c r="B406" t="s">
        <v>5958</v>
      </c>
      <c r="C406" t="s">
        <v>7042</v>
      </c>
      <c r="D406" t="s">
        <v>7041</v>
      </c>
      <c r="F406"/>
      <c r="G406"/>
      <c r="H406"/>
      <c r="I406" t="s">
        <v>7045</v>
      </c>
      <c r="J406"/>
      <c r="K406" t="s">
        <v>7043</v>
      </c>
      <c r="L406" t="str">
        <f>SUBSTITUTE(SUBSTITUTE(SUBSTITUTE(SUBSTITUTE(SUBSTITUTE(SUBSTITUTE(SUBSTITUTE(SUBSTITUTE(SUBSTITUTE(SUBSTITUTE(SUBSTITUTE(SUBSTITUTE(SUBSTITUTE(LOWER(K406),".",""),"-","")," bvba",""),"belgië",""),"belgium","")," nv","")," bv",""),"group",""),"groep","")," ", ""),"é","e"),"è","e"),"à","a")</f>
        <v>bardbenelux</v>
      </c>
      <c r="M406" t="str">
        <f>LOWER(B406&amp;Table1[[#This Row],[Achternaam]]&amp;L406)</f>
        <v>carolinevanelderenbardbenelux</v>
      </c>
      <c r="N406"/>
      <c r="O406"/>
      <c r="P406"/>
      <c r="Q406"/>
      <c r="R406" t="str">
        <f>IFERROR(LEFT(SUBSTITUTE(SUBSTITUTE(Table1[[#This Row],[Website]],"www.",""),"https://",""), FIND(".", SUBSTITUTE(SUBSTITUTE(Table1[[#This Row],[Website]],"www.",""),"https://","")) - 1),"")</f>
        <v/>
      </c>
      <c r="S406" t="s">
        <v>7044</v>
      </c>
      <c r="T406"/>
    </row>
    <row r="407" spans="1:20" ht="15" customHeight="1" x14ac:dyDescent="0.45">
      <c r="A407" t="s">
        <v>5346</v>
      </c>
      <c r="B407" t="s">
        <v>5198</v>
      </c>
      <c r="C407" t="s">
        <v>7048</v>
      </c>
      <c r="D407" t="s">
        <v>7047</v>
      </c>
      <c r="F407"/>
      <c r="G407"/>
      <c r="H407"/>
      <c r="I407" t="s">
        <v>7051</v>
      </c>
      <c r="J407"/>
      <c r="K407" t="s">
        <v>7049</v>
      </c>
      <c r="L407" t="str">
        <f>SUBSTITUTE(SUBSTITUTE(SUBSTITUTE(SUBSTITUTE(SUBSTITUTE(SUBSTITUTE(SUBSTITUTE(SUBSTITUTE(SUBSTITUTE(SUBSTITUTE(SUBSTITUTE(SUBSTITUTE(SUBSTITUTE(LOWER(K407),".",""),"-","")," bvba",""),"belgië",""),"belgium","")," nv","")," bv",""),"group",""),"groep","")," ", ""),"é","e"),"è","e"),"à","a")</f>
        <v>golazosports</v>
      </c>
      <c r="M407" t="str">
        <f>LOWER(B407&amp;Table1[[#This Row],[Achternaam]]&amp;L407)</f>
        <v>catherineamelootgolazosports</v>
      </c>
      <c r="N407"/>
      <c r="O407"/>
      <c r="P407"/>
      <c r="Q407"/>
      <c r="R407" t="str">
        <f>IFERROR(LEFT(SUBSTITUTE(SUBSTITUTE(Table1[[#This Row],[Website]],"www.",""),"https://",""), FIND(".", SUBSTITUTE(SUBSTITUTE(Table1[[#This Row],[Website]],"www.",""),"https://","")) - 1),"")</f>
        <v/>
      </c>
      <c r="S407" t="s">
        <v>7050</v>
      </c>
      <c r="T407"/>
    </row>
    <row r="408" spans="1:20" ht="15" customHeight="1" x14ac:dyDescent="0.45">
      <c r="A408" t="s">
        <v>5346</v>
      </c>
      <c r="B408" t="s">
        <v>5958</v>
      </c>
      <c r="C408" t="s">
        <v>7054</v>
      </c>
      <c r="D408" t="s">
        <v>7053</v>
      </c>
      <c r="F408"/>
      <c r="G408"/>
      <c r="H408"/>
      <c r="I408" t="s">
        <v>5052</v>
      </c>
      <c r="J408"/>
      <c r="K408" t="s">
        <v>7055</v>
      </c>
      <c r="L408" t="str">
        <f>SUBSTITUTE(SUBSTITUTE(SUBSTITUTE(SUBSTITUTE(SUBSTITUTE(SUBSTITUTE(SUBSTITUTE(SUBSTITUTE(SUBSTITUTE(SUBSTITUTE(SUBSTITUTE(SUBSTITUTE(SUBSTITUTE(LOWER(K408),".",""),"-","")," bvba",""),"belgië",""),"belgium","")," nv","")," bv",""),"group",""),"groep","")," ", ""),"é","e"),"è","e"),"à","a")</f>
        <v>tectum</v>
      </c>
      <c r="M408" t="str">
        <f>LOWER(B408&amp;Table1[[#This Row],[Achternaam]]&amp;L408)</f>
        <v>carolineclitstectum</v>
      </c>
      <c r="N408"/>
      <c r="O408"/>
      <c r="P408"/>
      <c r="Q408"/>
      <c r="R408" t="str">
        <f>IFERROR(LEFT(SUBSTITUTE(SUBSTITUTE(Table1[[#This Row],[Website]],"www.",""),"https://",""), FIND(".", SUBSTITUTE(SUBSTITUTE(Table1[[#This Row],[Website]],"www.",""),"https://","")) - 1),"")</f>
        <v/>
      </c>
      <c r="S408" t="s">
        <v>7056</v>
      </c>
      <c r="T408"/>
    </row>
    <row r="409" spans="1:20" ht="15" customHeight="1" x14ac:dyDescent="0.45">
      <c r="A409" t="s">
        <v>5346</v>
      </c>
      <c r="B409" t="s">
        <v>7059</v>
      </c>
      <c r="C409" t="s">
        <v>7060</v>
      </c>
      <c r="D409" t="s">
        <v>7058</v>
      </c>
      <c r="F409"/>
      <c r="G409"/>
      <c r="H409"/>
      <c r="I409" t="s">
        <v>5115</v>
      </c>
      <c r="J409"/>
      <c r="K409" t="s">
        <v>7061</v>
      </c>
      <c r="L409" t="str">
        <f>SUBSTITUTE(SUBSTITUTE(SUBSTITUTE(SUBSTITUTE(SUBSTITUTE(SUBSTITUTE(SUBSTITUTE(SUBSTITUTE(SUBSTITUTE(SUBSTITUTE(SUBSTITUTE(SUBSTITUTE(SUBSTITUTE(LOWER(K409),".",""),"-","")," bvba",""),"belgië",""),"belgium","")," nv","")," bv",""),"group",""),"groep","")," ", ""),"é","e"),"è","e"),"à","a")</f>
        <v>argenx</v>
      </c>
      <c r="M409" t="str">
        <f>LOWER(B409&amp;Table1[[#This Row],[Achternaam]]&amp;L409)</f>
        <v>clarencedumonargenx</v>
      </c>
      <c r="N409"/>
      <c r="O409"/>
      <c r="P409"/>
      <c r="Q409"/>
      <c r="R409" t="str">
        <f>IFERROR(LEFT(SUBSTITUTE(SUBSTITUTE(Table1[[#This Row],[Website]],"www.",""),"https://",""), FIND(".", SUBSTITUTE(SUBSTITUTE(Table1[[#This Row],[Website]],"www.",""),"https://","")) - 1),"")</f>
        <v/>
      </c>
      <c r="S409" t="s">
        <v>6689</v>
      </c>
      <c r="T409"/>
    </row>
    <row r="410" spans="1:20" ht="15" customHeight="1" x14ac:dyDescent="0.45">
      <c r="A410" t="s">
        <v>5346</v>
      </c>
      <c r="B410" t="s">
        <v>7064</v>
      </c>
      <c r="C410" t="s">
        <v>7065</v>
      </c>
      <c r="D410" t="s">
        <v>7063</v>
      </c>
      <c r="F410"/>
      <c r="G410"/>
      <c r="H410"/>
      <c r="I410" t="s">
        <v>5052</v>
      </c>
      <c r="J410"/>
      <c r="K410" t="s">
        <v>7066</v>
      </c>
      <c r="L410" t="str">
        <f>SUBSTITUTE(SUBSTITUTE(SUBSTITUTE(SUBSTITUTE(SUBSTITUTE(SUBSTITUTE(SUBSTITUTE(SUBSTITUTE(SUBSTITUTE(SUBSTITUTE(SUBSTITUTE(SUBSTITUTE(SUBSTITUTE(LOWER(K410),".",""),"-","")," bvba",""),"belgië",""),"belgium","")," nv","")," bv",""),"group",""),"groep","")," ", ""),"é","e"),"è","e"),"à","a")</f>
        <v>specialfruit</v>
      </c>
      <c r="M410" t="str">
        <f>LOWER(B410&amp;Table1[[#This Row],[Achternaam]]&amp;L410)</f>
        <v>chantalkemlandspecialfruit</v>
      </c>
      <c r="N410"/>
      <c r="O410"/>
      <c r="P410"/>
      <c r="Q410"/>
      <c r="R410" t="str">
        <f>IFERROR(LEFT(SUBSTITUTE(SUBSTITUTE(Table1[[#This Row],[Website]],"www.",""),"https://",""), FIND(".", SUBSTITUTE(SUBSTITUTE(Table1[[#This Row],[Website]],"www.",""),"https://","")) - 1),"")</f>
        <v/>
      </c>
      <c r="S410" t="s">
        <v>7067</v>
      </c>
      <c r="T410"/>
    </row>
    <row r="411" spans="1:20" ht="15" customHeight="1" x14ac:dyDescent="0.45">
      <c r="A411" t="s">
        <v>5346</v>
      </c>
      <c r="B411" t="s">
        <v>7064</v>
      </c>
      <c r="C411" t="s">
        <v>7070</v>
      </c>
      <c r="D411" t="s">
        <v>7069</v>
      </c>
      <c r="F411"/>
      <c r="G411"/>
      <c r="H411"/>
      <c r="I411" t="s">
        <v>5052</v>
      </c>
      <c r="J411"/>
      <c r="K411" t="s">
        <v>7071</v>
      </c>
      <c r="L411" t="str">
        <f>SUBSTITUTE(SUBSTITUTE(SUBSTITUTE(SUBSTITUTE(SUBSTITUTE(SUBSTITUTE(SUBSTITUTE(SUBSTITUTE(SUBSTITUTE(SUBSTITUTE(SUBSTITUTE(SUBSTITUTE(SUBSTITUTE(LOWER(K411),".",""),"-","")," bvba",""),"belgië",""),"belgium","")," nv","")," bv",""),"group",""),"groep","")," ", ""),"é","e"),"è","e"),"à","a")</f>
        <v>mathieugijbels</v>
      </c>
      <c r="M411" t="str">
        <f>LOWER(B411&amp;Table1[[#This Row],[Achternaam]]&amp;L411)</f>
        <v>chantalvanakenmathieugijbels</v>
      </c>
      <c r="N411"/>
      <c r="O411"/>
      <c r="P411"/>
      <c r="Q411"/>
      <c r="R411" t="str">
        <f>IFERROR(LEFT(SUBSTITUTE(SUBSTITUTE(Table1[[#This Row],[Website]],"www.",""),"https://",""), FIND(".", SUBSTITUTE(SUBSTITUTE(Table1[[#This Row],[Website]],"www.",""),"https://","")) - 1),"")</f>
        <v/>
      </c>
      <c r="S411" t="s">
        <v>6689</v>
      </c>
      <c r="T411"/>
    </row>
    <row r="412" spans="1:20" ht="15" customHeight="1" x14ac:dyDescent="0.45">
      <c r="A412" t="s">
        <v>5346</v>
      </c>
      <c r="B412" t="s">
        <v>7074</v>
      </c>
      <c r="C412" t="s">
        <v>5297</v>
      </c>
      <c r="D412" t="s">
        <v>7073</v>
      </c>
      <c r="F412"/>
      <c r="G412"/>
      <c r="H412"/>
      <c r="I412" t="s">
        <v>5052</v>
      </c>
      <c r="J412"/>
      <c r="K412" t="s">
        <v>7075</v>
      </c>
      <c r="L412" t="str">
        <f>SUBSTITUTE(SUBSTITUTE(SUBSTITUTE(SUBSTITUTE(SUBSTITUTE(SUBSTITUTE(SUBSTITUTE(SUBSTITUTE(SUBSTITUTE(SUBSTITUTE(SUBSTITUTE(SUBSTITUTE(SUBSTITUTE(LOWER(K412),".",""),"-","")," bvba",""),"belgië",""),"belgium","")," nv","")," bv",""),"group",""),"groep","")," ", ""),"é","e"),"è","e"),"à","a")</f>
        <v>vmd</v>
      </c>
      <c r="M412" t="str">
        <f>LOWER(B412&amp;Table1[[#This Row],[Achternaam]]&amp;L412)</f>
        <v>charlienwoutersvmd</v>
      </c>
      <c r="N412"/>
      <c r="O412"/>
      <c r="P412"/>
      <c r="Q412"/>
      <c r="R412" t="str">
        <f>IFERROR(LEFT(SUBSTITUTE(SUBSTITUTE(Table1[[#This Row],[Website]],"www.",""),"https://",""), FIND(".", SUBSTITUTE(SUBSTITUTE(Table1[[#This Row],[Website]],"www.",""),"https://","")) - 1),"")</f>
        <v/>
      </c>
      <c r="S412" t="s">
        <v>6689</v>
      </c>
      <c r="T412"/>
    </row>
    <row r="413" spans="1:20" ht="15" customHeight="1" x14ac:dyDescent="0.45">
      <c r="A413" t="s">
        <v>5346</v>
      </c>
      <c r="B413" t="s">
        <v>5111</v>
      </c>
      <c r="C413" t="s">
        <v>7078</v>
      </c>
      <c r="D413" t="s">
        <v>7077</v>
      </c>
      <c r="F413"/>
      <c r="G413"/>
      <c r="H413"/>
      <c r="I413" t="s">
        <v>7080</v>
      </c>
      <c r="J413"/>
      <c r="K413" t="s">
        <v>7079</v>
      </c>
      <c r="L413" t="str">
        <f>SUBSTITUTE(SUBSTITUTE(SUBSTITUTE(SUBSTITUTE(SUBSTITUTE(SUBSTITUTE(SUBSTITUTE(SUBSTITUTE(SUBSTITUTE(SUBSTITUTE(SUBSTITUTE(SUBSTITUTE(SUBSTITUTE(LOWER(K413),".",""),"-","")," bvba",""),"belgië",""),"belgium","")," nv","")," bv",""),"group",""),"groep","")," ", ""),"é","e"),"è","e"),"à","a")</f>
        <v>imec</v>
      </c>
      <c r="M413" t="str">
        <f>LOWER(B413&amp;Table1[[#This Row],[Achternaam]]&amp;L413)</f>
        <v>chrisbeendersimec</v>
      </c>
      <c r="N413"/>
      <c r="O413"/>
      <c r="P413"/>
      <c r="Q413"/>
      <c r="R413" t="str">
        <f>IFERROR(LEFT(SUBSTITUTE(SUBSTITUTE(Table1[[#This Row],[Website]],"www.",""),"https://",""), FIND(".", SUBSTITUTE(SUBSTITUTE(Table1[[#This Row],[Website]],"www.",""),"https://","")) - 1),"")</f>
        <v/>
      </c>
      <c r="S413" t="s">
        <v>6689</v>
      </c>
      <c r="T413"/>
    </row>
    <row r="414" spans="1:20" ht="15" customHeight="1" x14ac:dyDescent="0.45">
      <c r="A414" t="s">
        <v>5346</v>
      </c>
      <c r="B414" t="s">
        <v>7083</v>
      </c>
      <c r="C414" t="s">
        <v>5414</v>
      </c>
      <c r="D414" t="s">
        <v>7082</v>
      </c>
      <c r="F414"/>
      <c r="G414"/>
      <c r="H414"/>
      <c r="I414" t="s">
        <v>5052</v>
      </c>
      <c r="J414"/>
      <c r="K414" t="s">
        <v>7084</v>
      </c>
      <c r="L414" t="str">
        <f>SUBSTITUTE(SUBSTITUTE(SUBSTITUTE(SUBSTITUTE(SUBSTITUTE(SUBSTITUTE(SUBSTITUTE(SUBSTITUTE(SUBSTITUTE(SUBSTITUTE(SUBSTITUTE(SUBSTITUTE(SUBSTITUTE(LOWER(K414),".",""),"-","")," bvba",""),"belgië",""),"belgium","")," nv","")," bv",""),"group",""),"groep","")," ", ""),"é","e"),"è","e"),"à","a")</f>
        <v>lyfra</v>
      </c>
      <c r="M414" t="str">
        <f>LOWER(B414&amp;Table1[[#This Row],[Achternaam]]&amp;L414)</f>
        <v>christelde greeflyfra</v>
      </c>
      <c r="N414"/>
      <c r="O414"/>
      <c r="P414"/>
      <c r="Q414"/>
      <c r="R414" t="str">
        <f>IFERROR(LEFT(SUBSTITUTE(SUBSTITUTE(Table1[[#This Row],[Website]],"www.",""),"https://",""), FIND(".", SUBSTITUTE(SUBSTITUTE(Table1[[#This Row],[Website]],"www.",""),"https://","")) - 1),"")</f>
        <v/>
      </c>
      <c r="S414" t="s">
        <v>7085</v>
      </c>
      <c r="T414"/>
    </row>
    <row r="415" spans="1:20" ht="15" customHeight="1" x14ac:dyDescent="0.45">
      <c r="A415" t="s">
        <v>5346</v>
      </c>
      <c r="B415" t="s">
        <v>7083</v>
      </c>
      <c r="C415" t="s">
        <v>7088</v>
      </c>
      <c r="D415" t="s">
        <v>7087</v>
      </c>
      <c r="F415"/>
      <c r="G415"/>
      <c r="H415"/>
      <c r="I415" t="s">
        <v>5987</v>
      </c>
      <c r="J415"/>
      <c r="K415" t="s">
        <v>7089</v>
      </c>
      <c r="L415" t="str">
        <f>SUBSTITUTE(SUBSTITUTE(SUBSTITUTE(SUBSTITUTE(SUBSTITUTE(SUBSTITUTE(SUBSTITUTE(SUBSTITUTE(SUBSTITUTE(SUBSTITUTE(SUBSTITUTE(SUBSTITUTE(SUBSTITUTE(LOWER(K415),".",""),"-","")," bvba",""),"belgië",""),"belgium","")," nv","")," bv",""),"group",""),"groep","")," ", ""),"é","e"),"è","e"),"à","a")</f>
        <v>spacewell</v>
      </c>
      <c r="M415" t="str">
        <f>LOWER(B415&amp;Table1[[#This Row],[Achternaam]]&amp;L415)</f>
        <v>christelvan bortelspacewell</v>
      </c>
      <c r="N415"/>
      <c r="O415"/>
      <c r="P415"/>
      <c r="Q415"/>
      <c r="R415" t="str">
        <f>IFERROR(LEFT(SUBSTITUTE(SUBSTITUTE(Table1[[#This Row],[Website]],"www.",""),"https://",""), FIND(".", SUBSTITUTE(SUBSTITUTE(Table1[[#This Row],[Website]],"www.",""),"https://","")) - 1),"")</f>
        <v/>
      </c>
      <c r="S415" t="s">
        <v>7090</v>
      </c>
      <c r="T415"/>
    </row>
    <row r="416" spans="1:20" ht="15" customHeight="1" x14ac:dyDescent="0.45">
      <c r="A416" t="s">
        <v>5346</v>
      </c>
      <c r="B416" t="s">
        <v>6240</v>
      </c>
      <c r="C416" t="s">
        <v>7093</v>
      </c>
      <c r="D416" t="s">
        <v>7092</v>
      </c>
      <c r="F416"/>
      <c r="G416"/>
      <c r="H416"/>
      <c r="I416" t="s">
        <v>5115</v>
      </c>
      <c r="J416"/>
      <c r="K416" t="s">
        <v>1433</v>
      </c>
      <c r="L416" t="str">
        <f>SUBSTITUTE(SUBSTITUTE(SUBSTITUTE(SUBSTITUTE(SUBSTITUTE(SUBSTITUTE(SUBSTITUTE(SUBSTITUTE(SUBSTITUTE(SUBSTITUTE(SUBSTITUTE(SUBSTITUTE(SUBSTITUTE(LOWER(K416),".",""),"-","")," bvba",""),"belgië",""),"belgium","")," nv","")," bv",""),"group",""),"groep","")," ", ""),"é","e"),"è","e"),"à","a")</f>
        <v>confiserieleonidas</v>
      </c>
      <c r="M416" t="str">
        <f>LOWER(B416&amp;Table1[[#This Row],[Achternaam]]&amp;L416)</f>
        <v>christellelempereurconfiserieleonidas</v>
      </c>
      <c r="N416"/>
      <c r="O416"/>
      <c r="P416"/>
      <c r="Q416"/>
      <c r="R416" t="str">
        <f>IFERROR(LEFT(SUBSTITUTE(SUBSTITUTE(Table1[[#This Row],[Website]],"www.",""),"https://",""), FIND(".", SUBSTITUTE(SUBSTITUTE(Table1[[#This Row],[Website]],"www.",""),"https://","")) - 1),"")</f>
        <v/>
      </c>
      <c r="S416" t="s">
        <v>7094</v>
      </c>
      <c r="T416"/>
    </row>
    <row r="417" spans="1:20" ht="15" customHeight="1" x14ac:dyDescent="0.45">
      <c r="A417" t="s">
        <v>5346</v>
      </c>
      <c r="B417" t="s">
        <v>7097</v>
      </c>
      <c r="C417" t="s">
        <v>7098</v>
      </c>
      <c r="D417" t="s">
        <v>7096</v>
      </c>
      <c r="F417"/>
      <c r="G417"/>
      <c r="H417"/>
      <c r="I417" t="s">
        <v>7100</v>
      </c>
      <c r="J417"/>
      <c r="K417" t="s">
        <v>7099</v>
      </c>
      <c r="L417" t="str">
        <f>SUBSTITUTE(SUBSTITUTE(SUBSTITUTE(SUBSTITUTE(SUBSTITUTE(SUBSTITUTE(SUBSTITUTE(SUBSTITUTE(SUBSTITUTE(SUBSTITUTE(SUBSTITUTE(SUBSTITUTE(SUBSTITUTE(LOWER(K417),".",""),"-","")," bvba",""),"belgië",""),"belgium","")," nv","")," bv",""),"group",""),"groep","")," ", ""),"é","e"),"è","e"),"à","a")</f>
        <v>zoetis</v>
      </c>
      <c r="M417" t="str">
        <f>LOWER(B417&amp;Table1[[#This Row],[Achternaam]]&amp;L417)</f>
        <v>christianebuffierzoetis</v>
      </c>
      <c r="N417"/>
      <c r="O417"/>
      <c r="P417"/>
      <c r="Q417"/>
      <c r="R417" t="str">
        <f>IFERROR(LEFT(SUBSTITUTE(SUBSTITUTE(Table1[[#This Row],[Website]],"www.",""),"https://",""), FIND(".", SUBSTITUTE(SUBSTITUTE(Table1[[#This Row],[Website]],"www.",""),"https://","")) - 1),"")</f>
        <v/>
      </c>
      <c r="S417" t="s">
        <v>6689</v>
      </c>
      <c r="T417"/>
    </row>
    <row r="418" spans="1:20" ht="15" customHeight="1" x14ac:dyDescent="0.45">
      <c r="A418" t="s">
        <v>5346</v>
      </c>
      <c r="B418" t="s">
        <v>7103</v>
      </c>
      <c r="C418" t="s">
        <v>7104</v>
      </c>
      <c r="D418" t="s">
        <v>7102</v>
      </c>
      <c r="F418"/>
      <c r="G418"/>
      <c r="H418"/>
      <c r="I418" t="s">
        <v>5115</v>
      </c>
      <c r="J418"/>
      <c r="K418" t="s">
        <v>7105</v>
      </c>
      <c r="L418" t="str">
        <f>SUBSTITUTE(SUBSTITUTE(SUBSTITUTE(SUBSTITUTE(SUBSTITUTE(SUBSTITUTE(SUBSTITUTE(SUBSTITUTE(SUBSTITUTE(SUBSTITUTE(SUBSTITUTE(SUBSTITUTE(SUBSTITUTE(LOWER(K418),".",""),"-","")," bvba",""),"belgië",""),"belgium","")," nv","")," bv",""),"group",""),"groep","")," ", ""),"é","e"),"è","e"),"à","a")</f>
        <v>vanroeybe</v>
      </c>
      <c r="M418" t="str">
        <f>LOWER(B418&amp;Table1[[#This Row],[Achternaam]]&amp;L418)</f>
        <v>cindygorissenvanroeybe</v>
      </c>
      <c r="N418"/>
      <c r="O418"/>
      <c r="P418"/>
      <c r="Q418"/>
      <c r="R418" t="str">
        <f>IFERROR(LEFT(SUBSTITUTE(SUBSTITUTE(Table1[[#This Row],[Website]],"www.",""),"https://",""), FIND(".", SUBSTITUTE(SUBSTITUTE(Table1[[#This Row],[Website]],"www.",""),"https://","")) - 1),"")</f>
        <v/>
      </c>
      <c r="S418" t="s">
        <v>7106</v>
      </c>
      <c r="T418"/>
    </row>
    <row r="419" spans="1:20" ht="15" customHeight="1" x14ac:dyDescent="0.45">
      <c r="A419" t="s">
        <v>5346</v>
      </c>
      <c r="B419" t="s">
        <v>7108</v>
      </c>
      <c r="C419" t="s">
        <v>7109</v>
      </c>
      <c r="D419" t="s">
        <v>7107</v>
      </c>
      <c r="F419"/>
      <c r="G419"/>
      <c r="H419"/>
      <c r="I419" t="s">
        <v>5052</v>
      </c>
      <c r="J419"/>
      <c r="K419" t="s">
        <v>7110</v>
      </c>
      <c r="L419" t="str">
        <f>SUBSTITUTE(SUBSTITUTE(SUBSTITUTE(SUBSTITUTE(SUBSTITUTE(SUBSTITUTE(SUBSTITUTE(SUBSTITUTE(SUBSTITUTE(SUBSTITUTE(SUBSTITUTE(SUBSTITUTE(SUBSTITUTE(LOWER(K419),".",""),"-","")," bvba",""),"belgië",""),"belgium","")," nv","")," bv",""),"group",""),"groep","")," ", ""),"é","e"),"è","e"),"à","a")</f>
        <v>houben</v>
      </c>
      <c r="M419" t="str">
        <f>LOWER(B419&amp;Table1[[#This Row],[Achternaam]]&amp;L419)</f>
        <v>claireloyenshouben</v>
      </c>
      <c r="N419"/>
      <c r="O419"/>
      <c r="P419"/>
      <c r="Q419"/>
      <c r="R419" t="str">
        <f>IFERROR(LEFT(SUBSTITUTE(SUBSTITUTE(Table1[[#This Row],[Website]],"www.",""),"https://",""), FIND(".", SUBSTITUTE(SUBSTITUTE(Table1[[#This Row],[Website]],"www.",""),"https://","")) - 1),"")</f>
        <v/>
      </c>
      <c r="S419" t="s">
        <v>7111</v>
      </c>
      <c r="T419"/>
    </row>
    <row r="420" spans="1:20" ht="15" customHeight="1" x14ac:dyDescent="0.45">
      <c r="A420" t="s">
        <v>5346</v>
      </c>
      <c r="B420" t="s">
        <v>7108</v>
      </c>
      <c r="C420" t="s">
        <v>7114</v>
      </c>
      <c r="D420" t="s">
        <v>7113</v>
      </c>
      <c r="F420"/>
      <c r="G420"/>
      <c r="H420"/>
      <c r="I420" t="s">
        <v>5052</v>
      </c>
      <c r="J420"/>
      <c r="K420" t="s">
        <v>7115</v>
      </c>
      <c r="L420" t="str">
        <f>SUBSTITUTE(SUBSTITUTE(SUBSTITUTE(SUBSTITUTE(SUBSTITUTE(SUBSTITUTE(SUBSTITUTE(SUBSTITUTE(SUBSTITUTE(SUBSTITUTE(SUBSTITUTE(SUBSTITUTE(SUBSTITUTE(LOWER(K420),".",""),"-","")," bvba",""),"belgië",""),"belgium","")," nv","")," bv",""),"group",""),"groep","")," ", ""),"é","e"),"è","e"),"à","a")</f>
        <v>elia</v>
      </c>
      <c r="M420" t="str">
        <f>LOWER(B420&amp;Table1[[#This Row],[Achternaam]]&amp;L420)</f>
        <v>clairetomasinaelia</v>
      </c>
      <c r="N420"/>
      <c r="O420"/>
      <c r="P420"/>
      <c r="Q420"/>
      <c r="R420" t="str">
        <f>IFERROR(LEFT(SUBSTITUTE(SUBSTITUTE(Table1[[#This Row],[Website]],"www.",""),"https://",""), FIND(".", SUBSTITUTE(SUBSTITUTE(Table1[[#This Row],[Website]],"www.",""),"https://","")) - 1),"")</f>
        <v/>
      </c>
      <c r="S420" t="s">
        <v>7116</v>
      </c>
      <c r="T420"/>
    </row>
    <row r="421" spans="1:20" ht="15" customHeight="1" x14ac:dyDescent="0.45">
      <c r="A421" t="s">
        <v>5346</v>
      </c>
      <c r="B421" t="s">
        <v>7119</v>
      </c>
      <c r="C421" t="s">
        <v>7120</v>
      </c>
      <c r="D421" t="s">
        <v>7118</v>
      </c>
      <c r="F421"/>
      <c r="G421"/>
      <c r="H421"/>
      <c r="I421" t="s">
        <v>6950</v>
      </c>
      <c r="J421"/>
      <c r="K421" t="s">
        <v>7121</v>
      </c>
      <c r="L421" t="str">
        <f>SUBSTITUTE(SUBSTITUTE(SUBSTITUTE(SUBSTITUTE(SUBSTITUTE(SUBSTITUTE(SUBSTITUTE(SUBSTITUTE(SUBSTITUTE(SUBSTITUTE(SUBSTITUTE(SUBSTITUTE(SUBSTITUTE(LOWER(K421),".",""),"-","")," bvba",""),"belgië",""),"belgium","")," nv","")," bv",""),"group",""),"groep","")," ", ""),"é","e"),"è","e"),"à","a")</f>
        <v>ompartners</v>
      </c>
      <c r="M421" t="str">
        <f>LOWER(B421&amp;Table1[[#This Row],[Achternaam]]&amp;L421)</f>
        <v>cathelinelourdauxompartners</v>
      </c>
      <c r="N421"/>
      <c r="O421"/>
      <c r="P421"/>
      <c r="Q421"/>
      <c r="R421" t="str">
        <f>IFERROR(LEFT(SUBSTITUTE(SUBSTITUTE(Table1[[#This Row],[Website]],"www.",""),"https://",""), FIND(".", SUBSTITUTE(SUBSTITUTE(Table1[[#This Row],[Website]],"www.",""),"https://","")) - 1),"")</f>
        <v/>
      </c>
      <c r="S421" t="s">
        <v>7122</v>
      </c>
      <c r="T421"/>
    </row>
    <row r="422" spans="1:20" ht="15" customHeight="1" x14ac:dyDescent="0.45">
      <c r="A422" t="s">
        <v>5346</v>
      </c>
      <c r="B422" t="s">
        <v>6425</v>
      </c>
      <c r="C422" t="s">
        <v>7125</v>
      </c>
      <c r="D422" t="s">
        <v>7124</v>
      </c>
      <c r="F422"/>
      <c r="G422"/>
      <c r="H422"/>
      <c r="I422" t="s">
        <v>7128</v>
      </c>
      <c r="J422"/>
      <c r="K422" t="s">
        <v>7126</v>
      </c>
      <c r="L422" t="str">
        <f>SUBSTITUTE(SUBSTITUTE(SUBSTITUTE(SUBSTITUTE(SUBSTITUTE(SUBSTITUTE(SUBSTITUTE(SUBSTITUTE(SUBSTITUTE(SUBSTITUTE(SUBSTITUTE(SUBSTITUTE(SUBSTITUTE(LOWER(K422),".",""),"-","")," bvba",""),"belgië",""),"belgium","")," nv","")," bv",""),"group",""),"groep","")," ", ""),"é","e"),"è","e"),"à","a")</f>
        <v>amgen</v>
      </c>
      <c r="M422" t="str">
        <f>LOWER(B422&amp;Table1[[#This Row],[Achternaam]]&amp;L422)</f>
        <v>carolienmarcelleamgen</v>
      </c>
      <c r="N422"/>
      <c r="O422"/>
      <c r="P422"/>
      <c r="Q422"/>
      <c r="R422" t="str">
        <f>IFERROR(LEFT(SUBSTITUTE(SUBSTITUTE(Table1[[#This Row],[Website]],"www.",""),"https://",""), FIND(".", SUBSTITUTE(SUBSTITUTE(Table1[[#This Row],[Website]],"www.",""),"https://","")) - 1),"")</f>
        <v/>
      </c>
      <c r="S422" t="s">
        <v>7127</v>
      </c>
      <c r="T422"/>
    </row>
    <row r="423" spans="1:20" ht="15" customHeight="1" x14ac:dyDescent="0.45">
      <c r="A423" t="s">
        <v>5346</v>
      </c>
      <c r="B423" t="s">
        <v>7131</v>
      </c>
      <c r="C423" t="s">
        <v>7132</v>
      </c>
      <c r="D423" t="s">
        <v>7130</v>
      </c>
      <c r="F423"/>
      <c r="G423"/>
      <c r="H423"/>
      <c r="I423" t="s">
        <v>7134</v>
      </c>
      <c r="J423"/>
      <c r="K423" t="s">
        <v>7133</v>
      </c>
      <c r="L423" t="str">
        <f>SUBSTITUTE(SUBSTITUTE(SUBSTITUTE(SUBSTITUTE(SUBSTITUTE(SUBSTITUTE(SUBSTITUTE(SUBSTITUTE(SUBSTITUTE(SUBSTITUTE(SUBSTITUTE(SUBSTITUTE(SUBSTITUTE(LOWER(K423),".",""),"-","")," bvba",""),"belgië",""),"belgium","")," nv","")," bv",""),"group",""),"groep","")," ", ""),"é","e"),"è","e"),"à","a")</f>
        <v>demedredging</v>
      </c>
      <c r="M423" t="str">
        <f>LOWER(B423&amp;Table1[[#This Row],[Achternaam]]&amp;L423)</f>
        <v>jurgencopdemedredging</v>
      </c>
      <c r="N423"/>
      <c r="O423"/>
      <c r="P423"/>
      <c r="Q423"/>
      <c r="R423" t="str">
        <f>IFERROR(LEFT(SUBSTITUTE(SUBSTITUTE(Table1[[#This Row],[Website]],"www.",""),"https://",""), FIND(".", SUBSTITUTE(SUBSTITUTE(Table1[[#This Row],[Website]],"www.",""),"https://","")) - 1),"")</f>
        <v/>
      </c>
      <c r="S423" t="s">
        <v>6689</v>
      </c>
      <c r="T423"/>
    </row>
    <row r="424" spans="1:20" ht="15" customHeight="1" x14ac:dyDescent="0.45">
      <c r="A424" t="s">
        <v>5346</v>
      </c>
      <c r="B424" t="s">
        <v>7136</v>
      </c>
      <c r="C424" t="s">
        <v>7137</v>
      </c>
      <c r="D424" t="s">
        <v>7135</v>
      </c>
      <c r="F424"/>
      <c r="G424"/>
      <c r="H424"/>
      <c r="I424" t="s">
        <v>7035</v>
      </c>
      <c r="J424"/>
      <c r="K424" t="s">
        <v>7138</v>
      </c>
      <c r="L424" t="str">
        <f>SUBSTITUTE(SUBSTITUTE(SUBSTITUTE(SUBSTITUTE(SUBSTITUTE(SUBSTITUTE(SUBSTITUTE(SUBSTITUTE(SUBSTITUTE(SUBSTITUTE(SUBSTITUTE(SUBSTITUTE(SUBSTITUTE(LOWER(K424),".",""),"-","")," bvba",""),"belgië",""),"belgium","")," nv","")," bv",""),"group",""),"groep","")," ", ""),"é","e"),"è","e"),"à","a")</f>
        <v>solvaypharmaceuticalssa</v>
      </c>
      <c r="M424" t="str">
        <f>LOWER(B424&amp;Table1[[#This Row],[Achternaam]]&amp;L424)</f>
        <v>corneliaandersonsolvaypharmaceuticalssa</v>
      </c>
      <c r="N424"/>
      <c r="O424"/>
      <c r="P424"/>
      <c r="Q424"/>
      <c r="R424" t="str">
        <f>IFERROR(LEFT(SUBSTITUTE(SUBSTITUTE(Table1[[#This Row],[Website]],"www.",""),"https://",""), FIND(".", SUBSTITUTE(SUBSTITUTE(Table1[[#This Row],[Website]],"www.",""),"https://","")) - 1),"")</f>
        <v/>
      </c>
      <c r="S424" t="s">
        <v>6689</v>
      </c>
      <c r="T424"/>
    </row>
    <row r="425" spans="1:20" ht="15" customHeight="1" x14ac:dyDescent="0.45">
      <c r="A425" t="s">
        <v>5346</v>
      </c>
      <c r="B425" t="s">
        <v>5204</v>
      </c>
      <c r="C425" t="s">
        <v>5205</v>
      </c>
      <c r="D425" t="s">
        <v>7140</v>
      </c>
      <c r="F425"/>
      <c r="G425"/>
      <c r="H425"/>
      <c r="I425" t="s">
        <v>5052</v>
      </c>
      <c r="J425"/>
      <c r="K425" t="s">
        <v>6968</v>
      </c>
      <c r="L425" t="str">
        <f>SUBSTITUTE(SUBSTITUTE(SUBSTITUTE(SUBSTITUTE(SUBSTITUTE(SUBSTITUTE(SUBSTITUTE(SUBSTITUTE(SUBSTITUTE(SUBSTITUTE(SUBSTITUTE(SUBSTITUTE(SUBSTITUTE(LOWER(K425),".",""),"-","")," bvba",""),"belgië",""),"belgium","")," nv","")," bv",""),"group",""),"groep","")," ", ""),"é","e"),"è","e"),"à","a")</f>
        <v>kaneka</v>
      </c>
      <c r="M425" t="str">
        <f>LOWER(B425&amp;Table1[[#This Row],[Achternaam]]&amp;L425)</f>
        <v>dannynijskaneka</v>
      </c>
      <c r="N425"/>
      <c r="O425"/>
      <c r="P425"/>
      <c r="Q425"/>
      <c r="R425" t="str">
        <f>IFERROR(LEFT(SUBSTITUTE(SUBSTITUTE(Table1[[#This Row],[Website]],"www.",""),"https://",""), FIND(".", SUBSTITUTE(SUBSTITUTE(Table1[[#This Row],[Website]],"www.",""),"https://","")) - 1),"")</f>
        <v/>
      </c>
      <c r="S425" t="s">
        <v>6689</v>
      </c>
      <c r="T425"/>
    </row>
    <row r="426" spans="1:20" ht="15" customHeight="1" x14ac:dyDescent="0.45">
      <c r="A426" t="s">
        <v>5346</v>
      </c>
      <c r="B426" t="s">
        <v>7142</v>
      </c>
      <c r="C426" t="s">
        <v>5447</v>
      </c>
      <c r="D426" t="s">
        <v>7141</v>
      </c>
      <c r="F426"/>
      <c r="G426"/>
      <c r="H426"/>
      <c r="I426" t="s">
        <v>5052</v>
      </c>
      <c r="J426"/>
      <c r="K426" t="s">
        <v>7143</v>
      </c>
      <c r="L426" t="str">
        <f>SUBSTITUTE(SUBSTITUTE(SUBSTITUTE(SUBSTITUTE(SUBSTITUTE(SUBSTITUTE(SUBSTITUTE(SUBSTITUTE(SUBSTITUTE(SUBSTITUTE(SUBSTITUTE(SUBSTITUTE(SUBSTITUTE(LOWER(K426),".",""),"-","")," bvba",""),"belgië",""),"belgium","")," nv","")," bv",""),"group",""),"groep","")," ", ""),"é","e"),"è","e"),"à","a")</f>
        <v>zuidnatie</v>
      </c>
      <c r="M426" t="str">
        <f>LOWER(B426&amp;Table1[[#This Row],[Achternaam]]&amp;L426)</f>
        <v>daphnecorneliszuidnatie</v>
      </c>
      <c r="N426"/>
      <c r="O426"/>
      <c r="P426"/>
      <c r="Q426"/>
      <c r="R426" t="str">
        <f>IFERROR(LEFT(SUBSTITUTE(SUBSTITUTE(Table1[[#This Row],[Website]],"www.",""),"https://",""), FIND(".", SUBSTITUTE(SUBSTITUTE(Table1[[#This Row],[Website]],"www.",""),"https://","")) - 1),"")</f>
        <v/>
      </c>
      <c r="S426" t="s">
        <v>7144</v>
      </c>
      <c r="T426"/>
    </row>
    <row r="427" spans="1:20" ht="15" customHeight="1" x14ac:dyDescent="0.45">
      <c r="A427" t="s">
        <v>5346</v>
      </c>
      <c r="B427" t="s">
        <v>5055</v>
      </c>
      <c r="C427" t="s">
        <v>7147</v>
      </c>
      <c r="D427" t="s">
        <v>7146</v>
      </c>
      <c r="F427"/>
      <c r="G427"/>
      <c r="H427"/>
      <c r="I427" t="s">
        <v>7149</v>
      </c>
      <c r="J427"/>
      <c r="K427" t="s">
        <v>7148</v>
      </c>
      <c r="L427" t="str">
        <f>SUBSTITUTE(SUBSTITUTE(SUBSTITUTE(SUBSTITUTE(SUBSTITUTE(SUBSTITUTE(SUBSTITUTE(SUBSTITUTE(SUBSTITUTE(SUBSTITUTE(SUBSTITUTE(SUBSTITUTE(SUBSTITUTE(LOWER(K427),".",""),"-","")," bvba",""),"belgië",""),"belgium","")," nv","")," bv",""),"group",""),"groep","")," ", ""),"é","e"),"è","e"),"à","a")</f>
        <v>ravagocoordinationcenter</v>
      </c>
      <c r="M427" t="str">
        <f>LOWER(B427&amp;Table1[[#This Row],[Achternaam]]&amp;L427)</f>
        <v>daphnéroussisravagocoordinationcenter</v>
      </c>
      <c r="N427"/>
      <c r="O427"/>
      <c r="P427"/>
      <c r="Q427"/>
      <c r="R427" t="str">
        <f>IFERROR(LEFT(SUBSTITUTE(SUBSTITUTE(Table1[[#This Row],[Website]],"www.",""),"https://",""), FIND(".", SUBSTITUTE(SUBSTITUTE(Table1[[#This Row],[Website]],"www.",""),"https://","")) - 1),"")</f>
        <v/>
      </c>
      <c r="S427" t="s">
        <v>6689</v>
      </c>
      <c r="T427"/>
    </row>
    <row r="428" spans="1:20" ht="15" customHeight="1" x14ac:dyDescent="0.45">
      <c r="A428" t="s">
        <v>5346</v>
      </c>
      <c r="B428" t="s">
        <v>5127</v>
      </c>
      <c r="C428" t="s">
        <v>7152</v>
      </c>
      <c r="D428" t="s">
        <v>7151</v>
      </c>
      <c r="F428"/>
      <c r="G428"/>
      <c r="H428"/>
      <c r="I428" t="s">
        <v>7155</v>
      </c>
      <c r="J428"/>
      <c r="K428" t="s">
        <v>7153</v>
      </c>
      <c r="L428" t="str">
        <f>SUBSTITUTE(SUBSTITUTE(SUBSTITUTE(SUBSTITUTE(SUBSTITUTE(SUBSTITUTE(SUBSTITUTE(SUBSTITUTE(SUBSTITUTE(SUBSTITUTE(SUBSTITUTE(SUBSTITUTE(SUBSTITUTE(LOWER(K428),".",""),"-","")," bvba",""),"belgië",""),"belgium","")," nv","")," bv",""),"group",""),"groep","")," ", ""),"é","e"),"è","e"),"à","a")</f>
        <v>abbotvascularinternational</v>
      </c>
      <c r="M428" t="str">
        <f>LOWER(B428&amp;Table1[[#This Row],[Achternaam]]&amp;L428)</f>
        <v>davidhouzé-cambierabbotvascularinternational</v>
      </c>
      <c r="N428"/>
      <c r="O428"/>
      <c r="P428"/>
      <c r="Q428"/>
      <c r="R428" t="str">
        <f>IFERROR(LEFT(SUBSTITUTE(SUBSTITUTE(Table1[[#This Row],[Website]],"www.",""),"https://",""), FIND(".", SUBSTITUTE(SUBSTITUTE(Table1[[#This Row],[Website]],"www.",""),"https://","")) - 1),"")</f>
        <v/>
      </c>
      <c r="S428" t="s">
        <v>7154</v>
      </c>
      <c r="T428"/>
    </row>
    <row r="429" spans="1:20" ht="15" customHeight="1" x14ac:dyDescent="0.45">
      <c r="A429" t="s">
        <v>5346</v>
      </c>
      <c r="B429" t="s">
        <v>5127</v>
      </c>
      <c r="C429" t="s">
        <v>6375</v>
      </c>
      <c r="D429" t="s">
        <v>7157</v>
      </c>
      <c r="F429"/>
      <c r="G429"/>
      <c r="H429"/>
      <c r="I429" t="s">
        <v>5115</v>
      </c>
      <c r="J429"/>
      <c r="K429" t="s">
        <v>7158</v>
      </c>
      <c r="L429" t="str">
        <f>SUBSTITUTE(SUBSTITUTE(SUBSTITUTE(SUBSTITUTE(SUBSTITUTE(SUBSTITUTE(SUBSTITUTE(SUBSTITUTE(SUBSTITUTE(SUBSTITUTE(SUBSTITUTE(SUBSTITUTE(SUBSTITUTE(LOWER(K429),".",""),"-","")," bvba",""),"belgië",""),"belgium","")," nv","")," bv",""),"group",""),"groep","")," ", ""),"é","e"),"è","e"),"à","a")</f>
        <v>volvocar</v>
      </c>
      <c r="M429" t="str">
        <f>LOWER(B429&amp;Table1[[#This Row],[Achternaam]]&amp;L429)</f>
        <v>davidmuylaertvolvocar</v>
      </c>
      <c r="N429"/>
      <c r="O429"/>
      <c r="P429"/>
      <c r="Q429"/>
      <c r="R429" t="str">
        <f>IFERROR(LEFT(SUBSTITUTE(SUBSTITUTE(Table1[[#This Row],[Website]],"www.",""),"https://",""), FIND(".", SUBSTITUTE(SUBSTITUTE(Table1[[#This Row],[Website]],"www.",""),"https://","")) - 1),"")</f>
        <v/>
      </c>
      <c r="S429" t="s">
        <v>6689</v>
      </c>
      <c r="T429"/>
    </row>
    <row r="430" spans="1:20" ht="15" customHeight="1" x14ac:dyDescent="0.45">
      <c r="A430" t="s">
        <v>5346</v>
      </c>
      <c r="B430" t="s">
        <v>7161</v>
      </c>
      <c r="C430" t="s">
        <v>7162</v>
      </c>
      <c r="D430" t="s">
        <v>7160</v>
      </c>
      <c r="F430"/>
      <c r="G430"/>
      <c r="H430"/>
      <c r="I430" t="s">
        <v>7164</v>
      </c>
      <c r="J430"/>
      <c r="K430" t="s">
        <v>6977</v>
      </c>
      <c r="L430" t="str">
        <f>SUBSTITUTE(SUBSTITUTE(SUBSTITUTE(SUBSTITUTE(SUBSTITUTE(SUBSTITUTE(SUBSTITUTE(SUBSTITUTE(SUBSTITUTE(SUBSTITUTE(SUBSTITUTE(SUBSTITUTE(SUBSTITUTE(LOWER(K430),".",""),"-","")," bvba",""),"belgië",""),"belgium","")," nv","")," bv",""),"group",""),"groep","")," ", ""),"é","e"),"è","e"),"à","a")</f>
        <v>johnson&amp;johnson</v>
      </c>
      <c r="M430" t="str">
        <f>LOWER(B430&amp;Table1[[#This Row],[Achternaam]]&amp;L430)</f>
        <v>dominiquechristiaensjohnson&amp;johnson</v>
      </c>
      <c r="N430"/>
      <c r="O430"/>
      <c r="P430"/>
      <c r="Q430"/>
      <c r="R430" t="str">
        <f>IFERROR(LEFT(SUBSTITUTE(SUBSTITUTE(Table1[[#This Row],[Website]],"www.",""),"https://",""), FIND(".", SUBSTITUTE(SUBSTITUTE(Table1[[#This Row],[Website]],"www.",""),"https://","")) - 1),"")</f>
        <v/>
      </c>
      <c r="S430" t="s">
        <v>7163</v>
      </c>
      <c r="T430"/>
    </row>
    <row r="431" spans="1:20" ht="15" customHeight="1" x14ac:dyDescent="0.45">
      <c r="A431" t="s">
        <v>5346</v>
      </c>
      <c r="B431" t="s">
        <v>7166</v>
      </c>
      <c r="C431" t="s">
        <v>7167</v>
      </c>
      <c r="D431" t="s">
        <v>7165</v>
      </c>
      <c r="F431"/>
      <c r="G431"/>
      <c r="H431"/>
      <c r="I431" t="s">
        <v>5115</v>
      </c>
      <c r="J431"/>
      <c r="K431" t="s">
        <v>7168</v>
      </c>
      <c r="L431" t="str">
        <f>SUBSTITUTE(SUBSTITUTE(SUBSTITUTE(SUBSTITUTE(SUBSTITUTE(SUBSTITUTE(SUBSTITUTE(SUBSTITUTE(SUBSTITUTE(SUBSTITUTE(SUBSTITUTE(SUBSTITUTE(SUBSTITUTE(LOWER(K431),".",""),"-","")," bvba",""),"belgië",""),"belgium","")," nv","")," bv",""),"group",""),"groep","")," ", ""),"é","e"),"è","e"),"à","a")</f>
        <v>horecalogisticservice</v>
      </c>
      <c r="M431" t="str">
        <f>LOWER(B431&amp;Table1[[#This Row],[Achternaam]]&amp;L431)</f>
        <v>katiadeknophorecalogisticservice</v>
      </c>
      <c r="N431"/>
      <c r="O431"/>
      <c r="P431"/>
      <c r="Q431"/>
      <c r="R431" t="str">
        <f>IFERROR(LEFT(SUBSTITUTE(SUBSTITUTE(Table1[[#This Row],[Website]],"www.",""),"https://",""), FIND(".", SUBSTITUTE(SUBSTITUTE(Table1[[#This Row],[Website]],"www.",""),"https://","")) - 1),"")</f>
        <v/>
      </c>
      <c r="S431" t="s">
        <v>7169</v>
      </c>
      <c r="T431"/>
    </row>
    <row r="432" spans="1:20" ht="15" customHeight="1" x14ac:dyDescent="0.45">
      <c r="A432" t="s">
        <v>5346</v>
      </c>
      <c r="B432" t="s">
        <v>7172</v>
      </c>
      <c r="C432" t="s">
        <v>7173</v>
      </c>
      <c r="D432" t="s">
        <v>7171</v>
      </c>
      <c r="F432"/>
      <c r="G432"/>
      <c r="H432"/>
      <c r="I432" t="s">
        <v>7176</v>
      </c>
      <c r="J432"/>
      <c r="K432" t="s">
        <v>7174</v>
      </c>
      <c r="L432" t="str">
        <f>SUBSTITUTE(SUBSTITUTE(SUBSTITUTE(SUBSTITUTE(SUBSTITUTE(SUBSTITUTE(SUBSTITUTE(SUBSTITUTE(SUBSTITUTE(SUBSTITUTE(SUBSTITUTE(SUBSTITUTE(SUBSTITUTE(LOWER(K432),".",""),"-","")," bvba",""),"belgië",""),"belgium","")," nv","")," bv",""),"group",""),"groep","")," ", ""),"é","e"),"è","e"),"à","a")</f>
        <v>procter&amp;gamblehealth</v>
      </c>
      <c r="M432" t="str">
        <f>LOWER(B432&amp;Table1[[#This Row],[Achternaam]]&amp;L432)</f>
        <v>hildedelmoteprocter&amp;gamblehealth</v>
      </c>
      <c r="N432"/>
      <c r="O432"/>
      <c r="P432"/>
      <c r="Q432"/>
      <c r="R432" t="str">
        <f>IFERROR(LEFT(SUBSTITUTE(SUBSTITUTE(Table1[[#This Row],[Website]],"www.",""),"https://",""), FIND(".", SUBSTITUTE(SUBSTITUTE(Table1[[#This Row],[Website]],"www.",""),"https://","")) - 1),"")</f>
        <v/>
      </c>
      <c r="S432" t="s">
        <v>7175</v>
      </c>
      <c r="T432"/>
    </row>
    <row r="433" spans="1:20" ht="15" customHeight="1" x14ac:dyDescent="0.45">
      <c r="A433" t="s">
        <v>5346</v>
      </c>
      <c r="B433" t="s">
        <v>5508</v>
      </c>
      <c r="C433" t="s">
        <v>7179</v>
      </c>
      <c r="D433" t="s">
        <v>7178</v>
      </c>
      <c r="F433"/>
      <c r="G433"/>
      <c r="H433"/>
      <c r="I433" t="s">
        <v>7181</v>
      </c>
      <c r="J433"/>
      <c r="K433" t="s">
        <v>7133</v>
      </c>
      <c r="L433" t="str">
        <f>SUBSTITUTE(SUBSTITUTE(SUBSTITUTE(SUBSTITUTE(SUBSTITUTE(SUBSTITUTE(SUBSTITUTE(SUBSTITUTE(SUBSTITUTE(SUBSTITUTE(SUBSTITUTE(SUBSTITUTE(SUBSTITUTE(LOWER(K433),".",""),"-","")," bvba",""),"belgië",""),"belgium","")," nv","")," bv",""),"group",""),"groep","")," ", ""),"é","e"),"è","e"),"à","a")</f>
        <v>demedredging</v>
      </c>
      <c r="M433" t="str">
        <f>LOWER(B433&amp;Table1[[#This Row],[Achternaam]]&amp;L433)</f>
        <v>karinedhaenensdemedredging</v>
      </c>
      <c r="N433"/>
      <c r="O433"/>
      <c r="P433"/>
      <c r="Q433"/>
      <c r="R433" t="str">
        <f>IFERROR(LEFT(SUBSTITUTE(SUBSTITUTE(Table1[[#This Row],[Website]],"www.",""),"https://",""), FIND(".", SUBSTITUTE(SUBSTITUTE(Table1[[#This Row],[Website]],"www.",""),"https://","")) - 1),"")</f>
        <v/>
      </c>
      <c r="S433" t="s">
        <v>7180</v>
      </c>
      <c r="T433"/>
    </row>
    <row r="434" spans="1:20" ht="15" customHeight="1" x14ac:dyDescent="0.45">
      <c r="A434" t="s">
        <v>5346</v>
      </c>
      <c r="B434" t="s">
        <v>7183</v>
      </c>
      <c r="C434" t="s">
        <v>7184</v>
      </c>
      <c r="D434" t="s">
        <v>7182</v>
      </c>
      <c r="F434"/>
      <c r="G434"/>
      <c r="H434"/>
      <c r="I434" t="s">
        <v>5115</v>
      </c>
      <c r="J434"/>
      <c r="K434" t="s">
        <v>7185</v>
      </c>
      <c r="L434" t="str">
        <f>SUBSTITUTE(SUBSTITUTE(SUBSTITUTE(SUBSTITUTE(SUBSTITUTE(SUBSTITUTE(SUBSTITUTE(SUBSTITUTE(SUBSTITUTE(SUBSTITUTE(SUBSTITUTE(SUBSTITUTE(SUBSTITUTE(LOWER(K434),".",""),"-","")," bvba",""),"belgië",""),"belgium","")," nv","")," bv",""),"group",""),"groep","")," ", ""),"é","e"),"è","e"),"à","a")</f>
        <v>proximus</v>
      </c>
      <c r="M434" t="str">
        <f>LOWER(B434&amp;Table1[[#This Row],[Achternaam]]&amp;L434)</f>
        <v>didierghysenproximus</v>
      </c>
      <c r="N434"/>
      <c r="O434"/>
      <c r="P434"/>
      <c r="Q434"/>
      <c r="R434" t="str">
        <f>IFERROR(LEFT(SUBSTITUTE(SUBSTITUTE(Table1[[#This Row],[Website]],"www.",""),"https://",""), FIND(".", SUBSTITUTE(SUBSTITUTE(Table1[[#This Row],[Website]],"www.",""),"https://","")) - 1),"")</f>
        <v/>
      </c>
      <c r="S434" t="s">
        <v>7186</v>
      </c>
      <c r="T434"/>
    </row>
    <row r="435" spans="1:20" ht="15" customHeight="1" x14ac:dyDescent="0.45">
      <c r="A435" t="s">
        <v>5346</v>
      </c>
      <c r="B435" t="s">
        <v>7189</v>
      </c>
      <c r="C435" t="s">
        <v>7190</v>
      </c>
      <c r="D435" t="s">
        <v>7188</v>
      </c>
      <c r="F435"/>
      <c r="G435"/>
      <c r="H435"/>
      <c r="I435" t="s">
        <v>5115</v>
      </c>
      <c r="J435"/>
      <c r="K435" t="s">
        <v>7191</v>
      </c>
      <c r="L435" t="str">
        <f>SUBSTITUTE(SUBSTITUTE(SUBSTITUTE(SUBSTITUTE(SUBSTITUTE(SUBSTITUTE(SUBSTITUTE(SUBSTITUTE(SUBSTITUTE(SUBSTITUTE(SUBSTITUTE(SUBSTITUTE(SUBSTITUTE(LOWER(K435),".",""),"-","")," bvba",""),"belgië",""),"belgium","")," nv","")," bv",""),"group",""),"groep","")," ", ""),"é","e"),"è","e"),"à","a")</f>
        <v>aldi</v>
      </c>
      <c r="M435" t="str">
        <f>LOWER(B435&amp;Table1[[#This Row],[Achternaam]]&amp;L435)</f>
        <v>dimitribatailliealdi</v>
      </c>
      <c r="N435"/>
      <c r="O435"/>
      <c r="P435"/>
      <c r="Q435"/>
      <c r="R435" t="str">
        <f>IFERROR(LEFT(SUBSTITUTE(SUBSTITUTE(Table1[[#This Row],[Website]],"www.",""),"https://",""), FIND(".", SUBSTITUTE(SUBSTITUTE(Table1[[#This Row],[Website]],"www.",""),"https://","")) - 1),"")</f>
        <v/>
      </c>
      <c r="S435" t="s">
        <v>6689</v>
      </c>
      <c r="T435"/>
    </row>
    <row r="436" spans="1:20" ht="15" customHeight="1" x14ac:dyDescent="0.45">
      <c r="A436" t="s">
        <v>5346</v>
      </c>
      <c r="B436" t="s">
        <v>7189</v>
      </c>
      <c r="C436" t="s">
        <v>7194</v>
      </c>
      <c r="D436" t="s">
        <v>7193</v>
      </c>
      <c r="F436"/>
      <c r="G436"/>
      <c r="H436"/>
      <c r="I436" t="s">
        <v>6820</v>
      </c>
      <c r="J436"/>
      <c r="K436" t="s">
        <v>7099</v>
      </c>
      <c r="L436" t="str">
        <f>SUBSTITUTE(SUBSTITUTE(SUBSTITUTE(SUBSTITUTE(SUBSTITUTE(SUBSTITUTE(SUBSTITUTE(SUBSTITUTE(SUBSTITUTE(SUBSTITUTE(SUBSTITUTE(SUBSTITUTE(SUBSTITUTE(LOWER(K436),".",""),"-","")," bvba",""),"belgië",""),"belgium","")," nv","")," bv",""),"group",""),"groep","")," ", ""),"é","e"),"è","e"),"à","a")</f>
        <v>zoetis</v>
      </c>
      <c r="M436" t="str">
        <f>LOWER(B436&amp;Table1[[#This Row],[Achternaam]]&amp;L436)</f>
        <v>dimitrimorelzoetis</v>
      </c>
      <c r="N436"/>
      <c r="O436"/>
      <c r="P436"/>
      <c r="Q436"/>
      <c r="R436" t="str">
        <f>IFERROR(LEFT(SUBSTITUTE(SUBSTITUTE(Table1[[#This Row],[Website]],"www.",""),"https://",""), FIND(".", SUBSTITUTE(SUBSTITUTE(Table1[[#This Row],[Website]],"www.",""),"https://","")) - 1),"")</f>
        <v/>
      </c>
      <c r="S436" t="s">
        <v>6689</v>
      </c>
      <c r="T436"/>
    </row>
    <row r="437" spans="1:20" ht="15" customHeight="1" x14ac:dyDescent="0.45">
      <c r="A437" t="s">
        <v>5346</v>
      </c>
      <c r="B437" t="s">
        <v>7189</v>
      </c>
      <c r="C437" t="s">
        <v>7197</v>
      </c>
      <c r="D437" t="s">
        <v>7196</v>
      </c>
      <c r="F437"/>
      <c r="G437"/>
      <c r="H437"/>
      <c r="I437" t="s">
        <v>5052</v>
      </c>
      <c r="J437"/>
      <c r="K437" t="s">
        <v>7198</v>
      </c>
      <c r="L437" t="str">
        <f>SUBSTITUTE(SUBSTITUTE(SUBSTITUTE(SUBSTITUTE(SUBSTITUTE(SUBSTITUTE(SUBSTITUTE(SUBSTITUTE(SUBSTITUTE(SUBSTITUTE(SUBSTITUTE(SUBSTITUTE(SUBSTITUTE(LOWER(K437),".",""),"-","")," bvba",""),"belgië",""),"belgium","")," nv","")," bv",""),"group",""),"groep","")," ", ""),"é","e"),"è","e"),"à","a")</f>
        <v>total</v>
      </c>
      <c r="M437" t="str">
        <f>LOWER(B437&amp;Table1[[#This Row],[Achternaam]]&amp;L437)</f>
        <v>dimitripevenagetotal</v>
      </c>
      <c r="N437"/>
      <c r="O437"/>
      <c r="P437"/>
      <c r="Q437"/>
      <c r="R437" t="str">
        <f>IFERROR(LEFT(SUBSTITUTE(SUBSTITUTE(Table1[[#This Row],[Website]],"www.",""),"https://",""), FIND(".", SUBSTITUTE(SUBSTITUTE(Table1[[#This Row],[Website]],"www.",""),"https://","")) - 1),"")</f>
        <v/>
      </c>
      <c r="S437" t="s">
        <v>7199</v>
      </c>
      <c r="T437"/>
    </row>
    <row r="438" spans="1:20" ht="15" customHeight="1" x14ac:dyDescent="0.45">
      <c r="A438" t="s">
        <v>5346</v>
      </c>
      <c r="B438" t="s">
        <v>7189</v>
      </c>
      <c r="C438" t="s">
        <v>7202</v>
      </c>
      <c r="D438" t="s">
        <v>7201</v>
      </c>
      <c r="F438"/>
      <c r="G438"/>
      <c r="H438"/>
      <c r="I438" t="s">
        <v>5052</v>
      </c>
      <c r="J438"/>
      <c r="K438" t="s">
        <v>6775</v>
      </c>
      <c r="L438" t="str">
        <f>SUBSTITUTE(SUBSTITUTE(SUBSTITUTE(SUBSTITUTE(SUBSTITUTE(SUBSTITUTE(SUBSTITUTE(SUBSTITUTE(SUBSTITUTE(SUBSTITUTE(SUBSTITUTE(SUBSTITUTE(SUBSTITUTE(LOWER(K438),".",""),"-","")," bvba",""),"belgië",""),"belgium","")," nv","")," bv",""),"group",""),"groep","")," ", ""),"é","e"),"è","e"),"à","a")</f>
        <v>rhenussharedservicecenter</v>
      </c>
      <c r="M438" t="str">
        <f>LOWER(B438&amp;Table1[[#This Row],[Achternaam]]&amp;L438)</f>
        <v>dimitrivan delsenrhenussharedservicecenter</v>
      </c>
      <c r="N438"/>
      <c r="O438"/>
      <c r="P438"/>
      <c r="Q438"/>
      <c r="R438" t="str">
        <f>IFERROR(LEFT(SUBSTITUTE(SUBSTITUTE(Table1[[#This Row],[Website]],"www.",""),"https://",""), FIND(".", SUBSTITUTE(SUBSTITUTE(Table1[[#This Row],[Website]],"www.",""),"https://","")) - 1),"")</f>
        <v/>
      </c>
      <c r="S438" t="s">
        <v>7203</v>
      </c>
      <c r="T438"/>
    </row>
    <row r="439" spans="1:20" ht="15" customHeight="1" x14ac:dyDescent="0.45">
      <c r="A439" t="s">
        <v>5346</v>
      </c>
      <c r="B439" t="s">
        <v>5091</v>
      </c>
      <c r="C439" t="s">
        <v>7206</v>
      </c>
      <c r="D439" t="s">
        <v>7205</v>
      </c>
      <c r="F439"/>
      <c r="G439"/>
      <c r="H439"/>
      <c r="I439" t="s">
        <v>5723</v>
      </c>
      <c r="J439"/>
      <c r="K439" t="s">
        <v>7207</v>
      </c>
      <c r="L439" t="str">
        <f>SUBSTITUTE(SUBSTITUTE(SUBSTITUTE(SUBSTITUTE(SUBSTITUTE(SUBSTITUTE(SUBSTITUTE(SUBSTITUTE(SUBSTITUTE(SUBSTITUTE(SUBSTITUTE(SUBSTITUTE(SUBSTITUTE(LOWER(K439),".",""),"-","")," bvba",""),"belgië",""),"belgium","")," nv","")," bv",""),"group",""),"groep","")," ", ""),"é","e"),"è","e"),"à","a")</f>
        <v>agfa</v>
      </c>
      <c r="M439" t="str">
        <f>LOWER(B439&amp;Table1[[#This Row],[Achternaam]]&amp;L439)</f>
        <v>dirkvan peeragfa</v>
      </c>
      <c r="N439"/>
      <c r="O439"/>
      <c r="P439"/>
      <c r="Q439"/>
      <c r="R439" t="str">
        <f>IFERROR(LEFT(SUBSTITUTE(SUBSTITUTE(Table1[[#This Row],[Website]],"www.",""),"https://",""), FIND(".", SUBSTITUTE(SUBSTITUTE(Table1[[#This Row],[Website]],"www.",""),"https://","")) - 1),"")</f>
        <v/>
      </c>
      <c r="S439" t="s">
        <v>6689</v>
      </c>
      <c r="T439"/>
    </row>
    <row r="440" spans="1:20" ht="15" customHeight="1" x14ac:dyDescent="0.45">
      <c r="A440" t="s">
        <v>5346</v>
      </c>
      <c r="B440" t="s">
        <v>7209</v>
      </c>
      <c r="C440" t="s">
        <v>7210</v>
      </c>
      <c r="D440" t="s">
        <v>7208</v>
      </c>
      <c r="F440"/>
      <c r="G440"/>
      <c r="H440"/>
      <c r="I440" t="s">
        <v>7213</v>
      </c>
      <c r="J440"/>
      <c r="K440" t="s">
        <v>7211</v>
      </c>
      <c r="L440" t="str">
        <f>SUBSTITUTE(SUBSTITUTE(SUBSTITUTE(SUBSTITUTE(SUBSTITUTE(SUBSTITUTE(SUBSTITUTE(SUBSTITUTE(SUBSTITUTE(SUBSTITUTE(SUBSTITUTE(SUBSTITUTE(SUBSTITUTE(LOWER(K440),".",""),"-","")," bvba",""),"belgië",""),"belgium","")," nv","")," bv",""),"group",""),"groep","")," ", ""),"é","e"),"è","e"),"à","a")</f>
        <v>delhaizelelion/deleeuw</v>
      </c>
      <c r="M440" t="str">
        <f>LOWER(B440&amp;Table1[[#This Row],[Achternaam]]&amp;L440)</f>
        <v>dominieklenoirdelhaizelelion/deleeuw</v>
      </c>
      <c r="N440"/>
      <c r="O440"/>
      <c r="P440"/>
      <c r="Q440"/>
      <c r="R440" t="str">
        <f>IFERROR(LEFT(SUBSTITUTE(SUBSTITUTE(Table1[[#This Row],[Website]],"www.",""),"https://",""), FIND(".", SUBSTITUTE(SUBSTITUTE(Table1[[#This Row],[Website]],"www.",""),"https://","")) - 1),"")</f>
        <v/>
      </c>
      <c r="S440" t="s">
        <v>7212</v>
      </c>
      <c r="T440"/>
    </row>
    <row r="441" spans="1:20" ht="15" customHeight="1" x14ac:dyDescent="0.45">
      <c r="A441" t="s">
        <v>5346</v>
      </c>
      <c r="B441" t="s">
        <v>7161</v>
      </c>
      <c r="C441" t="s">
        <v>7216</v>
      </c>
      <c r="D441" t="s">
        <v>7215</v>
      </c>
      <c r="F441"/>
      <c r="G441"/>
      <c r="H441"/>
      <c r="I441" t="s">
        <v>5052</v>
      </c>
      <c r="J441"/>
      <c r="K441" t="s">
        <v>7217</v>
      </c>
      <c r="L441" t="str">
        <f>SUBSTITUTE(SUBSTITUTE(SUBSTITUTE(SUBSTITUTE(SUBSTITUTE(SUBSTITUTE(SUBSTITUTE(SUBSTITUTE(SUBSTITUTE(SUBSTITUTE(SUBSTITUTE(SUBSTITUTE(SUBSTITUTE(LOWER(K441),".",""),"-","")," bvba",""),"belgië",""),"belgium","")," nv","")," bv",""),"group",""),"groep","")," ", ""),"é","e"),"è","e"),"à","a")</f>
        <v>zeb</v>
      </c>
      <c r="M441" t="str">
        <f>LOWER(B441&amp;Table1[[#This Row],[Achternaam]]&amp;L441)</f>
        <v>dominiquede maesschalckzeb</v>
      </c>
      <c r="N441"/>
      <c r="O441"/>
      <c r="P441"/>
      <c r="Q441"/>
      <c r="R441" t="str">
        <f>IFERROR(LEFT(SUBSTITUTE(SUBSTITUTE(Table1[[#This Row],[Website]],"www.",""),"https://",""), FIND(".", SUBSTITUTE(SUBSTITUTE(Table1[[#This Row],[Website]],"www.",""),"https://","")) - 1),"")</f>
        <v/>
      </c>
      <c r="S441" t="s">
        <v>7218</v>
      </c>
      <c r="T441"/>
    </row>
    <row r="442" spans="1:20" ht="15" customHeight="1" x14ac:dyDescent="0.45">
      <c r="A442" t="s">
        <v>5346</v>
      </c>
      <c r="B442" t="s">
        <v>7221</v>
      </c>
      <c r="C442" t="s">
        <v>7222</v>
      </c>
      <c r="D442" t="s">
        <v>7220</v>
      </c>
      <c r="F442"/>
      <c r="G442"/>
      <c r="H442"/>
      <c r="I442" t="s">
        <v>5052</v>
      </c>
      <c r="J442"/>
      <c r="K442" t="s">
        <v>7223</v>
      </c>
      <c r="L442" t="str">
        <f>SUBSTITUTE(SUBSTITUTE(SUBSTITUTE(SUBSTITUTE(SUBSTITUTE(SUBSTITUTE(SUBSTITUTE(SUBSTITUTE(SUBSTITUTE(SUBSTITUTE(SUBSTITUTE(SUBSTITUTE(SUBSTITUTE(LOWER(K442),".",""),"-","")," bvba",""),"belgië",""),"belgium","")," nv","")," bv",""),"group",""),"groep","")," ", ""),"é","e"),"è","e"),"à","a")</f>
        <v>elilillybenelux</v>
      </c>
      <c r="M442" t="str">
        <f>LOWER(B442&amp;Table1[[#This Row],[Achternaam]]&amp;L442)</f>
        <v>delfinedubuselilillybenelux</v>
      </c>
      <c r="N442"/>
      <c r="O442"/>
      <c r="P442"/>
      <c r="Q442"/>
      <c r="R442" t="str">
        <f>IFERROR(LEFT(SUBSTITUTE(SUBSTITUTE(Table1[[#This Row],[Website]],"www.",""),"https://",""), FIND(".", SUBSTITUTE(SUBSTITUTE(Table1[[#This Row],[Website]],"www.",""),"https://","")) - 1),"")</f>
        <v/>
      </c>
      <c r="S442" t="s">
        <v>7224</v>
      </c>
      <c r="T442"/>
    </row>
    <row r="443" spans="1:20" ht="15" customHeight="1" x14ac:dyDescent="0.45">
      <c r="A443" t="s">
        <v>5346</v>
      </c>
      <c r="B443" t="s">
        <v>7227</v>
      </c>
      <c r="C443" t="s">
        <v>7228</v>
      </c>
      <c r="D443" t="s">
        <v>7226</v>
      </c>
      <c r="F443"/>
      <c r="G443"/>
      <c r="H443"/>
      <c r="I443" t="s">
        <v>5052</v>
      </c>
      <c r="J443"/>
      <c r="K443" t="s">
        <v>7229</v>
      </c>
      <c r="L443" t="str">
        <f>SUBSTITUTE(SUBSTITUTE(SUBSTITUTE(SUBSTITUTE(SUBSTITUTE(SUBSTITUTE(SUBSTITUTE(SUBSTITUTE(SUBSTITUTE(SUBSTITUTE(SUBSTITUTE(SUBSTITUTE(SUBSTITUTE(LOWER(K443),".",""),"-","")," bvba",""),"belgië",""),"belgium","")," nv","")," bv",""),"group",""),"groep","")," ", ""),"é","e"),"è","e"),"à","a")</f>
        <v>trixxojobs</v>
      </c>
      <c r="M443" t="str">
        <f>LOWER(B443&amp;Table1[[#This Row],[Achternaam]]&amp;L443)</f>
        <v>emmyernotstrixxojobs</v>
      </c>
      <c r="N443"/>
      <c r="O443"/>
      <c r="P443"/>
      <c r="Q443"/>
      <c r="R443" t="str">
        <f>IFERROR(LEFT(SUBSTITUTE(SUBSTITUTE(Table1[[#This Row],[Website]],"www.",""),"https://",""), FIND(".", SUBSTITUTE(SUBSTITUTE(Table1[[#This Row],[Website]],"www.",""),"https://","")) - 1),"")</f>
        <v/>
      </c>
      <c r="S443" t="s">
        <v>7230</v>
      </c>
      <c r="T443"/>
    </row>
    <row r="444" spans="1:20" ht="15" customHeight="1" x14ac:dyDescent="0.45">
      <c r="A444" t="s">
        <v>5346</v>
      </c>
      <c r="B444" t="s">
        <v>7233</v>
      </c>
      <c r="C444" t="s">
        <v>5255</v>
      </c>
      <c r="D444" t="s">
        <v>7232</v>
      </c>
      <c r="F444"/>
      <c r="G444"/>
      <c r="H444"/>
      <c r="I444" t="s">
        <v>5052</v>
      </c>
      <c r="J444"/>
      <c r="K444" t="s">
        <v>7234</v>
      </c>
      <c r="L444" t="str">
        <f>SUBSTITUTE(SUBSTITUTE(SUBSTITUTE(SUBSTITUTE(SUBSTITUTE(SUBSTITUTE(SUBSTITUTE(SUBSTITUTE(SUBSTITUTE(SUBSTITUTE(SUBSTITUTE(SUBSTITUTE(SUBSTITUTE(LOWER(K444),".",""),"-","")," bvba",""),"belgië",""),"belgium","")," nv","")," bv",""),"group",""),"groep","")," ", ""),"é","e"),"è","e"),"à","a")</f>
        <v>manuportlogistics</v>
      </c>
      <c r="M444" t="str">
        <f>LOWER(B444&amp;Table1[[#This Row],[Achternaam]]&amp;L444)</f>
        <v>evertjanssensmanuportlogistics</v>
      </c>
      <c r="N444"/>
      <c r="O444"/>
      <c r="P444"/>
      <c r="Q444"/>
      <c r="R444" t="str">
        <f>IFERROR(LEFT(SUBSTITUTE(SUBSTITUTE(Table1[[#This Row],[Website]],"www.",""),"https://",""), FIND(".", SUBSTITUTE(SUBSTITUTE(Table1[[#This Row],[Website]],"www.",""),"https://","")) - 1),"")</f>
        <v/>
      </c>
      <c r="S444" t="s">
        <v>7235</v>
      </c>
      <c r="T444"/>
    </row>
    <row r="445" spans="1:20" ht="15" customHeight="1" x14ac:dyDescent="0.45">
      <c r="A445" t="s">
        <v>5346</v>
      </c>
      <c r="B445" t="s">
        <v>5188</v>
      </c>
      <c r="C445" t="s">
        <v>7238</v>
      </c>
      <c r="D445" t="s">
        <v>7237</v>
      </c>
      <c r="F445"/>
      <c r="G445"/>
      <c r="H445"/>
      <c r="I445" t="s">
        <v>5052</v>
      </c>
      <c r="J445"/>
      <c r="K445" t="s">
        <v>7239</v>
      </c>
      <c r="L445" t="str">
        <f>SUBSTITUTE(SUBSTITUTE(SUBSTITUTE(SUBSTITUTE(SUBSTITUTE(SUBSTITUTE(SUBSTITUTE(SUBSTITUTE(SUBSTITUTE(SUBSTITUTE(SUBSTITUTE(SUBSTITUTE(SUBSTITUTE(LOWER(K445),".",""),"-","")," bvba",""),"belgië",""),"belgium","")," nv","")," bv",""),"group",""),"groep","")," ", ""),"é","e"),"è","e"),"à","a")</f>
        <v>alidesrealestateinvestmentandmanagement</v>
      </c>
      <c r="M445" t="str">
        <f>LOWER(B445&amp;Table1[[#This Row],[Achternaam]]&amp;L445)</f>
        <v>elslootensalidesrealestateinvestmentandmanagement</v>
      </c>
      <c r="N445"/>
      <c r="O445"/>
      <c r="P445"/>
      <c r="Q445"/>
      <c r="R445" t="str">
        <f>IFERROR(LEFT(SUBSTITUTE(SUBSTITUTE(Table1[[#This Row],[Website]],"www.",""),"https://",""), FIND(".", SUBSTITUTE(SUBSTITUTE(Table1[[#This Row],[Website]],"www.",""),"https://","")) - 1),"")</f>
        <v/>
      </c>
      <c r="S445" t="s">
        <v>6689</v>
      </c>
      <c r="T445"/>
    </row>
    <row r="446" spans="1:20" ht="15" customHeight="1" x14ac:dyDescent="0.45">
      <c r="A446" t="s">
        <v>5346</v>
      </c>
      <c r="B446" t="s">
        <v>7242</v>
      </c>
      <c r="C446" t="s">
        <v>7243</v>
      </c>
      <c r="D446" t="s">
        <v>7241</v>
      </c>
      <c r="F446"/>
      <c r="G446"/>
      <c r="H446"/>
      <c r="I446" t="s">
        <v>5052</v>
      </c>
      <c r="J446"/>
      <c r="K446" t="s">
        <v>7244</v>
      </c>
      <c r="L446" t="str">
        <f>SUBSTITUTE(SUBSTITUTE(SUBSTITUTE(SUBSTITUTE(SUBSTITUTE(SUBSTITUTE(SUBSTITUTE(SUBSTITUTE(SUBSTITUTE(SUBSTITUTE(SUBSTITUTE(SUBSTITUTE(SUBSTITUTE(LOWER(K446),".",""),"-","")," bvba",""),"belgië",""),"belgium","")," nv","")," bv",""),"group",""),"groep","")," ", ""),"é","e"),"è","e"),"à","a")</f>
        <v>sdworxpeoplesolutions</v>
      </c>
      <c r="M446" t="str">
        <f>LOWER(B446&amp;Table1[[#This Row],[Achternaam]]&amp;L446)</f>
        <v>eefmalusdworxpeoplesolutions</v>
      </c>
      <c r="N446"/>
      <c r="O446"/>
      <c r="P446"/>
      <c r="Q446"/>
      <c r="R446" t="str">
        <f>IFERROR(LEFT(SUBSTITUTE(SUBSTITUTE(Table1[[#This Row],[Website]],"www.",""),"https://",""), FIND(".", SUBSTITUTE(SUBSTITUTE(Table1[[#This Row],[Website]],"www.",""),"https://","")) - 1),"")</f>
        <v/>
      </c>
      <c r="S446" t="s">
        <v>6689</v>
      </c>
      <c r="T446"/>
    </row>
    <row r="447" spans="1:20" ht="15" customHeight="1" x14ac:dyDescent="0.45">
      <c r="A447" t="s">
        <v>5346</v>
      </c>
      <c r="B447" t="s">
        <v>7247</v>
      </c>
      <c r="C447" t="s">
        <v>7248</v>
      </c>
      <c r="D447" t="s">
        <v>7246</v>
      </c>
      <c r="F447"/>
      <c r="G447"/>
      <c r="H447"/>
      <c r="I447" t="s">
        <v>5052</v>
      </c>
      <c r="J447"/>
      <c r="K447" t="s">
        <v>7249</v>
      </c>
      <c r="L447" t="str">
        <f>SUBSTITUTE(SUBSTITUTE(SUBSTITUTE(SUBSTITUTE(SUBSTITUTE(SUBSTITUTE(SUBSTITUTE(SUBSTITUTE(SUBSTITUTE(SUBSTITUTE(SUBSTITUTE(SUBSTITUTE(SUBSTITUTE(LOWER(K447),".",""),"-","")," bvba",""),"belgië",""),"belgium","")," nv","")," bv",""),"group",""),"groep","")," ", ""),"é","e"),"è","e"),"à","a")</f>
        <v>audibrusselssa:nv</v>
      </c>
      <c r="M447" t="str">
        <f>LOWER(B447&amp;Table1[[#This Row],[Achternaam]]&amp;L447)</f>
        <v>eimanel hmoudaudibrusselssa:nv</v>
      </c>
      <c r="N447"/>
      <c r="O447"/>
      <c r="P447"/>
      <c r="Q447"/>
      <c r="R447" t="str">
        <f>IFERROR(LEFT(SUBSTITUTE(SUBSTITUTE(Table1[[#This Row],[Website]],"www.",""),"https://",""), FIND(".", SUBSTITUTE(SUBSTITUTE(Table1[[#This Row],[Website]],"www.",""),"https://","")) - 1),"")</f>
        <v/>
      </c>
      <c r="S447" t="s">
        <v>7250</v>
      </c>
      <c r="T447"/>
    </row>
    <row r="448" spans="1:20" ht="15" customHeight="1" x14ac:dyDescent="0.45">
      <c r="A448" t="s">
        <v>5346</v>
      </c>
      <c r="B448" t="s">
        <v>7253</v>
      </c>
      <c r="C448" t="s">
        <v>7254</v>
      </c>
      <c r="D448" t="s">
        <v>7252</v>
      </c>
      <c r="F448"/>
      <c r="G448"/>
      <c r="H448"/>
      <c r="I448" t="s">
        <v>5052</v>
      </c>
      <c r="J448"/>
      <c r="K448" t="s">
        <v>7255</v>
      </c>
      <c r="L448" t="str">
        <f>SUBSTITUTE(SUBSTITUTE(SUBSTITUTE(SUBSTITUTE(SUBSTITUTE(SUBSTITUTE(SUBSTITUTE(SUBSTITUTE(SUBSTITUTE(SUBSTITUTE(SUBSTITUTE(SUBSTITUTE(SUBSTITUTE(LOWER(K448),".",""),"-","")," bvba",""),"belgië",""),"belgium","")," nv","")," bv",""),"group",""),"groep","")," ", ""),"é","e"),"è","e"),"à","a")</f>
        <v>msc</v>
      </c>
      <c r="M448" t="str">
        <f>LOWER(B448&amp;Table1[[#This Row],[Achternaam]]&amp;L448)</f>
        <v>elenasecuianumsc</v>
      </c>
      <c r="N448"/>
      <c r="O448"/>
      <c r="P448"/>
      <c r="Q448"/>
      <c r="R448" t="str">
        <f>IFERROR(LEFT(SUBSTITUTE(SUBSTITUTE(Table1[[#This Row],[Website]],"www.",""),"https://",""), FIND(".", SUBSTITUTE(SUBSTITUTE(Table1[[#This Row],[Website]],"www.",""),"https://","")) - 1),"")</f>
        <v/>
      </c>
      <c r="S448" t="s">
        <v>7256</v>
      </c>
      <c r="T448"/>
    </row>
    <row r="449" spans="1:20" ht="15" customHeight="1" x14ac:dyDescent="0.45">
      <c r="A449" t="s">
        <v>5346</v>
      </c>
      <c r="B449" t="s">
        <v>5826</v>
      </c>
      <c r="C449" t="s">
        <v>7258</v>
      </c>
      <c r="D449" t="s">
        <v>7257</v>
      </c>
      <c r="F449"/>
      <c r="G449"/>
      <c r="H449"/>
      <c r="I449" t="s">
        <v>5052</v>
      </c>
      <c r="J449"/>
      <c r="K449" t="s">
        <v>7259</v>
      </c>
      <c r="L449" t="str">
        <f>SUBSTITUTE(SUBSTITUTE(SUBSTITUTE(SUBSTITUTE(SUBSTITUTE(SUBSTITUTE(SUBSTITUTE(SUBSTITUTE(SUBSTITUTE(SUBSTITUTE(SUBSTITUTE(SUBSTITUTE(SUBSTITUTE(LOWER(K449),".",""),"-","")," bvba",""),"belgië",""),"belgium","")," nv","")," bv",""),"group",""),"groep","")," ", ""),"é","e"),"è","e"),"à","a")</f>
        <v>euronav</v>
      </c>
      <c r="M449" t="str">
        <f>LOWER(B449&amp;Table1[[#This Row],[Achternaam]]&amp;L449)</f>
        <v>elinesegerseuronav</v>
      </c>
      <c r="N449"/>
      <c r="O449"/>
      <c r="P449"/>
      <c r="Q449"/>
      <c r="R449" t="str">
        <f>IFERROR(LEFT(SUBSTITUTE(SUBSTITUTE(Table1[[#This Row],[Website]],"www.",""),"https://",""), FIND(".", SUBSTITUTE(SUBSTITUTE(Table1[[#This Row],[Website]],"www.",""),"https://","")) - 1),"")</f>
        <v/>
      </c>
      <c r="S449" t="s">
        <v>6689</v>
      </c>
      <c r="T449"/>
    </row>
    <row r="450" spans="1:20" ht="15" customHeight="1" x14ac:dyDescent="0.45">
      <c r="A450" t="s">
        <v>5346</v>
      </c>
      <c r="B450" t="s">
        <v>5826</v>
      </c>
      <c r="C450" t="s">
        <v>7262</v>
      </c>
      <c r="D450" t="s">
        <v>7261</v>
      </c>
      <c r="F450"/>
      <c r="G450"/>
      <c r="H450"/>
      <c r="I450" t="s">
        <v>6243</v>
      </c>
      <c r="J450"/>
      <c r="K450" t="s">
        <v>7263</v>
      </c>
      <c r="L450" t="str">
        <f>SUBSTITUTE(SUBSTITUTE(SUBSTITUTE(SUBSTITUTE(SUBSTITUTE(SUBSTITUTE(SUBSTITUTE(SUBSTITUTE(SUBSTITUTE(SUBSTITUTE(SUBSTITUTE(SUBSTITUTE(SUBSTITUTE(LOWER(K450),".",""),"-","")," bvba",""),"belgië",""),"belgium","")," nv","")," bv",""),"group",""),"groep","")," ", ""),"é","e"),"è","e"),"à","a")</f>
        <v>azeliscorporateservices</v>
      </c>
      <c r="M450" t="str">
        <f>LOWER(B450&amp;Table1[[#This Row],[Achternaam]]&amp;L450)</f>
        <v>elinevergauweazeliscorporateservices</v>
      </c>
      <c r="N450"/>
      <c r="O450"/>
      <c r="P450"/>
      <c r="Q450"/>
      <c r="R450" t="str">
        <f>IFERROR(LEFT(SUBSTITUTE(SUBSTITUTE(Table1[[#This Row],[Website]],"www.",""),"https://",""), FIND(".", SUBSTITUTE(SUBSTITUTE(Table1[[#This Row],[Website]],"www.",""),"https://","")) - 1),"")</f>
        <v/>
      </c>
      <c r="S450" t="s">
        <v>7264</v>
      </c>
      <c r="T450"/>
    </row>
    <row r="451" spans="1:20" ht="15" customHeight="1" x14ac:dyDescent="0.45">
      <c r="A451" t="s">
        <v>5346</v>
      </c>
      <c r="B451" t="s">
        <v>7267</v>
      </c>
      <c r="C451" t="s">
        <v>7268</v>
      </c>
      <c r="D451" t="s">
        <v>7266</v>
      </c>
      <c r="F451"/>
      <c r="G451"/>
      <c r="H451"/>
      <c r="I451" t="s">
        <v>5052</v>
      </c>
      <c r="J451"/>
      <c r="K451" t="s">
        <v>7269</v>
      </c>
      <c r="L451" t="str">
        <f>SUBSTITUTE(SUBSTITUTE(SUBSTITUTE(SUBSTITUTE(SUBSTITUTE(SUBSTITUTE(SUBSTITUTE(SUBSTITUTE(SUBSTITUTE(SUBSTITUTE(SUBSTITUTE(SUBSTITUTE(SUBSTITUTE(LOWER(K451),".",""),"-","")," bvba",""),"belgië",""),"belgium","")," nv","")," bv",""),"group",""),"groep","")," ", ""),"é","e"),"è","e"),"à","a")</f>
        <v>astarawesterneurope</v>
      </c>
      <c r="M451" t="str">
        <f>LOWER(B451&amp;Table1[[#This Row],[Achternaam]]&amp;L451)</f>
        <v>elisabethcraenenastarawesterneurope</v>
      </c>
      <c r="N451"/>
      <c r="O451"/>
      <c r="P451"/>
      <c r="Q451"/>
      <c r="R451" t="str">
        <f>IFERROR(LEFT(SUBSTITUTE(SUBSTITUTE(Table1[[#This Row],[Website]],"www.",""),"https://",""), FIND(".", SUBSTITUTE(SUBSTITUTE(Table1[[#This Row],[Website]],"www.",""),"https://","")) - 1),"")</f>
        <v/>
      </c>
      <c r="S451" t="s">
        <v>7270</v>
      </c>
      <c r="T451"/>
    </row>
    <row r="452" spans="1:20" ht="15" customHeight="1" x14ac:dyDescent="0.45">
      <c r="A452" t="s">
        <v>5346</v>
      </c>
      <c r="B452" t="s">
        <v>5143</v>
      </c>
      <c r="C452" t="s">
        <v>7273</v>
      </c>
      <c r="D452" t="s">
        <v>7272</v>
      </c>
      <c r="F452"/>
      <c r="G452"/>
      <c r="H452"/>
      <c r="I452" t="s">
        <v>5115</v>
      </c>
      <c r="J452"/>
      <c r="K452" t="s">
        <v>7274</v>
      </c>
      <c r="L452" t="str">
        <f>SUBSTITUTE(SUBSTITUTE(SUBSTITUTE(SUBSTITUTE(SUBSTITUTE(SUBSTITUTE(SUBSTITUTE(SUBSTITUTE(SUBSTITUTE(SUBSTITUTE(SUBSTITUTE(SUBSTITUTE(SUBSTITUTE(LOWER(K452),".",""),"-","")," bvba",""),"belgië",""),"belgium","")," nv","")," bv",""),"group",""),"groep","")," ", ""),"é","e"),"è","e"),"à","a")</f>
        <v>aertssen</v>
      </c>
      <c r="M452" t="str">
        <f>LOWER(B452&amp;Table1[[#This Row],[Achternaam]]&amp;L452)</f>
        <v>elkedefosséaertssen</v>
      </c>
      <c r="N452"/>
      <c r="O452"/>
      <c r="P452"/>
      <c r="Q452"/>
      <c r="R452" t="str">
        <f>IFERROR(LEFT(SUBSTITUTE(SUBSTITUTE(Table1[[#This Row],[Website]],"www.",""),"https://",""), FIND(".", SUBSTITUTE(SUBSTITUTE(Table1[[#This Row],[Website]],"www.",""),"https://","")) - 1),"")</f>
        <v/>
      </c>
      <c r="S452" t="s">
        <v>6689</v>
      </c>
      <c r="T452"/>
    </row>
    <row r="453" spans="1:20" ht="15" customHeight="1" x14ac:dyDescent="0.45">
      <c r="A453" t="s">
        <v>5346</v>
      </c>
      <c r="B453" t="s">
        <v>5143</v>
      </c>
      <c r="C453" t="s">
        <v>7277</v>
      </c>
      <c r="D453" t="s">
        <v>7276</v>
      </c>
      <c r="F453"/>
      <c r="G453"/>
      <c r="H453"/>
      <c r="I453" t="s">
        <v>7279</v>
      </c>
      <c r="J453"/>
      <c r="K453" t="s">
        <v>7278</v>
      </c>
      <c r="L453" t="str">
        <f>SUBSTITUTE(SUBSTITUTE(SUBSTITUTE(SUBSTITUTE(SUBSTITUTE(SUBSTITUTE(SUBSTITUTE(SUBSTITUTE(SUBSTITUTE(SUBSTITUTE(SUBSTITUTE(SUBSTITUTE(SUBSTITUTE(LOWER(K453),".",""),"-","")," bvba",""),"belgië",""),"belgium","")," nv","")," bv",""),"group",""),"groep","")," ", ""),"é","e"),"è","e"),"à","a")</f>
        <v>yusenlogistics(benelux)</v>
      </c>
      <c r="M453" t="str">
        <f>LOWER(B453&amp;Table1[[#This Row],[Achternaam]]&amp;L453)</f>
        <v>elkepringelsyusenlogistics(benelux)</v>
      </c>
      <c r="N453"/>
      <c r="O453"/>
      <c r="P453"/>
      <c r="Q453"/>
      <c r="R453" t="str">
        <f>IFERROR(LEFT(SUBSTITUTE(SUBSTITUTE(Table1[[#This Row],[Website]],"www.",""),"https://",""), FIND(".", SUBSTITUTE(SUBSTITUTE(Table1[[#This Row],[Website]],"www.",""),"https://","")) - 1),"")</f>
        <v/>
      </c>
      <c r="S453" t="s">
        <v>6689</v>
      </c>
      <c r="T453"/>
    </row>
    <row r="454" spans="1:20" ht="15" customHeight="1" x14ac:dyDescent="0.45">
      <c r="A454" t="s">
        <v>5346</v>
      </c>
      <c r="B454" t="s">
        <v>5143</v>
      </c>
      <c r="C454" t="s">
        <v>7282</v>
      </c>
      <c r="D454" t="s">
        <v>7281</v>
      </c>
      <c r="F454"/>
      <c r="G454"/>
      <c r="H454"/>
      <c r="I454" t="s">
        <v>5052</v>
      </c>
      <c r="J454"/>
      <c r="K454" t="s">
        <v>7283</v>
      </c>
      <c r="L454" t="str">
        <f>SUBSTITUTE(SUBSTITUTE(SUBSTITUTE(SUBSTITUTE(SUBSTITUTE(SUBSTITUTE(SUBSTITUTE(SUBSTITUTE(SUBSTITUTE(SUBSTITUTE(SUBSTITUTE(SUBSTITUTE(SUBSTITUTE(LOWER(K454),".",""),"-","")," bvba",""),"belgië",""),"belgium","")," nv","")," bv",""),"group",""),"groep","")," ", ""),"é","e"),"è","e"),"à","a")</f>
        <v>beliving</v>
      </c>
      <c r="M454" t="str">
        <f>LOWER(B454&amp;Table1[[#This Row],[Achternaam]]&amp;L454)</f>
        <v>elkevan de wallebeliving</v>
      </c>
      <c r="N454"/>
      <c r="O454"/>
      <c r="P454"/>
      <c r="Q454"/>
      <c r="R454" t="str">
        <f>IFERROR(LEFT(SUBSTITUTE(SUBSTITUTE(Table1[[#This Row],[Website]],"www.",""),"https://",""), FIND(".", SUBSTITUTE(SUBSTITUTE(Table1[[#This Row],[Website]],"www.",""),"https://","")) - 1),"")</f>
        <v/>
      </c>
      <c r="S454" t="s">
        <v>6689</v>
      </c>
      <c r="T454"/>
    </row>
    <row r="455" spans="1:20" ht="15" customHeight="1" x14ac:dyDescent="0.45">
      <c r="A455" t="s">
        <v>5346</v>
      </c>
      <c r="B455" t="s">
        <v>5143</v>
      </c>
      <c r="C455" t="s">
        <v>7286</v>
      </c>
      <c r="D455" t="s">
        <v>7285</v>
      </c>
      <c r="F455"/>
      <c r="G455"/>
      <c r="H455"/>
      <c r="I455" t="s">
        <v>7289</v>
      </c>
      <c r="J455"/>
      <c r="K455" t="s">
        <v>7287</v>
      </c>
      <c r="L455" t="str">
        <f>SUBSTITUTE(SUBSTITUTE(SUBSTITUTE(SUBSTITUTE(SUBSTITUTE(SUBSTITUTE(SUBSTITUTE(SUBSTITUTE(SUBSTITUTE(SUBSTITUTE(SUBSTITUTE(SUBSTITUTE(SUBSTITUTE(LOWER(K455),".",""),"-","")," bvba",""),"belgië",""),"belgium","")," nv","")," bv",""),"group",""),"groep","")," ", ""),"é","e"),"è","e"),"à","a")</f>
        <v>gbfoods</v>
      </c>
      <c r="M455" t="str">
        <f>LOWER(B455&amp;Table1[[#This Row],[Achternaam]]&amp;L455)</f>
        <v>elkedekortgbfoods</v>
      </c>
      <c r="N455"/>
      <c r="O455"/>
      <c r="P455"/>
      <c r="Q455"/>
      <c r="R455" t="str">
        <f>IFERROR(LEFT(SUBSTITUTE(SUBSTITUTE(Table1[[#This Row],[Website]],"www.",""),"https://",""), FIND(".", SUBSTITUTE(SUBSTITUTE(Table1[[#This Row],[Website]],"www.",""),"https://","")) - 1),"")</f>
        <v/>
      </c>
      <c r="S455" t="s">
        <v>7288</v>
      </c>
      <c r="T455"/>
    </row>
    <row r="456" spans="1:20" ht="15" customHeight="1" x14ac:dyDescent="0.45">
      <c r="A456" t="s">
        <v>5346</v>
      </c>
      <c r="B456" t="s">
        <v>7292</v>
      </c>
      <c r="C456" t="s">
        <v>7293</v>
      </c>
      <c r="D456" t="s">
        <v>7291</v>
      </c>
      <c r="F456"/>
      <c r="G456"/>
      <c r="H456"/>
      <c r="I456" t="s">
        <v>7295</v>
      </c>
      <c r="J456"/>
      <c r="K456" t="s">
        <v>7294</v>
      </c>
      <c r="L456" t="str">
        <f>SUBSTITUTE(SUBSTITUTE(SUBSTITUTE(SUBSTITUTE(SUBSTITUTE(SUBSTITUTE(SUBSTITUTE(SUBSTITUTE(SUBSTITUTE(SUBSTITUTE(SUBSTITUTE(SUBSTITUTE(SUBSTITUTE(LOWER(K456),".",""),"-","")," bvba",""),"belgië",""),"belgium","")," nv","")," bv",""),"group",""),"groep","")," ", ""),"é","e"),"è","e"),"à","a")</f>
        <v>dssmithpackaging</v>
      </c>
      <c r="M456" t="str">
        <f>LOWER(B456&amp;Table1[[#This Row],[Achternaam]]&amp;L456)</f>
        <v>elladewaeledssmithpackaging</v>
      </c>
      <c r="N456"/>
      <c r="O456"/>
      <c r="P456"/>
      <c r="Q456"/>
      <c r="R456" t="str">
        <f>IFERROR(LEFT(SUBSTITUTE(SUBSTITUTE(Table1[[#This Row],[Website]],"www.",""),"https://",""), FIND(".", SUBSTITUTE(SUBSTITUTE(Table1[[#This Row],[Website]],"www.",""),"https://","")) - 1),"")</f>
        <v/>
      </c>
      <c r="S456" t="s">
        <v>6689</v>
      </c>
      <c r="T456"/>
    </row>
    <row r="457" spans="1:20" ht="15" customHeight="1" x14ac:dyDescent="0.45">
      <c r="A457" t="s">
        <v>5346</v>
      </c>
      <c r="B457" t="s">
        <v>6189</v>
      </c>
      <c r="C457" t="s">
        <v>7298</v>
      </c>
      <c r="D457" t="s">
        <v>7297</v>
      </c>
      <c r="F457"/>
      <c r="G457"/>
      <c r="H457"/>
      <c r="I457" t="s">
        <v>5052</v>
      </c>
      <c r="J457"/>
      <c r="K457" t="s">
        <v>7299</v>
      </c>
      <c r="L457" t="str">
        <f>SUBSTITUTE(SUBSTITUTE(SUBSTITUTE(SUBSTITUTE(SUBSTITUTE(SUBSTITUTE(SUBSTITUTE(SUBSTITUTE(SUBSTITUTE(SUBSTITUTE(SUBSTITUTE(SUBSTITUTE(SUBSTITUTE(LOWER(K457),".",""),"-","")," bvba",""),"belgië",""),"belgium","")," nv","")," bv",""),"group",""),"groep","")," ", ""),"é","e"),"è","e"),"à","a")</f>
        <v>graphius</v>
      </c>
      <c r="M457" t="str">
        <f>LOWER(B457&amp;Table1[[#This Row],[Achternaam]]&amp;L457)</f>
        <v>ellende vuystgraphius</v>
      </c>
      <c r="N457"/>
      <c r="O457"/>
      <c r="P457"/>
      <c r="Q457"/>
      <c r="R457" t="str">
        <f>IFERROR(LEFT(SUBSTITUTE(SUBSTITUTE(Table1[[#This Row],[Website]],"www.",""),"https://",""), FIND(".", SUBSTITUTE(SUBSTITUTE(Table1[[#This Row],[Website]],"www.",""),"https://","")) - 1),"")</f>
        <v/>
      </c>
      <c r="S457" t="s">
        <v>6689</v>
      </c>
      <c r="T457"/>
    </row>
    <row r="458" spans="1:20" ht="15" customHeight="1" x14ac:dyDescent="0.45">
      <c r="A458" t="s">
        <v>5346</v>
      </c>
      <c r="B458" t="s">
        <v>6189</v>
      </c>
      <c r="C458" t="s">
        <v>7302</v>
      </c>
      <c r="D458" t="s">
        <v>7301</v>
      </c>
      <c r="F458"/>
      <c r="G458"/>
      <c r="H458"/>
      <c r="I458" t="s">
        <v>5115</v>
      </c>
      <c r="J458"/>
      <c r="K458" t="s">
        <v>7303</v>
      </c>
      <c r="L458" t="str">
        <f>SUBSTITUTE(SUBSTITUTE(SUBSTITUTE(SUBSTITUTE(SUBSTITUTE(SUBSTITUTE(SUBSTITUTE(SUBSTITUTE(SUBSTITUTE(SUBSTITUTE(SUBSTITUTE(SUBSTITUTE(SUBSTITUTE(LOWER(K458),".",""),"-","")," bvba",""),"belgië",""),"belgium","")," nv","")," bv",""),"group",""),"groep","")," ", ""),"é","e"),"è","e"),"à","a")</f>
        <v>indigopark</v>
      </c>
      <c r="M458" t="str">
        <f>LOWER(B458&amp;Table1[[#This Row],[Achternaam]]&amp;L458)</f>
        <v>ellensoeteindigopark</v>
      </c>
      <c r="N458"/>
      <c r="O458"/>
      <c r="P458"/>
      <c r="Q458"/>
      <c r="R458" t="str">
        <f>IFERROR(LEFT(SUBSTITUTE(SUBSTITUTE(Table1[[#This Row],[Website]],"www.",""),"https://",""), FIND(".", SUBSTITUTE(SUBSTITUTE(Table1[[#This Row],[Website]],"www.",""),"https://","")) - 1),"")</f>
        <v/>
      </c>
      <c r="S458" t="s">
        <v>6689</v>
      </c>
      <c r="T458"/>
    </row>
    <row r="459" spans="1:20" ht="15" customHeight="1" x14ac:dyDescent="0.45">
      <c r="A459" t="s">
        <v>5346</v>
      </c>
      <c r="B459" t="s">
        <v>6189</v>
      </c>
      <c r="C459" t="s">
        <v>7306</v>
      </c>
      <c r="D459" t="s">
        <v>7305</v>
      </c>
      <c r="F459"/>
      <c r="G459"/>
      <c r="H459"/>
      <c r="I459" t="s">
        <v>7309</v>
      </c>
      <c r="J459"/>
      <c r="K459" t="s">
        <v>7307</v>
      </c>
      <c r="L459" t="str">
        <f>SUBSTITUTE(SUBSTITUTE(SUBSTITUTE(SUBSTITUTE(SUBSTITUTE(SUBSTITUTE(SUBSTITUTE(SUBSTITUTE(SUBSTITUTE(SUBSTITUTE(SUBSTITUTE(SUBSTITUTE(SUBSTITUTE(LOWER(K459),".",""),"-","")," bvba",""),"belgië",""),"belgium","")," nv","")," bv",""),"group",""),"groep","")," ", ""),"é","e"),"è","e"),"à","a")</f>
        <v>renotec</v>
      </c>
      <c r="M459" t="str">
        <f>LOWER(B459&amp;Table1[[#This Row],[Achternaam]]&amp;L459)</f>
        <v>ellentuyteleersrenotec</v>
      </c>
      <c r="N459"/>
      <c r="O459"/>
      <c r="P459"/>
      <c r="Q459"/>
      <c r="R459" t="str">
        <f>IFERROR(LEFT(SUBSTITUTE(SUBSTITUTE(Table1[[#This Row],[Website]],"www.",""),"https://",""), FIND(".", SUBSTITUTE(SUBSTITUTE(Table1[[#This Row],[Website]],"www.",""),"https://","")) - 1),"")</f>
        <v/>
      </c>
      <c r="S459" t="s">
        <v>7308</v>
      </c>
      <c r="T459"/>
    </row>
    <row r="460" spans="1:20" ht="15" customHeight="1" x14ac:dyDescent="0.45">
      <c r="A460" t="s">
        <v>5346</v>
      </c>
      <c r="B460" t="s">
        <v>6189</v>
      </c>
      <c r="C460" t="s">
        <v>7312</v>
      </c>
      <c r="D460" t="s">
        <v>7311</v>
      </c>
      <c r="F460"/>
      <c r="G460"/>
      <c r="H460"/>
      <c r="I460" t="s">
        <v>5052</v>
      </c>
      <c r="J460"/>
      <c r="K460" t="s">
        <v>7313</v>
      </c>
      <c r="L460" t="str">
        <f>SUBSTITUTE(SUBSTITUTE(SUBSTITUTE(SUBSTITUTE(SUBSTITUTE(SUBSTITUTE(SUBSTITUTE(SUBSTITUTE(SUBSTITUTE(SUBSTITUTE(SUBSTITUTE(SUBSTITUTE(SUBSTITUTE(LOWER(K460),".",""),"-","")," bvba",""),"belgië",""),"belgium","")," nv","")," bv",""),"group",""),"groep","")," ", ""),"é","e"),"è","e"),"à","a")</f>
        <v>somatisystems</v>
      </c>
      <c r="M460" t="str">
        <f>LOWER(B460&amp;Table1[[#This Row],[Achternaam]]&amp;L460)</f>
        <v>ellenwalravenssomatisystems</v>
      </c>
      <c r="N460"/>
      <c r="O460"/>
      <c r="P460"/>
      <c r="Q460"/>
      <c r="R460" t="str">
        <f>IFERROR(LEFT(SUBSTITUTE(SUBSTITUTE(Table1[[#This Row],[Website]],"www.",""),"https://",""), FIND(".", SUBSTITUTE(SUBSTITUTE(Table1[[#This Row],[Website]],"www.",""),"https://","")) - 1),"")</f>
        <v/>
      </c>
      <c r="S460" t="s">
        <v>6689</v>
      </c>
      <c r="T460"/>
    </row>
    <row r="461" spans="1:20" ht="15" customHeight="1" x14ac:dyDescent="0.45">
      <c r="A461" t="s">
        <v>5346</v>
      </c>
      <c r="B461" t="s">
        <v>7316</v>
      </c>
      <c r="C461" t="s">
        <v>5144</v>
      </c>
      <c r="D461" t="s">
        <v>7315</v>
      </c>
      <c r="F461"/>
      <c r="G461"/>
      <c r="H461"/>
      <c r="I461" t="s">
        <v>5987</v>
      </c>
      <c r="J461"/>
      <c r="K461" t="s">
        <v>7317</v>
      </c>
      <c r="L461" t="str">
        <f>SUBSTITUTE(SUBSTITUTE(SUBSTITUTE(SUBSTITUTE(SUBSTITUTE(SUBSTITUTE(SUBSTITUTE(SUBSTITUTE(SUBSTITUTE(SUBSTITUTE(SUBSTITUTE(SUBSTITUTE(SUBSTITUTE(LOWER(K461),".",""),"-","")," bvba",""),"belgië",""),"belgium","")," nv","")," bv",""),"group",""),"groep","")," ", ""),"é","e"),"è","e"),"à","a")</f>
        <v>qbdgrowth</v>
      </c>
      <c r="M461" t="str">
        <f>LOWER(B461&amp;Table1[[#This Row],[Achternaam]]&amp;L461)</f>
        <v>ellyde bruynqbdgrowth</v>
      </c>
      <c r="N461"/>
      <c r="O461"/>
      <c r="P461"/>
      <c r="Q461"/>
      <c r="R461" t="str">
        <f>IFERROR(LEFT(SUBSTITUTE(SUBSTITUTE(Table1[[#This Row],[Website]],"www.",""),"https://",""), FIND(".", SUBSTITUTE(SUBSTITUTE(Table1[[#This Row],[Website]],"www.",""),"https://","")) - 1),"")</f>
        <v/>
      </c>
      <c r="S461" t="s">
        <v>7318</v>
      </c>
      <c r="T461"/>
    </row>
    <row r="462" spans="1:20" ht="15" customHeight="1" x14ac:dyDescent="0.45">
      <c r="A462" t="s">
        <v>5346</v>
      </c>
      <c r="B462" t="s">
        <v>5188</v>
      </c>
      <c r="C462" t="s">
        <v>7321</v>
      </c>
      <c r="D462" t="s">
        <v>7320</v>
      </c>
      <c r="F462"/>
      <c r="G462"/>
      <c r="H462"/>
      <c r="I462" t="s">
        <v>7323</v>
      </c>
      <c r="J462"/>
      <c r="K462" t="s">
        <v>6786</v>
      </c>
      <c r="L462" t="str">
        <f>SUBSTITUTE(SUBSTITUTE(SUBSTITUTE(SUBSTITUTE(SUBSTITUTE(SUBSTITUTE(SUBSTITUTE(SUBSTITUTE(SUBSTITUTE(SUBSTITUTE(SUBSTITUTE(SUBSTITUTE(SUBSTITUTE(LOWER(K462),".",""),"-","")," bvba",""),"belgië",""),"belgium","")," nv","")," bv",""),"group",""),"groep","")," ", ""),"é","e"),"è","e"),"à","a")</f>
        <v>zfwindpowerantwerpen</v>
      </c>
      <c r="M462" t="str">
        <f>LOWER(B462&amp;Table1[[#This Row],[Achternaam]]&amp;L462)</f>
        <v>elsdierckxzfwindpowerantwerpen</v>
      </c>
      <c r="N462"/>
      <c r="O462"/>
      <c r="P462"/>
      <c r="Q462"/>
      <c r="R462" t="str">
        <f>IFERROR(LEFT(SUBSTITUTE(SUBSTITUTE(Table1[[#This Row],[Website]],"www.",""),"https://",""), FIND(".", SUBSTITUTE(SUBSTITUTE(Table1[[#This Row],[Website]],"www.",""),"https://","")) - 1),"")</f>
        <v/>
      </c>
      <c r="S462" t="s">
        <v>7322</v>
      </c>
      <c r="T462"/>
    </row>
    <row r="463" spans="1:20" ht="15" customHeight="1" x14ac:dyDescent="0.45">
      <c r="A463" t="s">
        <v>5346</v>
      </c>
      <c r="B463" t="s">
        <v>5188</v>
      </c>
      <c r="C463" t="s">
        <v>7325</v>
      </c>
      <c r="D463" t="s">
        <v>7324</v>
      </c>
      <c r="F463"/>
      <c r="G463"/>
      <c r="H463"/>
      <c r="I463" t="s">
        <v>7326</v>
      </c>
      <c r="J463"/>
      <c r="K463" t="s">
        <v>7043</v>
      </c>
      <c r="L463" t="str">
        <f>SUBSTITUTE(SUBSTITUTE(SUBSTITUTE(SUBSTITUTE(SUBSTITUTE(SUBSTITUTE(SUBSTITUTE(SUBSTITUTE(SUBSTITUTE(SUBSTITUTE(SUBSTITUTE(SUBSTITUTE(SUBSTITUTE(LOWER(K463),".",""),"-","")," bvba",""),"belgië",""),"belgium","")," nv","")," bv",""),"group",""),"groep","")," ", ""),"é","e"),"è","e"),"à","a")</f>
        <v>bardbenelux</v>
      </c>
      <c r="M463" t="str">
        <f>LOWER(B463&amp;Table1[[#This Row],[Achternaam]]&amp;L463)</f>
        <v>elsmabildebardbenelux</v>
      </c>
      <c r="N463"/>
      <c r="O463"/>
      <c r="P463"/>
      <c r="Q463"/>
      <c r="R463" t="str">
        <f>IFERROR(LEFT(SUBSTITUTE(SUBSTITUTE(Table1[[#This Row],[Website]],"www.",""),"https://",""), FIND(".", SUBSTITUTE(SUBSTITUTE(Table1[[#This Row],[Website]],"www.",""),"https://","")) - 1),"")</f>
        <v/>
      </c>
      <c r="S463" t="s">
        <v>6689</v>
      </c>
      <c r="T463"/>
    </row>
    <row r="464" spans="1:20" ht="15" customHeight="1" x14ac:dyDescent="0.45">
      <c r="A464" t="s">
        <v>5346</v>
      </c>
      <c r="B464" t="s">
        <v>5188</v>
      </c>
      <c r="C464" t="s">
        <v>4660</v>
      </c>
      <c r="D464" t="s">
        <v>7327</v>
      </c>
      <c r="F464"/>
      <c r="G464"/>
      <c r="H464"/>
      <c r="I464" t="s">
        <v>5052</v>
      </c>
      <c r="J464"/>
      <c r="K464" t="s">
        <v>7328</v>
      </c>
      <c r="L464" t="str">
        <f>SUBSTITUTE(SUBSTITUTE(SUBSTITUTE(SUBSTITUTE(SUBSTITUTE(SUBSTITUTE(SUBSTITUTE(SUBSTITUTE(SUBSTITUTE(SUBSTITUTE(SUBSTITUTE(SUBSTITUTE(SUBSTITUTE(LOWER(K464),".",""),"-","")," bvba",""),"belgië",""),"belgium","")," nv","")," bv",""),"group",""),"groep","")," ", ""),"é","e"),"è","e"),"à","a")</f>
        <v>thvvandenbusschequbus</v>
      </c>
      <c r="M464" t="str">
        <f>LOWER(B464&amp;Table1[[#This Row],[Achternaam]]&amp;L464)</f>
        <v>elsvandenbusschethvvandenbusschequbus</v>
      </c>
      <c r="N464"/>
      <c r="O464"/>
      <c r="P464"/>
      <c r="Q464"/>
      <c r="R464" t="str">
        <f>IFERROR(LEFT(SUBSTITUTE(SUBSTITUTE(Table1[[#This Row],[Website]],"www.",""),"https://",""), FIND(".", SUBSTITUTE(SUBSTITUTE(Table1[[#This Row],[Website]],"www.",""),"https://","")) - 1),"")</f>
        <v/>
      </c>
      <c r="S464" t="s">
        <v>6689</v>
      </c>
      <c r="T464"/>
    </row>
    <row r="465" spans="1:20" ht="15" customHeight="1" x14ac:dyDescent="0.45">
      <c r="A465" t="s">
        <v>5346</v>
      </c>
      <c r="B465" t="s">
        <v>5188</v>
      </c>
      <c r="C465" t="s">
        <v>7331</v>
      </c>
      <c r="D465" t="s">
        <v>7330</v>
      </c>
      <c r="F465"/>
      <c r="G465"/>
      <c r="H465"/>
      <c r="I465" t="s">
        <v>5052</v>
      </c>
      <c r="J465"/>
      <c r="K465" t="s">
        <v>7332</v>
      </c>
      <c r="L465" t="str">
        <f>SUBSTITUTE(SUBSTITUTE(SUBSTITUTE(SUBSTITUTE(SUBSTITUTE(SUBSTITUTE(SUBSTITUTE(SUBSTITUTE(SUBSTITUTE(SUBSTITUTE(SUBSTITUTE(SUBSTITUTE(SUBSTITUTE(LOWER(K465),".",""),"-","")," bvba",""),"belgië",""),"belgium","")," nv","")," bv",""),"group",""),"groep","")," ", ""),"é","e"),"è","e"),"à","a")</f>
        <v>torfsimportservice</v>
      </c>
      <c r="M465" t="str">
        <f>LOWER(B465&amp;Table1[[#This Row],[Achternaam]]&amp;L465)</f>
        <v>elsvan keymeulentorfsimportservice</v>
      </c>
      <c r="N465"/>
      <c r="O465"/>
      <c r="P465"/>
      <c r="Q465"/>
      <c r="R465" t="str">
        <f>IFERROR(LEFT(SUBSTITUTE(SUBSTITUTE(Table1[[#This Row],[Website]],"www.",""),"https://",""), FIND(".", SUBSTITUTE(SUBSTITUTE(Table1[[#This Row],[Website]],"www.",""),"https://","")) - 1),"")</f>
        <v/>
      </c>
      <c r="S465" t="s">
        <v>7333</v>
      </c>
      <c r="T465"/>
    </row>
    <row r="466" spans="1:20" ht="15" customHeight="1" x14ac:dyDescent="0.45">
      <c r="A466" t="s">
        <v>5346</v>
      </c>
      <c r="B466" t="s">
        <v>5188</v>
      </c>
      <c r="C466" t="s">
        <v>7325</v>
      </c>
      <c r="D466" t="s">
        <v>7335</v>
      </c>
      <c r="F466"/>
      <c r="G466"/>
      <c r="H466"/>
      <c r="I466" t="s">
        <v>7338</v>
      </c>
      <c r="J466"/>
      <c r="K466" t="s">
        <v>7336</v>
      </c>
      <c r="L466" t="str">
        <f>SUBSTITUTE(SUBSTITUTE(SUBSTITUTE(SUBSTITUTE(SUBSTITUTE(SUBSTITUTE(SUBSTITUTE(SUBSTITUTE(SUBSTITUTE(SUBSTITUTE(SUBSTITUTE(SUBSTITUTE(SUBSTITUTE(LOWER(K466),".",""),"-","")," bvba",""),"belgië",""),"belgium","")," nv","")," bv",""),"group",""),"groep","")," ", ""),"é","e"),"è","e"),"à","a")</f>
        <v>bectondickinsonbenelux</v>
      </c>
      <c r="M466" t="str">
        <f>LOWER(B466&amp;Table1[[#This Row],[Achternaam]]&amp;L466)</f>
        <v>elsmabildebectondickinsonbenelux</v>
      </c>
      <c r="N466"/>
      <c r="O466"/>
      <c r="P466"/>
      <c r="Q466"/>
      <c r="R466" t="str">
        <f>IFERROR(LEFT(SUBSTITUTE(SUBSTITUTE(Table1[[#This Row],[Website]],"www.",""),"https://",""), FIND(".", SUBSTITUTE(SUBSTITUTE(Table1[[#This Row],[Website]],"www.",""),"https://","")) - 1),"")</f>
        <v/>
      </c>
      <c r="S466" t="s">
        <v>7337</v>
      </c>
      <c r="T466"/>
    </row>
    <row r="467" spans="1:20" ht="15" customHeight="1" x14ac:dyDescent="0.45">
      <c r="A467" t="s">
        <v>5346</v>
      </c>
      <c r="B467" t="s">
        <v>7341</v>
      </c>
      <c r="C467" t="s">
        <v>7342</v>
      </c>
      <c r="D467" t="s">
        <v>7340</v>
      </c>
      <c r="F467"/>
      <c r="G467"/>
      <c r="H467"/>
      <c r="I467" t="s">
        <v>5052</v>
      </c>
      <c r="J467"/>
      <c r="K467" t="s">
        <v>7343</v>
      </c>
      <c r="L467" t="str">
        <f>SUBSTITUTE(SUBSTITUTE(SUBSTITUTE(SUBSTITUTE(SUBSTITUTE(SUBSTITUTE(SUBSTITUTE(SUBSTITUTE(SUBSTITUTE(SUBSTITUTE(SUBSTITUTE(SUBSTITUTE(SUBSTITUTE(LOWER(K467),".",""),"-","")," bvba",""),"belgië",""),"belgium","")," nv","")," bv",""),"group",""),"groep","")," ", ""),"é","e"),"è","e"),"à","a")</f>
        <v>thecookwarecompany</v>
      </c>
      <c r="M467" t="str">
        <f>LOWER(B467&amp;Table1[[#This Row],[Achternaam]]&amp;L467)</f>
        <v>emilymaesthecookwarecompany</v>
      </c>
      <c r="N467"/>
      <c r="O467"/>
      <c r="P467"/>
      <c r="Q467"/>
      <c r="R467" t="str">
        <f>IFERROR(LEFT(SUBSTITUTE(SUBSTITUTE(Table1[[#This Row],[Website]],"www.",""),"https://",""), FIND(".", SUBSTITUTE(SUBSTITUTE(Table1[[#This Row],[Website]],"www.",""),"https://","")) - 1),"")</f>
        <v/>
      </c>
      <c r="S467" t="s">
        <v>6689</v>
      </c>
      <c r="T467"/>
    </row>
    <row r="468" spans="1:20" ht="15" customHeight="1" x14ac:dyDescent="0.45">
      <c r="A468" t="s">
        <v>5346</v>
      </c>
      <c r="B468" t="s">
        <v>6181</v>
      </c>
      <c r="C468" t="s">
        <v>7346</v>
      </c>
      <c r="D468" t="s">
        <v>7345</v>
      </c>
      <c r="F468"/>
      <c r="G468"/>
      <c r="H468"/>
      <c r="I468" t="s">
        <v>5115</v>
      </c>
      <c r="J468"/>
      <c r="K468" t="s">
        <v>7347</v>
      </c>
      <c r="L468" t="str">
        <f>SUBSTITUTE(SUBSTITUTE(SUBSTITUTE(SUBSTITUTE(SUBSTITUTE(SUBSTITUTE(SUBSTITUTE(SUBSTITUTE(SUBSTITUTE(SUBSTITUTE(SUBSTITUTE(SUBSTITUTE(SUBSTITUTE(LOWER(K468),".",""),"-","")," bvba",""),"belgië",""),"belgium","")," nv","")," bv",""),"group",""),"groep","")," ", ""),"é","e"),"è","e"),"à","a")</f>
        <v>saintgobainconstructionproducts</v>
      </c>
      <c r="M468" t="str">
        <f>LOWER(B468&amp;Table1[[#This Row],[Achternaam]]&amp;L468)</f>
        <v>ericverbaenensaintgobainconstructionproducts</v>
      </c>
      <c r="N468"/>
      <c r="O468"/>
      <c r="P468"/>
      <c r="Q468"/>
      <c r="R468" t="str">
        <f>IFERROR(LEFT(SUBSTITUTE(SUBSTITUTE(Table1[[#This Row],[Website]],"www.",""),"https://",""), FIND(".", SUBSTITUTE(SUBSTITUTE(Table1[[#This Row],[Website]],"www.",""),"https://","")) - 1),"")</f>
        <v/>
      </c>
      <c r="S468" t="s">
        <v>7348</v>
      </c>
      <c r="T468"/>
    </row>
    <row r="469" spans="1:20" ht="15" customHeight="1" x14ac:dyDescent="0.45">
      <c r="A469" t="s">
        <v>5346</v>
      </c>
      <c r="B469" t="s">
        <v>7350</v>
      </c>
      <c r="C469" t="s">
        <v>7351</v>
      </c>
      <c r="D469" t="s">
        <v>7349</v>
      </c>
      <c r="F469"/>
      <c r="G469"/>
      <c r="H469"/>
      <c r="I469" t="s">
        <v>7353</v>
      </c>
      <c r="J469"/>
      <c r="K469" t="s">
        <v>7217</v>
      </c>
      <c r="L469" t="str">
        <f>SUBSTITUTE(SUBSTITUTE(SUBSTITUTE(SUBSTITUTE(SUBSTITUTE(SUBSTITUTE(SUBSTITUTE(SUBSTITUTE(SUBSTITUTE(SUBSTITUTE(SUBSTITUTE(SUBSTITUTE(SUBSTITUTE(LOWER(K469),".",""),"-","")," bvba",""),"belgië",""),"belgium","")," nv","")," bv",""),"group",""),"groep","")," ", ""),"é","e"),"è","e"),"à","a")</f>
        <v>zeb</v>
      </c>
      <c r="M469" t="str">
        <f>LOWER(B469&amp;Table1[[#This Row],[Achternaam]]&amp;L469)</f>
        <v>erikameeszeb</v>
      </c>
      <c r="N469"/>
      <c r="O469"/>
      <c r="P469"/>
      <c r="Q469"/>
      <c r="R469" t="str">
        <f>IFERROR(LEFT(SUBSTITUTE(SUBSTITUTE(Table1[[#This Row],[Website]],"www.",""),"https://",""), FIND(".", SUBSTITUTE(SUBSTITUTE(Table1[[#This Row],[Website]],"www.",""),"https://","")) - 1),"")</f>
        <v/>
      </c>
      <c r="S469" t="s">
        <v>7352</v>
      </c>
      <c r="T469"/>
    </row>
    <row r="470" spans="1:20" ht="15" customHeight="1" x14ac:dyDescent="0.45">
      <c r="A470" t="s">
        <v>5346</v>
      </c>
      <c r="B470" t="s">
        <v>6657</v>
      </c>
      <c r="C470" t="s">
        <v>5832</v>
      </c>
      <c r="D470" t="s">
        <v>7355</v>
      </c>
      <c r="F470"/>
      <c r="G470"/>
      <c r="H470"/>
      <c r="I470" t="s">
        <v>5052</v>
      </c>
      <c r="J470"/>
      <c r="K470" t="s">
        <v>6751</v>
      </c>
      <c r="L470" t="str">
        <f>SUBSTITUTE(SUBSTITUTE(SUBSTITUTE(SUBSTITUTE(SUBSTITUTE(SUBSTITUTE(SUBSTITUTE(SUBSTITUTE(SUBSTITUTE(SUBSTITUTE(SUBSTITUTE(SUBSTITUTE(SUBSTITUTE(LOWER(K470),".",""),"-","")," bvba",""),"belgië",""),"belgium","")," nv","")," bv",""),"group",""),"groep","")," ", ""),"é","e"),"è","e"),"à","a")</f>
        <v>nitto</v>
      </c>
      <c r="M470" t="str">
        <f>LOWER(B470&amp;Table1[[#This Row],[Achternaam]]&amp;L470)</f>
        <v>erwinmartensnitto</v>
      </c>
      <c r="N470"/>
      <c r="O470"/>
      <c r="P470"/>
      <c r="Q470"/>
      <c r="R470" t="str">
        <f>IFERROR(LEFT(SUBSTITUTE(SUBSTITUTE(Table1[[#This Row],[Website]],"www.",""),"https://",""), FIND(".", SUBSTITUTE(SUBSTITUTE(Table1[[#This Row],[Website]],"www.",""),"https://","")) - 1),"")</f>
        <v/>
      </c>
      <c r="S470" t="s">
        <v>7356</v>
      </c>
      <c r="T470"/>
    </row>
    <row r="471" spans="1:20" ht="15" customHeight="1" x14ac:dyDescent="0.45">
      <c r="A471" t="s">
        <v>5346</v>
      </c>
      <c r="B471" t="s">
        <v>6657</v>
      </c>
      <c r="C471" t="s">
        <v>7359</v>
      </c>
      <c r="D471" t="s">
        <v>7358</v>
      </c>
      <c r="F471"/>
      <c r="G471"/>
      <c r="H471"/>
      <c r="I471" t="s">
        <v>5052</v>
      </c>
      <c r="J471"/>
      <c r="K471" t="s">
        <v>7360</v>
      </c>
      <c r="L471" t="str">
        <f>SUBSTITUTE(SUBSTITUTE(SUBSTITUTE(SUBSTITUTE(SUBSTITUTE(SUBSTITUTE(SUBSTITUTE(SUBSTITUTE(SUBSTITUTE(SUBSTITUTE(SUBSTITUTE(SUBSTITUTE(SUBSTITUTE(LOWER(K471),".",""),"-","")," bvba",""),"belgië",""),"belgium","")," nv","")," bv",""),"group",""),"groep","")," ", ""),"é","e"),"è","e"),"à","a")</f>
        <v>hbtrading</v>
      </c>
      <c r="M471" t="str">
        <f>LOWER(B471&amp;Table1[[#This Row],[Achternaam]]&amp;L471)</f>
        <v>erwinmetdepenninghenhbtrading</v>
      </c>
      <c r="N471"/>
      <c r="O471"/>
      <c r="P471"/>
      <c r="Q471"/>
      <c r="R471" t="str">
        <f>IFERROR(LEFT(SUBSTITUTE(SUBSTITUTE(Table1[[#This Row],[Website]],"www.",""),"https://",""), FIND(".", SUBSTITUTE(SUBSTITUTE(Table1[[#This Row],[Website]],"www.",""),"https://","")) - 1),"")</f>
        <v/>
      </c>
      <c r="S471" t="s">
        <v>7361</v>
      </c>
      <c r="T471"/>
    </row>
    <row r="472" spans="1:20" ht="15" customHeight="1" x14ac:dyDescent="0.45">
      <c r="A472" t="s">
        <v>5346</v>
      </c>
      <c r="B472" t="s">
        <v>7364</v>
      </c>
      <c r="C472" t="s">
        <v>7365</v>
      </c>
      <c r="D472" t="s">
        <v>7363</v>
      </c>
      <c r="F472"/>
      <c r="G472"/>
      <c r="H472"/>
      <c r="I472" t="s">
        <v>5052</v>
      </c>
      <c r="J472"/>
      <c r="K472" t="s">
        <v>7366</v>
      </c>
      <c r="L472" t="str">
        <f>SUBSTITUTE(SUBSTITUTE(SUBSTITUTE(SUBSTITUTE(SUBSTITUTE(SUBSTITUTE(SUBSTITUTE(SUBSTITUTE(SUBSTITUTE(SUBSTITUTE(SUBSTITUTE(SUBSTITUTE(SUBSTITUTE(LOWER(K472),".",""),"-","")," bvba",""),"belgië",""),"belgium","")," nv","")," bv",""),"group",""),"groep","")," ", ""),"é","e"),"è","e"),"à","a")</f>
        <v>sipwell</v>
      </c>
      <c r="M472" t="str">
        <f>LOWER(B472&amp;Table1[[#This Row],[Achternaam]]&amp;L472)</f>
        <v>eskiengelssipwell</v>
      </c>
      <c r="N472"/>
      <c r="O472"/>
      <c r="P472"/>
      <c r="Q472"/>
      <c r="R472" t="str">
        <f>IFERROR(LEFT(SUBSTITUTE(SUBSTITUTE(Table1[[#This Row],[Website]],"www.",""),"https://",""), FIND(".", SUBSTITUTE(SUBSTITUTE(Table1[[#This Row],[Website]],"www.",""),"https://","")) - 1),"")</f>
        <v/>
      </c>
      <c r="S472" t="s">
        <v>6689</v>
      </c>
      <c r="T472"/>
    </row>
    <row r="473" spans="1:20" ht="15" customHeight="1" x14ac:dyDescent="0.45">
      <c r="A473" t="s">
        <v>5346</v>
      </c>
      <c r="B473" t="s">
        <v>7369</v>
      </c>
      <c r="C473" t="s">
        <v>7370</v>
      </c>
      <c r="D473" t="s">
        <v>7368</v>
      </c>
      <c r="F473"/>
      <c r="G473"/>
      <c r="H473"/>
      <c r="I473" t="s">
        <v>5115</v>
      </c>
      <c r="J473"/>
      <c r="K473" t="s">
        <v>7371</v>
      </c>
      <c r="L473" t="str">
        <f>SUBSTITUTE(SUBSTITUTE(SUBSTITUTE(SUBSTITUTE(SUBSTITUTE(SUBSTITUTE(SUBSTITUTE(SUBSTITUTE(SUBSTITUTE(SUBSTITUTE(SUBSTITUTE(SUBSTITUTE(SUBSTITUTE(LOWER(K473),".",""),"-","")," bvba",""),"belgië",""),"belgium","")," nv","")," bv",""),"group",""),"groep","")," ", ""),"é","e"),"è","e"),"à","a")</f>
        <v>interparking</v>
      </c>
      <c r="M473" t="str">
        <f>LOWER(B473&amp;Table1[[#This Row],[Achternaam]]&amp;L473)</f>
        <v>emmanueltytecainterparking</v>
      </c>
      <c r="N473"/>
      <c r="O473"/>
      <c r="P473"/>
      <c r="Q473"/>
      <c r="R473" t="str">
        <f>IFERROR(LEFT(SUBSTITUTE(SUBSTITUTE(Table1[[#This Row],[Website]],"www.",""),"https://",""), FIND(".", SUBSTITUTE(SUBSTITUTE(Table1[[#This Row],[Website]],"www.",""),"https://","")) - 1),"")</f>
        <v/>
      </c>
      <c r="S473" t="s">
        <v>6689</v>
      </c>
      <c r="T473"/>
    </row>
    <row r="474" spans="1:20" ht="15" customHeight="1" x14ac:dyDescent="0.45">
      <c r="A474" t="s">
        <v>5346</v>
      </c>
      <c r="B474" t="s">
        <v>5865</v>
      </c>
      <c r="C474" t="s">
        <v>7374</v>
      </c>
      <c r="D474" t="s">
        <v>7373</v>
      </c>
      <c r="F474"/>
      <c r="G474"/>
      <c r="H474"/>
      <c r="I474" t="s">
        <v>5115</v>
      </c>
      <c r="J474"/>
      <c r="K474" t="s">
        <v>7375</v>
      </c>
      <c r="L474" t="str">
        <f>SUBSTITUTE(SUBSTITUTE(SUBSTITUTE(SUBSTITUTE(SUBSTITUTE(SUBSTITUTE(SUBSTITUTE(SUBSTITUTE(SUBSTITUTE(SUBSTITUTE(SUBSTITUTE(SUBSTITUTE(SUBSTITUTE(LOWER(K474),".",""),"-","")," bvba",""),"belgië",""),"belgium","")," nv","")," bv",""),"group",""),"groep","")," ", ""),"é","e"),"è","e"),"à","a")</f>
        <v>impact</v>
      </c>
      <c r="M474" t="str">
        <f>LOWER(B474&amp;Table1[[#This Row],[Achternaam]]&amp;L474)</f>
        <v>evamichielsenimpact</v>
      </c>
      <c r="N474"/>
      <c r="O474"/>
      <c r="P474"/>
      <c r="Q474"/>
      <c r="R474" t="str">
        <f>IFERROR(LEFT(SUBSTITUTE(SUBSTITUTE(Table1[[#This Row],[Website]],"www.",""),"https://",""), FIND(".", SUBSTITUTE(SUBSTITUTE(Table1[[#This Row],[Website]],"www.",""),"https://","")) - 1),"")</f>
        <v/>
      </c>
      <c r="S474" t="s">
        <v>7376</v>
      </c>
      <c r="T474"/>
    </row>
    <row r="475" spans="1:20" ht="15" customHeight="1" x14ac:dyDescent="0.45">
      <c r="A475" t="s">
        <v>5346</v>
      </c>
      <c r="B475" t="s">
        <v>5629</v>
      </c>
      <c r="C475" t="s">
        <v>7383</v>
      </c>
      <c r="D475" t="s">
        <v>7382</v>
      </c>
      <c r="F475"/>
      <c r="G475"/>
      <c r="H475"/>
      <c r="I475" t="s">
        <v>5115</v>
      </c>
      <c r="J475"/>
      <c r="K475" t="s">
        <v>6780</v>
      </c>
      <c r="L475" t="str">
        <f>SUBSTITUTE(SUBSTITUTE(SUBSTITUTE(SUBSTITUTE(SUBSTITUTE(SUBSTITUTE(SUBSTITUTE(SUBSTITUTE(SUBSTITUTE(SUBSTITUTE(SUBSTITUTE(SUBSTITUTE(SUBSTITUTE(LOWER(K475),".",""),"-","")," bvba",""),"belgië",""),"belgium","")," nv","")," bv",""),"group",""),"groep","")," ", ""),"é","e"),"è","e"),"à","a")</f>
        <v>facilcorporate</v>
      </c>
      <c r="M475" t="str">
        <f>LOWER(B475&amp;Table1[[#This Row],[Achternaam]]&amp;L475)</f>
        <v>evelienulenaersfacilcorporate</v>
      </c>
      <c r="N475"/>
      <c r="O475"/>
      <c r="P475"/>
      <c r="Q475"/>
      <c r="R475" t="str">
        <f>IFERROR(LEFT(SUBSTITUTE(SUBSTITUTE(Table1[[#This Row],[Website]],"www.",""),"https://",""), FIND(".", SUBSTITUTE(SUBSTITUTE(Table1[[#This Row],[Website]],"www.",""),"https://","")) - 1),"")</f>
        <v/>
      </c>
      <c r="S475" t="s">
        <v>6689</v>
      </c>
      <c r="T475"/>
    </row>
    <row r="476" spans="1:20" ht="15" customHeight="1" x14ac:dyDescent="0.45">
      <c r="A476" t="s">
        <v>5346</v>
      </c>
      <c r="B476" t="s">
        <v>5629</v>
      </c>
      <c r="C476" t="s">
        <v>7386</v>
      </c>
      <c r="D476" t="s">
        <v>7385</v>
      </c>
      <c r="F476"/>
      <c r="G476"/>
      <c r="H476"/>
      <c r="I476" t="s">
        <v>7388</v>
      </c>
      <c r="J476"/>
      <c r="K476" t="s">
        <v>7387</v>
      </c>
      <c r="L476" t="str">
        <f>SUBSTITUTE(SUBSTITUTE(SUBSTITUTE(SUBSTITUTE(SUBSTITUTE(SUBSTITUTE(SUBSTITUTE(SUBSTITUTE(SUBSTITUTE(SUBSTITUTE(SUBSTITUTE(SUBSTITUTE(SUBSTITUTE(LOWER(K476),".",""),"-","")," bvba",""),"belgië",""),"belgium","")," nv","")," bv",""),"group",""),"groep","")," ", ""),"é","e"),"è","e"),"à","a")</f>
        <v>komatsueuropeinternational</v>
      </c>
      <c r="M476" t="str">
        <f>LOWER(B476&amp;Table1[[#This Row],[Achternaam]]&amp;L476)</f>
        <v>evelienvanderstappenkomatsueuropeinternational</v>
      </c>
      <c r="N476"/>
      <c r="O476"/>
      <c r="P476"/>
      <c r="Q476"/>
      <c r="R476" t="str">
        <f>IFERROR(LEFT(SUBSTITUTE(SUBSTITUTE(Table1[[#This Row],[Website]],"www.",""),"https://",""), FIND(".", SUBSTITUTE(SUBSTITUTE(Table1[[#This Row],[Website]],"www.",""),"https://","")) - 1),"")</f>
        <v/>
      </c>
      <c r="S476" t="s">
        <v>6689</v>
      </c>
      <c r="T476"/>
    </row>
    <row r="477" spans="1:20" ht="15" customHeight="1" x14ac:dyDescent="0.45">
      <c r="A477" t="s">
        <v>5346</v>
      </c>
      <c r="B477" t="s">
        <v>6346</v>
      </c>
      <c r="C477" t="s">
        <v>7293</v>
      </c>
      <c r="D477" t="s">
        <v>7390</v>
      </c>
      <c r="F477"/>
      <c r="G477"/>
      <c r="H477"/>
      <c r="I477" t="s">
        <v>5052</v>
      </c>
      <c r="J477"/>
      <c r="K477" t="s">
        <v>7391</v>
      </c>
      <c r="L477" t="str">
        <f>SUBSTITUTE(SUBSTITUTE(SUBSTITUTE(SUBSTITUTE(SUBSTITUTE(SUBSTITUTE(SUBSTITUTE(SUBSTITUTE(SUBSTITUTE(SUBSTITUTE(SUBSTITUTE(SUBSTITUTE(SUBSTITUTE(LOWER(K477),".",""),"-","")," bvba",""),"belgië",""),"belgium","")," nv","")," bv",""),"group",""),"groep","")," ", ""),"é","e"),"è","e"),"à","a")</f>
        <v>quartes</v>
      </c>
      <c r="M477" t="str">
        <f>LOWER(B477&amp;Table1[[#This Row],[Achternaam]]&amp;L477)</f>
        <v>evelinedewaelequartes</v>
      </c>
      <c r="N477"/>
      <c r="O477"/>
      <c r="P477"/>
      <c r="Q477"/>
      <c r="R477" t="str">
        <f>IFERROR(LEFT(SUBSTITUTE(SUBSTITUTE(Table1[[#This Row],[Website]],"www.",""),"https://",""), FIND(".", SUBSTITUTE(SUBSTITUTE(Table1[[#This Row],[Website]],"www.",""),"https://","")) - 1),"")</f>
        <v/>
      </c>
      <c r="S477" t="s">
        <v>6689</v>
      </c>
      <c r="T477"/>
    </row>
    <row r="478" spans="1:20" ht="15" customHeight="1" x14ac:dyDescent="0.45">
      <c r="A478" t="s">
        <v>5346</v>
      </c>
      <c r="B478" t="s">
        <v>6346</v>
      </c>
      <c r="C478" t="s">
        <v>7394</v>
      </c>
      <c r="D478" t="s">
        <v>7393</v>
      </c>
      <c r="F478"/>
      <c r="G478"/>
      <c r="H478"/>
      <c r="I478" t="s">
        <v>7395</v>
      </c>
      <c r="J478"/>
      <c r="K478" t="s">
        <v>7294</v>
      </c>
      <c r="L478" t="str">
        <f>SUBSTITUTE(SUBSTITUTE(SUBSTITUTE(SUBSTITUTE(SUBSTITUTE(SUBSTITUTE(SUBSTITUTE(SUBSTITUTE(SUBSTITUTE(SUBSTITUTE(SUBSTITUTE(SUBSTITUTE(SUBSTITUTE(LOWER(K478),".",""),"-","")," bvba",""),"belgië",""),"belgium","")," nv","")," bv",""),"group",""),"groep","")," ", ""),"é","e"),"è","e"),"à","a")</f>
        <v>dssmithpackaging</v>
      </c>
      <c r="M478" t="str">
        <f>LOWER(B478&amp;Table1[[#This Row],[Achternaam]]&amp;L478)</f>
        <v>evelinevan beverdssmithpackaging</v>
      </c>
      <c r="N478"/>
      <c r="O478"/>
      <c r="P478"/>
      <c r="Q478"/>
      <c r="R478" t="str">
        <f>IFERROR(LEFT(SUBSTITUTE(SUBSTITUTE(Table1[[#This Row],[Website]],"www.",""),"https://",""), FIND(".", SUBSTITUTE(SUBSTITUTE(Table1[[#This Row],[Website]],"www.",""),"https://","")) - 1),"")</f>
        <v/>
      </c>
      <c r="S478" t="s">
        <v>6689</v>
      </c>
      <c r="T478"/>
    </row>
    <row r="479" spans="1:20" ht="15" customHeight="1" x14ac:dyDescent="0.45">
      <c r="A479" t="s">
        <v>5346</v>
      </c>
      <c r="B479" t="s">
        <v>6346</v>
      </c>
      <c r="C479" t="s">
        <v>7398</v>
      </c>
      <c r="D479" t="s">
        <v>7397</v>
      </c>
      <c r="F479"/>
      <c r="G479"/>
      <c r="H479"/>
      <c r="I479" t="s">
        <v>6703</v>
      </c>
      <c r="J479"/>
      <c r="K479" t="s">
        <v>7399</v>
      </c>
      <c r="L479" t="str">
        <f>SUBSTITUTE(SUBSTITUTE(SUBSTITUTE(SUBSTITUTE(SUBSTITUTE(SUBSTITUTE(SUBSTITUTE(SUBSTITUTE(SUBSTITUTE(SUBSTITUTE(SUBSTITUTE(SUBSTITUTE(SUBSTITUTE(LOWER(K479),".",""),"-","")," bvba",""),"belgië",""),"belgium","")," nv","")," bv",""),"group",""),"groep","")," ", ""),"é","e"),"è","e"),"à","a")</f>
        <v>strabagbrvz</v>
      </c>
      <c r="M479" t="str">
        <f>LOWER(B479&amp;Table1[[#This Row],[Achternaam]]&amp;L479)</f>
        <v>evelinewillemsstrabagbrvz</v>
      </c>
      <c r="N479"/>
      <c r="O479"/>
      <c r="P479"/>
      <c r="Q479"/>
      <c r="R479" t="str">
        <f>IFERROR(LEFT(SUBSTITUTE(SUBSTITUTE(Table1[[#This Row],[Website]],"www.",""),"https://",""), FIND(".", SUBSTITUTE(SUBSTITUTE(Table1[[#This Row],[Website]],"www.",""),"https://","")) - 1),"")</f>
        <v/>
      </c>
      <c r="S479" t="s">
        <v>6689</v>
      </c>
      <c r="T479"/>
    </row>
    <row r="480" spans="1:20" ht="15" customHeight="1" x14ac:dyDescent="0.45">
      <c r="A480" t="s">
        <v>5346</v>
      </c>
      <c r="B480" t="s">
        <v>6901</v>
      </c>
      <c r="C480" t="s">
        <v>6902</v>
      </c>
      <c r="D480" t="s">
        <v>7401</v>
      </c>
      <c r="F480"/>
      <c r="G480"/>
      <c r="H480"/>
      <c r="I480" t="s">
        <v>6903</v>
      </c>
      <c r="J480"/>
      <c r="K480" t="s">
        <v>6438</v>
      </c>
      <c r="L480" t="str">
        <f>SUBSTITUTE(SUBSTITUTE(SUBSTITUTE(SUBSTITUTE(SUBSTITUTE(SUBSTITUTE(SUBSTITUTE(SUBSTITUTE(SUBSTITUTE(SUBSTITUTE(SUBSTITUTE(SUBSTITUTE(SUBSTITUTE(LOWER(K480),".",""),"-","")," bvba",""),"belgië",""),"belgium","")," nv","")," bv",""),"group",""),"groep","")," ", ""),"é","e"),"è","e"),"à","a")</f>
        <v>lotusbakeriescorporate</v>
      </c>
      <c r="M480" t="str">
        <f>LOWER(B480&amp;Table1[[#This Row],[Achternaam]]&amp;L480)</f>
        <v>evyvan den brandelotusbakeriescorporate</v>
      </c>
      <c r="N480"/>
      <c r="O480"/>
      <c r="P480"/>
      <c r="Q480"/>
      <c r="R480" t="str">
        <f>IFERROR(LEFT(SUBSTITUTE(SUBSTITUTE(Table1[[#This Row],[Website]],"www.",""),"https://",""), FIND(".", SUBSTITUTE(SUBSTITUTE(Table1[[#This Row],[Website]],"www.",""),"https://","")) - 1),"")</f>
        <v/>
      </c>
      <c r="S480" t="s">
        <v>6689</v>
      </c>
      <c r="T480"/>
    </row>
    <row r="481" spans="1:20" ht="15" customHeight="1" x14ac:dyDescent="0.45">
      <c r="A481" t="s">
        <v>5346</v>
      </c>
      <c r="B481" t="s">
        <v>5193</v>
      </c>
      <c r="C481" t="s">
        <v>7403</v>
      </c>
      <c r="D481" t="s">
        <v>7402</v>
      </c>
      <c r="F481"/>
      <c r="G481"/>
      <c r="H481"/>
      <c r="I481" t="s">
        <v>5115</v>
      </c>
      <c r="J481"/>
      <c r="K481" t="s">
        <v>7404</v>
      </c>
      <c r="L481" t="str">
        <f>SUBSTITUTE(SUBSTITUTE(SUBSTITUTE(SUBSTITUTE(SUBSTITUTE(SUBSTITUTE(SUBSTITUTE(SUBSTITUTE(SUBSTITUTE(SUBSTITUTE(SUBSTITUTE(SUBSTITUTE(SUBSTITUTE(LOWER(K481),".",""),"-","")," bvba",""),"belgië",""),"belgium","")," nv","")," bv",""),"group",""),"groep","")," ", ""),"é","e"),"è","e"),"à","a")</f>
        <v>algistbruggeman</v>
      </c>
      <c r="M481" t="str">
        <f>LOWER(B481&amp;Table1[[#This Row],[Achternaam]]&amp;L481)</f>
        <v>florencevan dammealgistbruggeman</v>
      </c>
      <c r="N481"/>
      <c r="O481"/>
      <c r="P481"/>
      <c r="Q481"/>
      <c r="R481" t="str">
        <f>IFERROR(LEFT(SUBSTITUTE(SUBSTITUTE(Table1[[#This Row],[Website]],"www.",""),"https://",""), FIND(".", SUBSTITUTE(SUBSTITUTE(Table1[[#This Row],[Website]],"www.",""),"https://","")) - 1),"")</f>
        <v/>
      </c>
      <c r="S481" t="s">
        <v>6689</v>
      </c>
      <c r="T481"/>
    </row>
    <row r="482" spans="1:20" ht="15" customHeight="1" x14ac:dyDescent="0.45">
      <c r="A482" t="s">
        <v>5346</v>
      </c>
      <c r="B482" t="s">
        <v>7407</v>
      </c>
      <c r="C482" t="s">
        <v>7408</v>
      </c>
      <c r="D482" t="s">
        <v>7406</v>
      </c>
      <c r="F482"/>
      <c r="G482"/>
      <c r="H482"/>
      <c r="I482" t="s">
        <v>7410</v>
      </c>
      <c r="J482"/>
      <c r="K482" t="s">
        <v>6743</v>
      </c>
      <c r="L482" t="str">
        <f>SUBSTITUTE(SUBSTITUTE(SUBSTITUTE(SUBSTITUTE(SUBSTITUTE(SUBSTITUTE(SUBSTITUTE(SUBSTITUTE(SUBSTITUTE(SUBSTITUTE(SUBSTITUTE(SUBSTITUTE(SUBSTITUTE(LOWER(K482),".",""),"-","")," bvba",""),"belgië",""),"belgium","")," nv","")," bv",""),"group",""),"groep","")," ", ""),"é","e"),"è","e"),"à","a")</f>
        <v>popelin</v>
      </c>
      <c r="M482" t="str">
        <f>LOWER(B482&amp;Table1[[#This Row],[Achternaam]]&amp;L482)</f>
        <v>fabiennevanwynsberghepopelin</v>
      </c>
      <c r="N482"/>
      <c r="O482"/>
      <c r="P482"/>
      <c r="Q482"/>
      <c r="R482" t="str">
        <f>IFERROR(LEFT(SUBSTITUTE(SUBSTITUTE(Table1[[#This Row],[Website]],"www.",""),"https://",""), FIND(".", SUBSTITUTE(SUBSTITUTE(Table1[[#This Row],[Website]],"www.",""),"https://","")) - 1),"")</f>
        <v/>
      </c>
      <c r="S482" t="s">
        <v>7409</v>
      </c>
      <c r="T482"/>
    </row>
    <row r="483" spans="1:20" ht="15" customHeight="1" x14ac:dyDescent="0.45">
      <c r="A483" t="s">
        <v>5346</v>
      </c>
      <c r="B483" t="s">
        <v>7412</v>
      </c>
      <c r="C483" t="s">
        <v>7413</v>
      </c>
      <c r="D483" t="s">
        <v>7411</v>
      </c>
      <c r="F483"/>
      <c r="G483"/>
      <c r="H483"/>
      <c r="I483" t="s">
        <v>7416</v>
      </c>
      <c r="J483"/>
      <c r="K483" t="s">
        <v>7414</v>
      </c>
      <c r="L483" t="str">
        <f>SUBSTITUTE(SUBSTITUTE(SUBSTITUTE(SUBSTITUTE(SUBSTITUTE(SUBSTITUTE(SUBSTITUTE(SUBSTITUTE(SUBSTITUTE(SUBSTITUTE(SUBSTITUTE(SUBSTITUTE(SUBSTITUTE(LOWER(K483),".",""),"-","")," bvba",""),"belgië",""),"belgium","")," nv","")," bv",""),"group",""),"groep","")," ", ""),"é","e"),"è","e"),"à","a")</f>
        <v>vanhool</v>
      </c>
      <c r="M483" t="str">
        <f>LOWER(B483&amp;Table1[[#This Row],[Achternaam]]&amp;L483)</f>
        <v>femkegoordenvanhool</v>
      </c>
      <c r="N483"/>
      <c r="O483"/>
      <c r="P483"/>
      <c r="Q483"/>
      <c r="R483" t="str">
        <f>IFERROR(LEFT(SUBSTITUTE(SUBSTITUTE(Table1[[#This Row],[Website]],"www.",""),"https://",""), FIND(".", SUBSTITUTE(SUBSTITUTE(Table1[[#This Row],[Website]],"www.",""),"https://","")) - 1),"")</f>
        <v/>
      </c>
      <c r="S483" t="s">
        <v>7415</v>
      </c>
      <c r="T483"/>
    </row>
    <row r="484" spans="1:20" ht="15" customHeight="1" x14ac:dyDescent="0.45">
      <c r="A484" t="s">
        <v>5346</v>
      </c>
      <c r="B484" t="s">
        <v>5285</v>
      </c>
      <c r="C484" t="s">
        <v>5763</v>
      </c>
      <c r="D484" t="s">
        <v>7418</v>
      </c>
      <c r="F484"/>
      <c r="G484"/>
      <c r="H484"/>
      <c r="I484" t="s">
        <v>5115</v>
      </c>
      <c r="J484"/>
      <c r="K484" t="s">
        <v>7419</v>
      </c>
      <c r="L484" t="str">
        <f>SUBSTITUTE(SUBSTITUTE(SUBSTITUTE(SUBSTITUTE(SUBSTITUTE(SUBSTITUTE(SUBSTITUTE(SUBSTITUTE(SUBSTITUTE(SUBSTITUTE(SUBSTITUTE(SUBSTITUTE(SUBSTITUTE(LOWER(K484),".",""),"-","")," bvba",""),"belgië",""),"belgium","")," nv","")," bv",""),"group",""),"groep","")," ", ""),"é","e"),"è","e"),"à","a")</f>
        <v>nikecustomerservicecenter</v>
      </c>
      <c r="M484" t="str">
        <f>LOWER(B484&amp;Table1[[#This Row],[Achternaam]]&amp;L484)</f>
        <v>filippeetersnikecustomerservicecenter</v>
      </c>
      <c r="N484"/>
      <c r="O484"/>
      <c r="P484"/>
      <c r="Q484"/>
      <c r="R484" t="str">
        <f>IFERROR(LEFT(SUBSTITUTE(SUBSTITUTE(Table1[[#This Row],[Website]],"www.",""),"https://",""), FIND(".", SUBSTITUTE(SUBSTITUTE(Table1[[#This Row],[Website]],"www.",""),"https://","")) - 1),"")</f>
        <v/>
      </c>
      <c r="S484" t="s">
        <v>6689</v>
      </c>
      <c r="T484"/>
    </row>
    <row r="485" spans="1:20" ht="15" customHeight="1" x14ac:dyDescent="0.45">
      <c r="A485" t="s">
        <v>5346</v>
      </c>
      <c r="B485" t="s">
        <v>7422</v>
      </c>
      <c r="C485" t="s">
        <v>7423</v>
      </c>
      <c r="D485" t="s">
        <v>7421</v>
      </c>
      <c r="F485"/>
      <c r="G485"/>
      <c r="H485"/>
      <c r="I485" t="s">
        <v>5052</v>
      </c>
      <c r="J485"/>
      <c r="K485" t="s">
        <v>7424</v>
      </c>
      <c r="L485" t="str">
        <f>SUBSTITUTE(SUBSTITUTE(SUBSTITUTE(SUBSTITUTE(SUBSTITUTE(SUBSTITUTE(SUBSTITUTE(SUBSTITUTE(SUBSTITUTE(SUBSTITUTE(SUBSTITUTE(SUBSTITUTE(SUBSTITUTE(LOWER(K485),".",""),"-","")," bvba",""),"belgië",""),"belgium","")," nv","")," bv",""),"group",""),"groep","")," ", ""),"é","e"),"è","e"),"à","a")</f>
        <v>antargaz</v>
      </c>
      <c r="M485" t="str">
        <f>LOWER(B485&amp;Table1[[#This Row],[Achternaam]]&amp;L485)</f>
        <v>filizbenoelantargaz</v>
      </c>
      <c r="N485"/>
      <c r="O485"/>
      <c r="P485"/>
      <c r="Q485"/>
      <c r="R485" t="str">
        <f>IFERROR(LEFT(SUBSTITUTE(SUBSTITUTE(Table1[[#This Row],[Website]],"www.",""),"https://",""), FIND(".", SUBSTITUTE(SUBSTITUTE(Table1[[#This Row],[Website]],"www.",""),"https://","")) - 1),"")</f>
        <v/>
      </c>
      <c r="S485" t="s">
        <v>7425</v>
      </c>
      <c r="T485"/>
    </row>
    <row r="486" spans="1:20" ht="15" customHeight="1" x14ac:dyDescent="0.45">
      <c r="A486" t="s">
        <v>5346</v>
      </c>
      <c r="B486" t="s">
        <v>7428</v>
      </c>
      <c r="C486" t="s">
        <v>7429</v>
      </c>
      <c r="D486" t="s">
        <v>7427</v>
      </c>
      <c r="F486"/>
      <c r="G486"/>
      <c r="H486"/>
      <c r="I486" t="s">
        <v>7430</v>
      </c>
      <c r="J486"/>
      <c r="K486" t="s">
        <v>7211</v>
      </c>
      <c r="L486" t="str">
        <f>SUBSTITUTE(SUBSTITUTE(SUBSTITUTE(SUBSTITUTE(SUBSTITUTE(SUBSTITUTE(SUBSTITUTE(SUBSTITUTE(SUBSTITUTE(SUBSTITUTE(SUBSTITUTE(SUBSTITUTE(SUBSTITUTE(LOWER(K486),".",""),"-","")," bvba",""),"belgië",""),"belgium","")," nv","")," bv",""),"group",""),"groep","")," ", ""),"é","e"),"è","e"),"à","a")</f>
        <v>delhaizelelion/deleeuw</v>
      </c>
      <c r="M486" t="str">
        <f>LOWER(B486&amp;Table1[[#This Row],[Achternaam]]&amp;L486)</f>
        <v>françoisemorboisdelhaizelelion/deleeuw</v>
      </c>
      <c r="N486"/>
      <c r="O486"/>
      <c r="P486"/>
      <c r="Q486"/>
      <c r="R486" t="str">
        <f>IFERROR(LEFT(SUBSTITUTE(SUBSTITUTE(Table1[[#This Row],[Website]],"www.",""),"https://",""), FIND(".", SUBSTITUTE(SUBSTITUTE(Table1[[#This Row],[Website]],"www.",""),"https://","")) - 1),"")</f>
        <v/>
      </c>
      <c r="S486" t="s">
        <v>6689</v>
      </c>
      <c r="T486"/>
    </row>
    <row r="487" spans="1:20" ht="15" customHeight="1" x14ac:dyDescent="0.45">
      <c r="A487" t="s">
        <v>5346</v>
      </c>
      <c r="B487" t="s">
        <v>7432</v>
      </c>
      <c r="C487" t="s">
        <v>7433</v>
      </c>
      <c r="D487" t="s">
        <v>7431</v>
      </c>
      <c r="F487"/>
      <c r="G487"/>
      <c r="H487"/>
      <c r="I487" t="s">
        <v>5052</v>
      </c>
      <c r="J487"/>
      <c r="K487" t="s">
        <v>7434</v>
      </c>
      <c r="L487" t="str">
        <f>SUBSTITUTE(SUBSTITUTE(SUBSTITUTE(SUBSTITUTE(SUBSTITUTE(SUBSTITUTE(SUBSTITUTE(SUBSTITUTE(SUBSTITUTE(SUBSTITUTE(SUBSTITUTE(SUBSTITUTE(SUBSTITUTE(LOWER(K487),".",""),"-","")," bvba",""),"belgië",""),"belgium","")," nv","")," bv",""),"group",""),"groep","")," ", ""),"é","e"),"è","e"),"à","a")</f>
        <v>onlyhumans</v>
      </c>
      <c r="M487" t="str">
        <f>LOWER(B487&amp;Table1[[#This Row],[Achternaam]]&amp;L487)</f>
        <v>frande backeronlyhumans</v>
      </c>
      <c r="N487"/>
      <c r="O487"/>
      <c r="P487"/>
      <c r="Q487"/>
      <c r="R487" t="str">
        <f>IFERROR(LEFT(SUBSTITUTE(SUBSTITUTE(Table1[[#This Row],[Website]],"www.",""),"https://",""), FIND(".", SUBSTITUTE(SUBSTITUTE(Table1[[#This Row],[Website]],"www.",""),"https://","")) - 1),"")</f>
        <v/>
      </c>
      <c r="S487" t="s">
        <v>7435</v>
      </c>
      <c r="T487"/>
    </row>
    <row r="488" spans="1:20" ht="15" customHeight="1" x14ac:dyDescent="0.45">
      <c r="A488" t="s">
        <v>5346</v>
      </c>
      <c r="B488" t="s">
        <v>7428</v>
      </c>
      <c r="C488" t="s">
        <v>5498</v>
      </c>
      <c r="D488" t="s">
        <v>7436</v>
      </c>
      <c r="F488"/>
      <c r="G488"/>
      <c r="H488"/>
      <c r="I488" t="s">
        <v>5052</v>
      </c>
      <c r="J488"/>
      <c r="K488" t="s">
        <v>7437</v>
      </c>
      <c r="L488" t="str">
        <f>SUBSTITUTE(SUBSTITUTE(SUBSTITUTE(SUBSTITUTE(SUBSTITUTE(SUBSTITUTE(SUBSTITUTE(SUBSTITUTE(SUBSTITUTE(SUBSTITUTE(SUBSTITUTE(SUBSTITUTE(SUBSTITUTE(LOWER(K488),".",""),"-","")," bvba",""),"belgië",""),"belgium","")," nv","")," bv",""),"group",""),"groep","")," ", ""),"é","e"),"è","e"),"à","a")</f>
        <v>volkswagend'ieterenfinance</v>
      </c>
      <c r="M488" t="str">
        <f>LOWER(B488&amp;Table1[[#This Row],[Achternaam]]&amp;L488)</f>
        <v>françoisegorisvolkswagend'ieterenfinance</v>
      </c>
      <c r="N488"/>
      <c r="O488"/>
      <c r="P488"/>
      <c r="Q488"/>
      <c r="R488" t="str">
        <f>IFERROR(LEFT(SUBSTITUTE(SUBSTITUTE(Table1[[#This Row],[Website]],"www.",""),"https://",""), FIND(".", SUBSTITUTE(SUBSTITUTE(Table1[[#This Row],[Website]],"www.",""),"https://","")) - 1),"")</f>
        <v/>
      </c>
      <c r="S488" t="s">
        <v>7438</v>
      </c>
      <c r="T488"/>
    </row>
    <row r="489" spans="1:20" ht="15" customHeight="1" x14ac:dyDescent="0.45">
      <c r="A489" t="s">
        <v>5346</v>
      </c>
      <c r="B489" t="s">
        <v>6167</v>
      </c>
      <c r="C489" t="s">
        <v>7441</v>
      </c>
      <c r="D489" t="s">
        <v>7440</v>
      </c>
      <c r="F489"/>
      <c r="G489"/>
      <c r="H489"/>
      <c r="I489" t="s">
        <v>5052</v>
      </c>
      <c r="J489"/>
      <c r="K489" t="s">
        <v>7442</v>
      </c>
      <c r="L489" t="str">
        <f>SUBSTITUTE(SUBSTITUTE(SUBSTITUTE(SUBSTITUTE(SUBSTITUTE(SUBSTITUTE(SUBSTITUTE(SUBSTITUTE(SUBSTITUTE(SUBSTITUTE(SUBSTITUTE(SUBSTITUTE(SUBSTITUTE(LOWER(K489),".",""),"-","")," bvba",""),"belgië",""),"belgium","")," nv","")," bv",""),"group",""),"groep","")," ", ""),"é","e"),"è","e"),"à","a")</f>
        <v>stobart</v>
      </c>
      <c r="M489" t="str">
        <f>LOWER(B489&amp;Table1[[#This Row],[Achternaam]]&amp;L489)</f>
        <v>frankhoebersstobart</v>
      </c>
      <c r="N489"/>
      <c r="O489"/>
      <c r="P489"/>
      <c r="Q489"/>
      <c r="R489" t="str">
        <f>IFERROR(LEFT(SUBSTITUTE(SUBSTITUTE(Table1[[#This Row],[Website]],"www.",""),"https://",""), FIND(".", SUBSTITUTE(SUBSTITUTE(Table1[[#This Row],[Website]],"www.",""),"https://","")) - 1),"")</f>
        <v/>
      </c>
      <c r="S489" t="s">
        <v>6689</v>
      </c>
      <c r="T489"/>
    </row>
    <row r="490" spans="1:20" ht="15" customHeight="1" x14ac:dyDescent="0.45">
      <c r="A490" t="s">
        <v>5346</v>
      </c>
      <c r="B490" t="s">
        <v>6167</v>
      </c>
      <c r="C490" t="s">
        <v>6292</v>
      </c>
      <c r="D490" t="s">
        <v>7444</v>
      </c>
      <c r="F490"/>
      <c r="G490"/>
      <c r="H490"/>
      <c r="I490" t="s">
        <v>7446</v>
      </c>
      <c r="J490"/>
      <c r="K490" t="s">
        <v>7445</v>
      </c>
      <c r="L490" t="str">
        <f>SUBSTITUTE(SUBSTITUTE(SUBSTITUTE(SUBSTITUTE(SUBSTITUTE(SUBSTITUTE(SUBSTITUTE(SUBSTITUTE(SUBSTITUTE(SUBSTITUTE(SUBSTITUTE(SUBSTITUTE(SUBSTITUTE(LOWER(K490),".",""),"-","")," bvba",""),"belgië",""),"belgium","")," nv","")," bv",""),"group",""),"groep","")," ", ""),"é","e"),"è","e"),"à","a")</f>
        <v>greenyardfresh</v>
      </c>
      <c r="M490" t="str">
        <f>LOWER(B490&amp;Table1[[#This Row],[Achternaam]]&amp;L490)</f>
        <v>frankvorsselmansgreenyardfresh</v>
      </c>
      <c r="N490"/>
      <c r="O490"/>
      <c r="P490"/>
      <c r="Q490"/>
      <c r="R490" t="str">
        <f>IFERROR(LEFT(SUBSTITUTE(SUBSTITUTE(Table1[[#This Row],[Website]],"www.",""),"https://",""), FIND(".", SUBSTITUTE(SUBSTITUTE(Table1[[#This Row],[Website]],"www.",""),"https://","")) - 1),"")</f>
        <v/>
      </c>
      <c r="S490" t="s">
        <v>6689</v>
      </c>
      <c r="T490"/>
    </row>
    <row r="491" spans="1:20" ht="15" customHeight="1" x14ac:dyDescent="0.45">
      <c r="A491" t="s">
        <v>5346</v>
      </c>
      <c r="B491" t="s">
        <v>7448</v>
      </c>
      <c r="C491" t="s">
        <v>7449</v>
      </c>
      <c r="D491" t="s">
        <v>7447</v>
      </c>
      <c r="F491"/>
      <c r="G491"/>
      <c r="H491"/>
      <c r="I491" t="s">
        <v>7452</v>
      </c>
      <c r="J491"/>
      <c r="K491" t="s">
        <v>7450</v>
      </c>
      <c r="L491" t="str">
        <f>SUBSTITUTE(SUBSTITUTE(SUBSTITUTE(SUBSTITUTE(SUBSTITUTE(SUBSTITUTE(SUBSTITUTE(SUBSTITUTE(SUBSTITUTE(SUBSTITUTE(SUBSTITUTE(SUBSTITUTE(SUBSTITUTE(LOWER(K491),".",""),"-","")," bvba",""),"belgië",""),"belgium","")," nv","")," bv",""),"group",""),"groep","")," ", ""),"é","e"),"è","e"),"à","a")</f>
        <v>abbofaseabrownboveri</v>
      </c>
      <c r="M491" t="str">
        <f>LOWER(B491&amp;Table1[[#This Row],[Achternaam]]&amp;L491)</f>
        <v>fredericgrommenabbofaseabrownboveri</v>
      </c>
      <c r="N491"/>
      <c r="O491"/>
      <c r="P491"/>
      <c r="Q491"/>
      <c r="R491" t="str">
        <f>IFERROR(LEFT(SUBSTITUTE(SUBSTITUTE(Table1[[#This Row],[Website]],"www.",""),"https://",""), FIND(".", SUBSTITUTE(SUBSTITUTE(Table1[[#This Row],[Website]],"www.",""),"https://","")) - 1),"")</f>
        <v/>
      </c>
      <c r="S491" t="s">
        <v>7451</v>
      </c>
      <c r="T491"/>
    </row>
    <row r="492" spans="1:20" ht="15" customHeight="1" x14ac:dyDescent="0.45">
      <c r="A492" t="s">
        <v>5346</v>
      </c>
      <c r="B492" t="s">
        <v>7448</v>
      </c>
      <c r="C492" t="s">
        <v>7455</v>
      </c>
      <c r="D492" t="s">
        <v>7454</v>
      </c>
      <c r="F492"/>
      <c r="G492"/>
      <c r="H492"/>
      <c r="I492" t="s">
        <v>7457</v>
      </c>
      <c r="J492"/>
      <c r="K492" t="s">
        <v>6751</v>
      </c>
      <c r="L492" t="str">
        <f>SUBSTITUTE(SUBSTITUTE(SUBSTITUTE(SUBSTITUTE(SUBSTITUTE(SUBSTITUTE(SUBSTITUTE(SUBSTITUTE(SUBSTITUTE(SUBSTITUTE(SUBSTITUTE(SUBSTITUTE(SUBSTITUTE(LOWER(K492),".",""),"-","")," bvba",""),"belgië",""),"belgium","")," nv","")," bv",""),"group",""),"groep","")," ", ""),"é","e"),"è","e"),"à","a")</f>
        <v>nitto</v>
      </c>
      <c r="M492" t="str">
        <f>LOWER(B492&amp;Table1[[#This Row],[Achternaam]]&amp;L492)</f>
        <v>fredericrutsaertnitto</v>
      </c>
      <c r="N492"/>
      <c r="O492"/>
      <c r="P492"/>
      <c r="Q492"/>
      <c r="R492" t="str">
        <f>IFERROR(LEFT(SUBSTITUTE(SUBSTITUTE(Table1[[#This Row],[Website]],"www.",""),"https://",""), FIND(".", SUBSTITUTE(SUBSTITUTE(Table1[[#This Row],[Website]],"www.",""),"https://","")) - 1),"")</f>
        <v/>
      </c>
      <c r="S492" t="s">
        <v>7456</v>
      </c>
      <c r="T492"/>
    </row>
    <row r="493" spans="1:20" ht="15" customHeight="1" x14ac:dyDescent="0.45">
      <c r="A493" t="s">
        <v>5346</v>
      </c>
      <c r="B493" t="s">
        <v>7460</v>
      </c>
      <c r="C493" t="s">
        <v>7461</v>
      </c>
      <c r="D493" t="s">
        <v>7459</v>
      </c>
      <c r="F493"/>
      <c r="G493"/>
      <c r="H493"/>
      <c r="I493" t="s">
        <v>5115</v>
      </c>
      <c r="J493"/>
      <c r="K493" t="s">
        <v>7462</v>
      </c>
      <c r="L493" t="str">
        <f>SUBSTITUTE(SUBSTITUTE(SUBSTITUTE(SUBSTITUTE(SUBSTITUTE(SUBSTITUTE(SUBSTITUTE(SUBSTITUTE(SUBSTITUTE(SUBSTITUTE(SUBSTITUTE(SUBSTITUTE(SUBSTITUTE(LOWER(K493),".",""),"-","")," bvba",""),"belgië",""),"belgium","")," nv","")," bv",""),"group",""),"groep","")," ", ""),"é","e"),"è","e"),"à","a")</f>
        <v>seainvest</v>
      </c>
      <c r="M493" t="str">
        <f>LOWER(B493&amp;Table1[[#This Row],[Achternaam]]&amp;L493)</f>
        <v>frederikampeseainvest</v>
      </c>
      <c r="N493"/>
      <c r="O493"/>
      <c r="P493"/>
      <c r="Q493"/>
      <c r="R493" t="str">
        <f>IFERROR(LEFT(SUBSTITUTE(SUBSTITUTE(Table1[[#This Row],[Website]],"www.",""),"https://",""), FIND(".", SUBSTITUTE(SUBSTITUTE(Table1[[#This Row],[Website]],"www.",""),"https://","")) - 1),"")</f>
        <v/>
      </c>
      <c r="S493" t="s">
        <v>7463</v>
      </c>
      <c r="T493"/>
    </row>
    <row r="494" spans="1:20" ht="15" customHeight="1" x14ac:dyDescent="0.45">
      <c r="A494" t="s">
        <v>5346</v>
      </c>
      <c r="B494" t="s">
        <v>7460</v>
      </c>
      <c r="C494" t="s">
        <v>5306</v>
      </c>
      <c r="D494" t="s">
        <v>7465</v>
      </c>
      <c r="F494"/>
      <c r="G494"/>
      <c r="H494"/>
      <c r="I494" t="s">
        <v>5052</v>
      </c>
      <c r="J494"/>
      <c r="K494" t="s">
        <v>7466</v>
      </c>
      <c r="L494" t="str">
        <f>SUBSTITUTE(SUBSTITUTE(SUBSTITUTE(SUBSTITUTE(SUBSTITUTE(SUBSTITUTE(SUBSTITUTE(SUBSTITUTE(SUBSTITUTE(SUBSTITUTE(SUBSTITUTE(SUBSTITUTE(SUBSTITUTE(LOWER(K494),".",""),"-","")," bvba",""),"belgië",""),"belgium","")," nv","")," bv",""),"group",""),"groep","")," ", ""),"é","e"),"è","e"),"à","a")</f>
        <v>nyrstar</v>
      </c>
      <c r="M494" t="str">
        <f>LOWER(B494&amp;Table1[[#This Row],[Achternaam]]&amp;L494)</f>
        <v>frederikheylennyrstar</v>
      </c>
      <c r="N494"/>
      <c r="O494"/>
      <c r="P494"/>
      <c r="Q494"/>
      <c r="R494" t="str">
        <f>IFERROR(LEFT(SUBSTITUTE(SUBSTITUTE(Table1[[#This Row],[Website]],"www.",""),"https://",""), FIND(".", SUBSTITUTE(SUBSTITUTE(Table1[[#This Row],[Website]],"www.",""),"https://","")) - 1),"")</f>
        <v/>
      </c>
      <c r="S494" t="s">
        <v>6689</v>
      </c>
      <c r="T494"/>
    </row>
    <row r="495" spans="1:20" ht="15" customHeight="1" x14ac:dyDescent="0.45">
      <c r="A495" t="s">
        <v>5346</v>
      </c>
      <c r="B495" t="s">
        <v>7460</v>
      </c>
      <c r="C495" t="s">
        <v>7469</v>
      </c>
      <c r="D495" t="s">
        <v>7468</v>
      </c>
      <c r="F495"/>
      <c r="G495"/>
      <c r="H495"/>
      <c r="I495" t="s">
        <v>5115</v>
      </c>
      <c r="J495"/>
      <c r="K495" t="s">
        <v>7470</v>
      </c>
      <c r="L495" t="str">
        <f>SUBSTITUTE(SUBSTITUTE(SUBSTITUTE(SUBSTITUTE(SUBSTITUTE(SUBSTITUTE(SUBSTITUTE(SUBSTITUTE(SUBSTITUTE(SUBSTITUTE(SUBSTITUTE(SUBSTITUTE(SUBSTITUTE(LOWER(K495),".",""),"-","")," bvba",""),"belgië",""),"belgium","")," nv","")," bv",""),"group",""),"groep","")," ", ""),"é","e"),"è","e"),"à","a")</f>
        <v>ajinomotoomnichem</v>
      </c>
      <c r="M495" t="str">
        <f>LOWER(B495&amp;Table1[[#This Row],[Achternaam]]&amp;L495)</f>
        <v>frederikopsomerajinomotoomnichem</v>
      </c>
      <c r="N495"/>
      <c r="O495"/>
      <c r="P495"/>
      <c r="Q495"/>
      <c r="R495" t="str">
        <f>IFERROR(LEFT(SUBSTITUTE(SUBSTITUTE(Table1[[#This Row],[Website]],"www.",""),"https://",""), FIND(".", SUBSTITUTE(SUBSTITUTE(Table1[[#This Row],[Website]],"www.",""),"https://","")) - 1),"")</f>
        <v/>
      </c>
      <c r="S495" t="s">
        <v>6689</v>
      </c>
      <c r="T495"/>
    </row>
    <row r="496" spans="1:20" ht="15" customHeight="1" x14ac:dyDescent="0.45">
      <c r="A496" t="s">
        <v>5346</v>
      </c>
      <c r="B496" t="s">
        <v>6510</v>
      </c>
      <c r="C496" t="s">
        <v>7473</v>
      </c>
      <c r="D496" t="s">
        <v>7472</v>
      </c>
      <c r="F496"/>
      <c r="G496"/>
      <c r="H496"/>
      <c r="I496" t="s">
        <v>5052</v>
      </c>
      <c r="J496"/>
      <c r="K496" t="s">
        <v>7474</v>
      </c>
      <c r="L496" t="str">
        <f>SUBSTITUTE(SUBSTITUTE(SUBSTITUTE(SUBSTITUTE(SUBSTITUTE(SUBSTITUTE(SUBSTITUTE(SUBSTITUTE(SUBSTITUTE(SUBSTITUTE(SUBSTITUTE(SUBSTITUTE(SUBSTITUTE(LOWER(K496),".",""),"-","")," bvba",""),"belgië",""),"belgium","")," nv","")," bv",""),"group",""),"groep","")," ", ""),"é","e"),"è","e"),"à","a")</f>
        <v>hansandersopticiens</v>
      </c>
      <c r="M496" t="str">
        <f>LOWER(B496&amp;Table1[[#This Row],[Achternaam]]&amp;L496)</f>
        <v>graziellacalihansandersopticiens</v>
      </c>
      <c r="N496"/>
      <c r="O496"/>
      <c r="P496"/>
      <c r="Q496"/>
      <c r="R496" t="str">
        <f>IFERROR(LEFT(SUBSTITUTE(SUBSTITUTE(Table1[[#This Row],[Website]],"www.",""),"https://",""), FIND(".", SUBSTITUTE(SUBSTITUTE(Table1[[#This Row],[Website]],"www.",""),"https://","")) - 1),"")</f>
        <v/>
      </c>
      <c r="S496" t="s">
        <v>7475</v>
      </c>
      <c r="T496"/>
    </row>
    <row r="497" spans="1:20" ht="15" customHeight="1" x14ac:dyDescent="0.45">
      <c r="A497" t="s">
        <v>5346</v>
      </c>
      <c r="B497" t="s">
        <v>7478</v>
      </c>
      <c r="C497" t="s">
        <v>7479</v>
      </c>
      <c r="D497" t="s">
        <v>7477</v>
      </c>
      <c r="F497"/>
      <c r="G497"/>
      <c r="H497"/>
      <c r="I497" t="s">
        <v>5052</v>
      </c>
      <c r="J497"/>
      <c r="K497" t="s">
        <v>7480</v>
      </c>
      <c r="L497" t="str">
        <f>SUBSTITUTE(SUBSTITUTE(SUBSTITUTE(SUBSTITUTE(SUBSTITUTE(SUBSTITUTE(SUBSTITUTE(SUBSTITUTE(SUBSTITUTE(SUBSTITUTE(SUBSTITUTE(SUBSTITUTE(SUBSTITUTE(LOWER(K497),".",""),"-","")," bvba",""),"belgië",""),"belgium","")," nv","")," bv",""),"group",""),"groep","")," ", ""),"é","e"),"è","e"),"à","a")</f>
        <v>plukonmaasmechelen</v>
      </c>
      <c r="M497" t="str">
        <f>LOWER(B497&amp;Table1[[#This Row],[Achternaam]]&amp;L497)</f>
        <v>gertgeukensplukonmaasmechelen</v>
      </c>
      <c r="N497"/>
      <c r="O497"/>
      <c r="P497"/>
      <c r="Q497"/>
      <c r="R497" t="str">
        <f>IFERROR(LEFT(SUBSTITUTE(SUBSTITUTE(Table1[[#This Row],[Website]],"www.",""),"https://",""), FIND(".", SUBSTITUTE(SUBSTITUTE(Table1[[#This Row],[Website]],"www.",""),"https://","")) - 1),"")</f>
        <v/>
      </c>
      <c r="S497" t="s">
        <v>6689</v>
      </c>
      <c r="T497"/>
    </row>
    <row r="498" spans="1:20" ht="15" customHeight="1" x14ac:dyDescent="0.45">
      <c r="A498" t="s">
        <v>5346</v>
      </c>
      <c r="B498" t="s">
        <v>7483</v>
      </c>
      <c r="C498" t="s">
        <v>7484</v>
      </c>
      <c r="D498" t="s">
        <v>7482</v>
      </c>
      <c r="F498"/>
      <c r="G498"/>
      <c r="H498"/>
      <c r="I498" t="s">
        <v>7410</v>
      </c>
      <c r="J498"/>
      <c r="K498" t="s">
        <v>7343</v>
      </c>
      <c r="L498" t="str">
        <f>SUBSTITUTE(SUBSTITUTE(SUBSTITUTE(SUBSTITUTE(SUBSTITUTE(SUBSTITUTE(SUBSTITUTE(SUBSTITUTE(SUBSTITUTE(SUBSTITUTE(SUBSTITUTE(SUBSTITUTE(SUBSTITUTE(LOWER(K498),".",""),"-","")," bvba",""),"belgië",""),"belgium","")," nv","")," bv",""),"group",""),"groep","")," ", ""),"é","e"),"è","e"),"à","a")</f>
        <v>thecookwarecompany</v>
      </c>
      <c r="M498" t="str">
        <f>LOWER(B498&amp;Table1[[#This Row],[Achternaam]]&amp;L498)</f>
        <v>gaellede caluwéthecookwarecompany</v>
      </c>
      <c r="N498"/>
      <c r="O498"/>
      <c r="P498"/>
      <c r="Q498"/>
      <c r="R498" t="str">
        <f>IFERROR(LEFT(SUBSTITUTE(SUBSTITUTE(Table1[[#This Row],[Website]],"www.",""),"https://",""), FIND(".", SUBSTITUTE(SUBSTITUTE(Table1[[#This Row],[Website]],"www.",""),"https://","")) - 1),"")</f>
        <v/>
      </c>
      <c r="S498" t="s">
        <v>6689</v>
      </c>
      <c r="T498"/>
    </row>
    <row r="499" spans="1:20" ht="15" customHeight="1" x14ac:dyDescent="0.45">
      <c r="A499" t="s">
        <v>5346</v>
      </c>
      <c r="B499" t="s">
        <v>7489</v>
      </c>
      <c r="C499" t="s">
        <v>7490</v>
      </c>
      <c r="D499" t="s">
        <v>7488</v>
      </c>
      <c r="F499"/>
      <c r="G499"/>
      <c r="H499"/>
      <c r="I499" t="s">
        <v>5115</v>
      </c>
      <c r="J499"/>
      <c r="K499" t="s">
        <v>7491</v>
      </c>
      <c r="L499" t="str">
        <f>SUBSTITUTE(SUBSTITUTE(SUBSTITUTE(SUBSTITUTE(SUBSTITUTE(SUBSTITUTE(SUBSTITUTE(SUBSTITUTE(SUBSTITUTE(SUBSTITUTE(SUBSTITUTE(SUBSTITUTE(SUBSTITUTE(LOWER(K499),".",""),"-","")," bvba",""),"belgië",""),"belgium","")," nv","")," bv",""),"group",""),"groep","")," ", ""),"é","e"),"è","e"),"à","a")</f>
        <v>pernodricard</v>
      </c>
      <c r="M499" t="str">
        <f>LOWER(B499&amp;Table1[[#This Row],[Achternaam]]&amp;L499)</f>
        <v>gatienneduboispernodricard</v>
      </c>
      <c r="N499"/>
      <c r="O499"/>
      <c r="P499"/>
      <c r="Q499"/>
      <c r="R499" t="str">
        <f>IFERROR(LEFT(SUBSTITUTE(SUBSTITUTE(Table1[[#This Row],[Website]],"www.",""),"https://",""), FIND(".", SUBSTITUTE(SUBSTITUTE(Table1[[#This Row],[Website]],"www.",""),"https://","")) - 1),"")</f>
        <v/>
      </c>
      <c r="S499" t="s">
        <v>7492</v>
      </c>
      <c r="T499"/>
    </row>
    <row r="500" spans="1:20" ht="15" customHeight="1" x14ac:dyDescent="0.45">
      <c r="A500" t="s">
        <v>5346</v>
      </c>
      <c r="B500" t="s">
        <v>7495</v>
      </c>
      <c r="C500" t="s">
        <v>7496</v>
      </c>
      <c r="D500" t="s">
        <v>7494</v>
      </c>
      <c r="F500"/>
      <c r="G500"/>
      <c r="H500"/>
      <c r="I500" t="s">
        <v>7499</v>
      </c>
      <c r="J500"/>
      <c r="K500" t="s">
        <v>7497</v>
      </c>
      <c r="L500" t="str">
        <f>SUBSTITUTE(SUBSTITUTE(SUBSTITUTE(SUBSTITUTE(SUBSTITUTE(SUBSTITUTE(SUBSTITUTE(SUBSTITUTE(SUBSTITUTE(SUBSTITUTE(SUBSTITUTE(SUBSTITUTE(SUBSTITUTE(LOWER(K500),".",""),"-","")," bvba",""),"belgië",""),"belgium","")," nv","")," bv",""),"group",""),"groep","")," ", ""),"é","e"),"è","e"),"à","a")</f>
        <v>exxonmobilpetroleum&amp;chemical</v>
      </c>
      <c r="M500" t="str">
        <f>LOWER(B500&amp;Table1[[#This Row],[Achternaam]]&amp;L500)</f>
        <v>geertducastelexxonmobilpetroleum&amp;chemical</v>
      </c>
      <c r="N500"/>
      <c r="O500"/>
      <c r="P500"/>
      <c r="Q500"/>
      <c r="R500" t="str">
        <f>IFERROR(LEFT(SUBSTITUTE(SUBSTITUTE(Table1[[#This Row],[Website]],"www.",""),"https://",""), FIND(".", SUBSTITUTE(SUBSTITUTE(Table1[[#This Row],[Website]],"www.",""),"https://","")) - 1),"")</f>
        <v/>
      </c>
      <c r="S500" t="s">
        <v>7498</v>
      </c>
      <c r="T500"/>
    </row>
    <row r="501" spans="1:20" ht="15" customHeight="1" x14ac:dyDescent="0.45">
      <c r="A501" t="s">
        <v>5346</v>
      </c>
      <c r="B501" t="s">
        <v>7495</v>
      </c>
      <c r="C501" t="s">
        <v>7502</v>
      </c>
      <c r="D501" t="s">
        <v>7501</v>
      </c>
      <c r="F501"/>
      <c r="G501"/>
      <c r="H501"/>
      <c r="I501" t="s">
        <v>5052</v>
      </c>
      <c r="J501"/>
      <c r="K501" t="s">
        <v>7503</v>
      </c>
      <c r="L501" t="str">
        <f>SUBSTITUTE(SUBSTITUTE(SUBSTITUTE(SUBSTITUTE(SUBSTITUTE(SUBSTITUTE(SUBSTITUTE(SUBSTITUTE(SUBSTITUTE(SUBSTITUTE(SUBSTITUTE(SUBSTITUTE(SUBSTITUTE(LOWER(K501),".",""),"-","")," bvba",""),"belgië",""),"belgium","")," nv","")," bv",""),"group",""),"groep","")," ", ""),"é","e"),"è","e"),"à","a")</f>
        <v>hubo</v>
      </c>
      <c r="M501" t="str">
        <f>LOWER(B501&amp;Table1[[#This Row],[Achternaam]]&amp;L501)</f>
        <v>geertmelendez calderonhubo</v>
      </c>
      <c r="N501"/>
      <c r="O501"/>
      <c r="P501"/>
      <c r="Q501"/>
      <c r="R501" t="str">
        <f>IFERROR(LEFT(SUBSTITUTE(SUBSTITUTE(Table1[[#This Row],[Website]],"www.",""),"https://",""), FIND(".", SUBSTITUTE(SUBSTITUTE(Table1[[#This Row],[Website]],"www.",""),"https://","")) - 1),"")</f>
        <v/>
      </c>
      <c r="S501" t="s">
        <v>6689</v>
      </c>
      <c r="T501"/>
    </row>
    <row r="502" spans="1:20" ht="15" customHeight="1" x14ac:dyDescent="0.45">
      <c r="A502" t="s">
        <v>5346</v>
      </c>
      <c r="B502" t="s">
        <v>7495</v>
      </c>
      <c r="C502" t="s">
        <v>7506</v>
      </c>
      <c r="D502" t="s">
        <v>7505</v>
      </c>
      <c r="F502"/>
      <c r="G502"/>
      <c r="H502"/>
      <c r="I502" t="s">
        <v>7508</v>
      </c>
      <c r="J502"/>
      <c r="K502" t="s">
        <v>7414</v>
      </c>
      <c r="L502" t="str">
        <f>SUBSTITUTE(SUBSTITUTE(SUBSTITUTE(SUBSTITUTE(SUBSTITUTE(SUBSTITUTE(SUBSTITUTE(SUBSTITUTE(SUBSTITUTE(SUBSTITUTE(SUBSTITUTE(SUBSTITUTE(SUBSTITUTE(LOWER(K502),".",""),"-","")," bvba",""),"belgië",""),"belgium","")," nv","")," bv",""),"group",""),"groep","")," ", ""),"é","e"),"è","e"),"à","a")</f>
        <v>vanhool</v>
      </c>
      <c r="M502" t="str">
        <f>LOWER(B502&amp;Table1[[#This Row],[Achternaam]]&amp;L502)</f>
        <v>geertverduycktvanhool</v>
      </c>
      <c r="N502"/>
      <c r="O502"/>
      <c r="P502"/>
      <c r="Q502"/>
      <c r="R502" t="str">
        <f>IFERROR(LEFT(SUBSTITUTE(SUBSTITUTE(Table1[[#This Row],[Website]],"www.",""),"https://",""), FIND(".", SUBSTITUTE(SUBSTITUTE(Table1[[#This Row],[Website]],"www.",""),"https://","")) - 1),"")</f>
        <v/>
      </c>
      <c r="S502" t="s">
        <v>7507</v>
      </c>
      <c r="T502"/>
    </row>
    <row r="503" spans="1:20" ht="15" customHeight="1" x14ac:dyDescent="0.45">
      <c r="A503" t="s">
        <v>5346</v>
      </c>
      <c r="B503" t="s">
        <v>7511</v>
      </c>
      <c r="C503" t="s">
        <v>7512</v>
      </c>
      <c r="D503" t="s">
        <v>7510</v>
      </c>
      <c r="F503"/>
      <c r="G503"/>
      <c r="H503"/>
      <c r="I503" t="s">
        <v>5052</v>
      </c>
      <c r="J503"/>
      <c r="K503" t="s">
        <v>6739</v>
      </c>
      <c r="L503" t="str">
        <f>SUBSTITUTE(SUBSTITUTE(SUBSTITUTE(SUBSTITUTE(SUBSTITUTE(SUBSTITUTE(SUBSTITUTE(SUBSTITUTE(SUBSTITUTE(SUBSTITUTE(SUBSTITUTE(SUBSTITUTE(SUBSTITUTE(LOWER(K503),".",""),"-","")," bvba",""),"belgië",""),"belgium","")," nv","")," bv",""),"group",""),"groep","")," ", ""),"é","e"),"è","e"),"à","a")</f>
        <v>atlascopcoairpower</v>
      </c>
      <c r="M503" t="str">
        <f>LOWER(B503&amp;Table1[[#This Row],[Achternaam]]&amp;L503)</f>
        <v>géraldineborrenbergenatlascopcoairpower</v>
      </c>
      <c r="N503"/>
      <c r="O503"/>
      <c r="P503"/>
      <c r="Q503"/>
      <c r="R503" t="str">
        <f>IFERROR(LEFT(SUBSTITUTE(SUBSTITUTE(Table1[[#This Row],[Website]],"www.",""),"https://",""), FIND(".", SUBSTITUTE(SUBSTITUTE(Table1[[#This Row],[Website]],"www.",""),"https://","")) - 1),"")</f>
        <v/>
      </c>
      <c r="S503" t="s">
        <v>6689</v>
      </c>
      <c r="T503"/>
    </row>
    <row r="504" spans="1:20" ht="15" customHeight="1" x14ac:dyDescent="0.45">
      <c r="A504" t="s">
        <v>5346</v>
      </c>
      <c r="B504" t="s">
        <v>6249</v>
      </c>
      <c r="C504" t="s">
        <v>7515</v>
      </c>
      <c r="D504" t="s">
        <v>7514</v>
      </c>
      <c r="F504"/>
      <c r="G504"/>
      <c r="H504"/>
      <c r="I504" t="s">
        <v>5115</v>
      </c>
      <c r="J504"/>
      <c r="K504" t="s">
        <v>7516</v>
      </c>
      <c r="L504" t="str">
        <f>SUBSTITUTE(SUBSTITUTE(SUBSTITUTE(SUBSTITUTE(SUBSTITUTE(SUBSTITUTE(SUBSTITUTE(SUBSTITUTE(SUBSTITUTE(SUBSTITUTE(SUBSTITUTE(SUBSTITUTE(SUBSTITUTE(LOWER(K504),".",""),"-","")," bvba",""),"belgië",""),"belgium","")," nv","")," bv",""),"group",""),"groep","")," ", ""),"é","e"),"è","e"),"à","a")</f>
        <v>peetersgovers</v>
      </c>
      <c r="M504" t="str">
        <f>LOWER(B504&amp;Table1[[#This Row],[Achternaam]]&amp;L504)</f>
        <v>gerdhorstenpeetersgovers</v>
      </c>
      <c r="N504"/>
      <c r="O504"/>
      <c r="P504"/>
      <c r="Q504"/>
      <c r="R504" t="str">
        <f>IFERROR(LEFT(SUBSTITUTE(SUBSTITUTE(Table1[[#This Row],[Website]],"www.",""),"https://",""), FIND(".", SUBSTITUTE(SUBSTITUTE(Table1[[#This Row],[Website]],"www.",""),"https://","")) - 1),"")</f>
        <v/>
      </c>
      <c r="S504" t="s">
        <v>6689</v>
      </c>
      <c r="T504"/>
    </row>
    <row r="505" spans="1:20" ht="15" customHeight="1" x14ac:dyDescent="0.45">
      <c r="A505" t="s">
        <v>5346</v>
      </c>
      <c r="B505" t="s">
        <v>7519</v>
      </c>
      <c r="C505" t="s">
        <v>7520</v>
      </c>
      <c r="D505" t="s">
        <v>7518</v>
      </c>
      <c r="F505"/>
      <c r="G505"/>
      <c r="H505"/>
      <c r="I505" t="s">
        <v>5115</v>
      </c>
      <c r="J505"/>
      <c r="K505" t="s">
        <v>7521</v>
      </c>
      <c r="L505" t="str">
        <f>SUBSTITUTE(SUBSTITUTE(SUBSTITUTE(SUBSTITUTE(SUBSTITUTE(SUBSTITUTE(SUBSTITUTE(SUBSTITUTE(SUBSTITUTE(SUBSTITUTE(SUBSTITUTE(SUBSTITUTE(SUBSTITUTE(LOWER(K505),".",""),"-","")," bvba",""),"belgië",""),"belgium","")," nv","")," bv",""),"group",""),"groep","")," ", ""),"é","e"),"è","e"),"à","a")</f>
        <v>hedinautomotiveaalst</v>
      </c>
      <c r="M505" t="str">
        <f>LOWER(B505&amp;Table1[[#This Row],[Achternaam]]&amp;L505)</f>
        <v>gerdaherbotshedinautomotiveaalst</v>
      </c>
      <c r="N505"/>
      <c r="O505"/>
      <c r="P505"/>
      <c r="Q505"/>
      <c r="R505" t="str">
        <f>IFERROR(LEFT(SUBSTITUTE(SUBSTITUTE(Table1[[#This Row],[Website]],"www.",""),"https://",""), FIND(".", SUBSTITUTE(SUBSTITUTE(Table1[[#This Row],[Website]],"www.",""),"https://","")) - 1),"")</f>
        <v/>
      </c>
      <c r="S505" t="s">
        <v>7522</v>
      </c>
      <c r="T505"/>
    </row>
    <row r="506" spans="1:20" ht="15" customHeight="1" x14ac:dyDescent="0.45">
      <c r="A506" t="s">
        <v>5346</v>
      </c>
      <c r="B506" t="s">
        <v>7525</v>
      </c>
      <c r="C506" t="s">
        <v>7526</v>
      </c>
      <c r="D506" t="s">
        <v>7524</v>
      </c>
      <c r="F506"/>
      <c r="G506"/>
      <c r="H506"/>
      <c r="I506" t="s">
        <v>5115</v>
      </c>
      <c r="J506"/>
      <c r="K506" t="s">
        <v>7110</v>
      </c>
      <c r="L506" t="str">
        <f>SUBSTITUTE(SUBSTITUTE(SUBSTITUTE(SUBSTITUTE(SUBSTITUTE(SUBSTITUTE(SUBSTITUTE(SUBSTITUTE(SUBSTITUTE(SUBSTITUTE(SUBSTITUTE(SUBSTITUTE(SUBSTITUTE(LOWER(K506),".",""),"-","")," bvba",""),"belgië",""),"belgium","")," nv","")," bv",""),"group",""),"groep","")," ", ""),"é","e"),"è","e"),"à","a")</f>
        <v>houben</v>
      </c>
      <c r="M506" t="str">
        <f>LOWER(B506&amp;Table1[[#This Row],[Achternaam]]&amp;L506)</f>
        <v>gerryvanhoonackerhouben</v>
      </c>
      <c r="N506"/>
      <c r="O506"/>
      <c r="P506"/>
      <c r="Q506"/>
      <c r="R506" t="str">
        <f>IFERROR(LEFT(SUBSTITUTE(SUBSTITUTE(Table1[[#This Row],[Website]],"www.",""),"https://",""), FIND(".", SUBSTITUTE(SUBSTITUTE(Table1[[#This Row],[Website]],"www.",""),"https://","")) - 1),"")</f>
        <v/>
      </c>
      <c r="S506" t="s">
        <v>7527</v>
      </c>
      <c r="T506"/>
    </row>
    <row r="507" spans="1:20" ht="15" customHeight="1" x14ac:dyDescent="0.45">
      <c r="A507" t="s">
        <v>5346</v>
      </c>
      <c r="B507" t="s">
        <v>7478</v>
      </c>
      <c r="C507" t="s">
        <v>7529</v>
      </c>
      <c r="D507" t="s">
        <v>7528</v>
      </c>
      <c r="F507"/>
      <c r="G507"/>
      <c r="H507"/>
      <c r="I507" t="s">
        <v>5052</v>
      </c>
      <c r="J507"/>
      <c r="K507" t="s">
        <v>7530</v>
      </c>
      <c r="L507" t="str">
        <f>SUBSTITUTE(SUBSTITUTE(SUBSTITUTE(SUBSTITUTE(SUBSTITUTE(SUBSTITUTE(SUBSTITUTE(SUBSTITUTE(SUBSTITUTE(SUBSTITUTE(SUBSTITUTE(SUBSTITUTE(SUBSTITUTE(LOWER(K507),".",""),"-","")," bvba",""),"belgië",""),"belgium","")," nv","")," bv",""),"group",""),"groep","")," ", ""),"é","e"),"è","e"),"à","a")</f>
        <v>miraclon</v>
      </c>
      <c r="M507" t="str">
        <f>LOWER(B507&amp;Table1[[#This Row],[Achternaam]]&amp;L507)</f>
        <v>gertspruytmiraclon</v>
      </c>
      <c r="N507"/>
      <c r="O507"/>
      <c r="P507"/>
      <c r="Q507"/>
      <c r="R507" t="str">
        <f>IFERROR(LEFT(SUBSTITUTE(SUBSTITUTE(Table1[[#This Row],[Website]],"www.",""),"https://",""), FIND(".", SUBSTITUTE(SUBSTITUTE(Table1[[#This Row],[Website]],"www.",""),"https://","")) - 1),"")</f>
        <v/>
      </c>
      <c r="S507" t="s">
        <v>6689</v>
      </c>
      <c r="T507"/>
    </row>
    <row r="508" spans="1:20" ht="15" customHeight="1" x14ac:dyDescent="0.45">
      <c r="A508" t="s">
        <v>5346</v>
      </c>
      <c r="B508" t="s">
        <v>5584</v>
      </c>
      <c r="C508" t="s">
        <v>5585</v>
      </c>
      <c r="D508" t="s">
        <v>7531</v>
      </c>
      <c r="F508"/>
      <c r="G508"/>
      <c r="H508"/>
      <c r="I508" t="s">
        <v>5052</v>
      </c>
      <c r="J508"/>
      <c r="K508" t="s">
        <v>7532</v>
      </c>
      <c r="L508" t="str">
        <f>SUBSTITUTE(SUBSTITUTE(SUBSTITUTE(SUBSTITUTE(SUBSTITUTE(SUBSTITUTE(SUBSTITUTE(SUBSTITUTE(SUBSTITUTE(SUBSTITUTE(SUBSTITUTE(SUBSTITUTE(SUBSTITUTE(LOWER(K508),".",""),"-","")," bvba",""),"belgië",""),"belgium","")," nv","")," bv",""),"group",""),"groep","")," ", ""),"é","e"),"è","e"),"à","a")</f>
        <v>loomans</v>
      </c>
      <c r="M508" t="str">
        <f>LOWER(B508&amp;Table1[[#This Row],[Achternaam]]&amp;L508)</f>
        <v>gielhaeldermansloomans</v>
      </c>
      <c r="N508"/>
      <c r="O508"/>
      <c r="P508"/>
      <c r="Q508"/>
      <c r="R508" t="str">
        <f>IFERROR(LEFT(SUBSTITUTE(SUBSTITUTE(Table1[[#This Row],[Website]],"www.",""),"https://",""), FIND(".", SUBSTITUTE(SUBSTITUTE(Table1[[#This Row],[Website]],"www.",""),"https://","")) - 1),"")</f>
        <v/>
      </c>
      <c r="S508" t="s">
        <v>6689</v>
      </c>
      <c r="T508"/>
    </row>
    <row r="509" spans="1:20" ht="15" customHeight="1" x14ac:dyDescent="0.45">
      <c r="A509" t="s">
        <v>5346</v>
      </c>
      <c r="B509" t="s">
        <v>7535</v>
      </c>
      <c r="C509" t="s">
        <v>7536</v>
      </c>
      <c r="D509" t="s">
        <v>7534</v>
      </c>
      <c r="F509"/>
      <c r="G509"/>
      <c r="H509"/>
      <c r="I509" t="s">
        <v>5052</v>
      </c>
      <c r="J509"/>
      <c r="K509" t="s">
        <v>7537</v>
      </c>
      <c r="L509" t="str">
        <f>SUBSTITUTE(SUBSTITUTE(SUBSTITUTE(SUBSTITUTE(SUBSTITUTE(SUBSTITUTE(SUBSTITUTE(SUBSTITUTE(SUBSTITUTE(SUBSTITUTE(SUBSTITUTE(SUBSTITUTE(SUBSTITUTE(LOWER(K509),".",""),"-","")," bvba",""),"belgië",""),"belgium","")," nv","")," bv",""),"group",""),"groep","")," ", ""),"é","e"),"è","e"),"à","a")</f>
        <v>boortmalt</v>
      </c>
      <c r="M509" t="str">
        <f>LOWER(B509&amp;Table1[[#This Row],[Achternaam]]&amp;L509)</f>
        <v>gilbertevan de voordeboortmalt</v>
      </c>
      <c r="N509"/>
      <c r="O509"/>
      <c r="P509"/>
      <c r="Q509"/>
      <c r="R509" t="str">
        <f>IFERROR(LEFT(SUBSTITUTE(SUBSTITUTE(Table1[[#This Row],[Website]],"www.",""),"https://",""), FIND(".", SUBSTITUTE(SUBSTITUTE(Table1[[#This Row],[Website]],"www.",""),"https://","")) - 1),"")</f>
        <v/>
      </c>
      <c r="S509" t="s">
        <v>6689</v>
      </c>
      <c r="T509"/>
    </row>
    <row r="510" spans="1:20" ht="15" customHeight="1" x14ac:dyDescent="0.45">
      <c r="A510" t="s">
        <v>5346</v>
      </c>
      <c r="B510" t="s">
        <v>7540</v>
      </c>
      <c r="C510" t="s">
        <v>7541</v>
      </c>
      <c r="D510" t="s">
        <v>7539</v>
      </c>
      <c r="F510"/>
      <c r="G510"/>
      <c r="H510"/>
      <c r="I510" t="s">
        <v>5115</v>
      </c>
      <c r="J510"/>
      <c r="K510" t="s">
        <v>6796</v>
      </c>
      <c r="L510" t="str">
        <f>SUBSTITUTE(SUBSTITUTE(SUBSTITUTE(SUBSTITUTE(SUBSTITUTE(SUBSTITUTE(SUBSTITUTE(SUBSTITUTE(SUBSTITUTE(SUBSTITUTE(SUBSTITUTE(SUBSTITUTE(SUBSTITUTE(LOWER(K510),".",""),"-","")," bvba",""),"belgië",""),"belgium","")," nv","")," bv",""),"group",""),"groep","")," ", ""),"é","e"),"è","e"),"à","a")</f>
        <v>nikonmetrologyeurope</v>
      </c>
      <c r="M510" t="str">
        <f>LOWER(B510&amp;Table1[[#This Row],[Achternaam]]&amp;L510)</f>
        <v>gilkahennecartnikonmetrologyeurope</v>
      </c>
      <c r="N510"/>
      <c r="O510"/>
      <c r="P510"/>
      <c r="Q510"/>
      <c r="R510" t="str">
        <f>IFERROR(LEFT(SUBSTITUTE(SUBSTITUTE(Table1[[#This Row],[Website]],"www.",""),"https://",""), FIND(".", SUBSTITUTE(SUBSTITUTE(Table1[[#This Row],[Website]],"www.",""),"https://","")) - 1),"")</f>
        <v/>
      </c>
      <c r="S510" t="s">
        <v>7542</v>
      </c>
      <c r="T510"/>
    </row>
    <row r="511" spans="1:20" ht="15" customHeight="1" x14ac:dyDescent="0.45">
      <c r="A511" t="s">
        <v>5346</v>
      </c>
      <c r="B511" t="s">
        <v>7545</v>
      </c>
      <c r="C511" t="s">
        <v>7546</v>
      </c>
      <c r="D511" t="s">
        <v>7544</v>
      </c>
      <c r="F511"/>
      <c r="G511"/>
      <c r="H511"/>
      <c r="I511" t="s">
        <v>5052</v>
      </c>
      <c r="J511"/>
      <c r="K511" t="s">
        <v>7547</v>
      </c>
      <c r="L511" t="str">
        <f>SUBSTITUTE(SUBSTITUTE(SUBSTITUTE(SUBSTITUTE(SUBSTITUTE(SUBSTITUTE(SUBSTITUTE(SUBSTITUTE(SUBSTITUTE(SUBSTITUTE(SUBSTITUTE(SUBSTITUTE(SUBSTITUTE(LOWER(K511),".",""),"-","")," bvba",""),"belgië",""),"belgium","")," nv","")," bv",""),"group",""),"groep","")," ", ""),"é","e"),"è","e"),"à","a")</f>
        <v>sumitomobakeliteeurope</v>
      </c>
      <c r="M511" t="str">
        <f>LOWER(B511&amp;Table1[[#This Row],[Achternaam]]&amp;L511)</f>
        <v>greetjoyeuxsumitomobakeliteeurope</v>
      </c>
      <c r="N511"/>
      <c r="O511"/>
      <c r="P511"/>
      <c r="Q511"/>
      <c r="R511" t="str">
        <f>IFERROR(LEFT(SUBSTITUTE(SUBSTITUTE(Table1[[#This Row],[Website]],"www.",""),"https://",""), FIND(".", SUBSTITUTE(SUBSTITUTE(Table1[[#This Row],[Website]],"www.",""),"https://","")) - 1),"")</f>
        <v/>
      </c>
      <c r="S511" t="s">
        <v>6689</v>
      </c>
      <c r="T511"/>
    </row>
    <row r="512" spans="1:20" ht="15" customHeight="1" x14ac:dyDescent="0.45">
      <c r="A512" t="s">
        <v>5346</v>
      </c>
      <c r="B512" t="s">
        <v>7545</v>
      </c>
      <c r="C512" t="s">
        <v>7550</v>
      </c>
      <c r="D512" t="s">
        <v>7549</v>
      </c>
      <c r="F512"/>
      <c r="G512"/>
      <c r="H512"/>
      <c r="I512" t="s">
        <v>5052</v>
      </c>
      <c r="J512"/>
      <c r="K512" t="s">
        <v>7551</v>
      </c>
      <c r="L512" t="str">
        <f>SUBSTITUTE(SUBSTITUTE(SUBSTITUTE(SUBSTITUTE(SUBSTITUTE(SUBSTITUTE(SUBSTITUTE(SUBSTITUTE(SUBSTITUTE(SUBSTITUTE(SUBSTITUTE(SUBSTITUTE(SUBSTITUTE(LOWER(K512),".",""),"-","")," bvba",""),"belgië",""),"belgium","")," nv","")," bv",""),"group",""),"groep","")," ", ""),"é","e"),"è","e"),"à","a")</f>
        <v>jaga</v>
      </c>
      <c r="M512" t="str">
        <f>LOWER(B512&amp;Table1[[#This Row],[Achternaam]]&amp;L512)</f>
        <v>greetkozlowskijaga</v>
      </c>
      <c r="N512"/>
      <c r="O512"/>
      <c r="P512"/>
      <c r="Q512"/>
      <c r="R512" t="str">
        <f>IFERROR(LEFT(SUBSTITUTE(SUBSTITUTE(Table1[[#This Row],[Website]],"www.",""),"https://",""), FIND(".", SUBSTITUTE(SUBSTITUTE(Table1[[#This Row],[Website]],"www.",""),"https://","")) - 1),"")</f>
        <v/>
      </c>
      <c r="S512" t="s">
        <v>7552</v>
      </c>
      <c r="T512"/>
    </row>
    <row r="513" spans="1:20" ht="15" customHeight="1" x14ac:dyDescent="0.45">
      <c r="A513" t="s">
        <v>5346</v>
      </c>
      <c r="B513" t="s">
        <v>5342</v>
      </c>
      <c r="C513" t="s">
        <v>7555</v>
      </c>
      <c r="D513" t="s">
        <v>7554</v>
      </c>
      <c r="F513"/>
      <c r="G513"/>
      <c r="H513"/>
      <c r="I513" t="s">
        <v>5052</v>
      </c>
      <c r="J513"/>
      <c r="K513" t="s">
        <v>7556</v>
      </c>
      <c r="L513" t="str">
        <f>SUBSTITUTE(SUBSTITUTE(SUBSTITUTE(SUBSTITUTE(SUBSTITUTE(SUBSTITUTE(SUBSTITUTE(SUBSTITUTE(SUBSTITUTE(SUBSTITUTE(SUBSTITUTE(SUBSTITUTE(SUBSTITUTE(LOWER(K513),".",""),"-","")," bvba",""),"belgië",""),"belgium","")," nv","")," bv",""),"group",""),"groep","")," ", ""),"é","e"),"è","e"),"à","a")</f>
        <v>ebema</v>
      </c>
      <c r="M513" t="str">
        <f>LOWER(B513&amp;Table1[[#This Row],[Achternaam]]&amp;L513)</f>
        <v>goedelepanisebema</v>
      </c>
      <c r="N513"/>
      <c r="O513"/>
      <c r="P513"/>
      <c r="Q513"/>
      <c r="R513" t="str">
        <f>IFERROR(LEFT(SUBSTITUTE(SUBSTITUTE(Table1[[#This Row],[Website]],"www.",""),"https://",""), FIND(".", SUBSTITUTE(SUBSTITUTE(Table1[[#This Row],[Website]],"www.",""),"https://","")) - 1),"")</f>
        <v/>
      </c>
      <c r="S513" t="s">
        <v>7557</v>
      </c>
      <c r="T513"/>
    </row>
    <row r="514" spans="1:20" ht="15" customHeight="1" x14ac:dyDescent="0.45">
      <c r="A514" t="s">
        <v>5346</v>
      </c>
      <c r="B514" t="s">
        <v>7560</v>
      </c>
      <c r="C514" t="s">
        <v>7561</v>
      </c>
      <c r="D514" t="s">
        <v>7559</v>
      </c>
      <c r="F514"/>
      <c r="G514"/>
      <c r="H514"/>
      <c r="I514" t="s">
        <v>5052</v>
      </c>
      <c r="J514"/>
      <c r="K514" t="s">
        <v>7562</v>
      </c>
      <c r="L514" t="str">
        <f>SUBSTITUTE(SUBSTITUTE(SUBSTITUTE(SUBSTITUTE(SUBSTITUTE(SUBSTITUTE(SUBSTITUTE(SUBSTITUTE(SUBSTITUTE(SUBSTITUTE(SUBSTITUTE(SUBSTITUTE(SUBSTITUTE(LOWER(K514),".",""),"-","")," bvba",""),"belgië",""),"belgium","")," nv","")," bv",""),"group",""),"groep","")," ", ""),"é","e"),"è","e"),"à","a")</f>
        <v>gentals</v>
      </c>
      <c r="M514" t="str">
        <f>LOWER(B514&amp;Table1[[#This Row],[Achternaam]]&amp;L514)</f>
        <v>goedroenosaergentals</v>
      </c>
      <c r="N514"/>
      <c r="O514"/>
      <c r="P514"/>
      <c r="Q514"/>
      <c r="R514" t="str">
        <f>IFERROR(LEFT(SUBSTITUTE(SUBSTITUTE(Table1[[#This Row],[Website]],"www.",""),"https://",""), FIND(".", SUBSTITUTE(SUBSTITUTE(Table1[[#This Row],[Website]],"www.",""),"https://","")) - 1),"")</f>
        <v/>
      </c>
      <c r="S514" t="s">
        <v>7563</v>
      </c>
      <c r="T514"/>
    </row>
    <row r="515" spans="1:20" ht="15" customHeight="1" x14ac:dyDescent="0.45">
      <c r="A515" t="s">
        <v>5346</v>
      </c>
      <c r="B515" t="s">
        <v>6510</v>
      </c>
      <c r="C515" t="s">
        <v>7473</v>
      </c>
      <c r="D515" t="s">
        <v>7565</v>
      </c>
      <c r="F515"/>
      <c r="G515"/>
      <c r="H515"/>
      <c r="I515" t="s">
        <v>5052</v>
      </c>
      <c r="J515"/>
      <c r="K515" t="s">
        <v>7474</v>
      </c>
      <c r="L515" t="str">
        <f>SUBSTITUTE(SUBSTITUTE(SUBSTITUTE(SUBSTITUTE(SUBSTITUTE(SUBSTITUTE(SUBSTITUTE(SUBSTITUTE(SUBSTITUTE(SUBSTITUTE(SUBSTITUTE(SUBSTITUTE(SUBSTITUTE(LOWER(K515),".",""),"-","")," bvba",""),"belgië",""),"belgium","")," nv","")," bv",""),"group",""),"groep","")," ", ""),"é","e"),"è","e"),"à","a")</f>
        <v>hansandersopticiens</v>
      </c>
      <c r="M515" t="str">
        <f>LOWER(B515&amp;Table1[[#This Row],[Achternaam]]&amp;L515)</f>
        <v>graziellacalihansandersopticiens</v>
      </c>
      <c r="N515"/>
      <c r="O515"/>
      <c r="P515"/>
      <c r="Q515"/>
      <c r="R515" t="str">
        <f>IFERROR(LEFT(SUBSTITUTE(SUBSTITUTE(Table1[[#This Row],[Website]],"www.",""),"https://",""), FIND(".", SUBSTITUTE(SUBSTITUTE(Table1[[#This Row],[Website]],"www.",""),"https://","")) - 1),"")</f>
        <v/>
      </c>
      <c r="S515" t="s">
        <v>7566</v>
      </c>
      <c r="T515"/>
    </row>
    <row r="516" spans="1:20" ht="15" customHeight="1" x14ac:dyDescent="0.45">
      <c r="A516" t="s">
        <v>5346</v>
      </c>
      <c r="B516" t="s">
        <v>7545</v>
      </c>
      <c r="C516" t="s">
        <v>7568</v>
      </c>
      <c r="D516" t="s">
        <v>7567</v>
      </c>
      <c r="F516"/>
      <c r="G516"/>
      <c r="H516"/>
      <c r="I516" t="s">
        <v>6690</v>
      </c>
      <c r="J516"/>
      <c r="K516" t="s">
        <v>7569</v>
      </c>
      <c r="L516" t="str">
        <f>SUBSTITUTE(SUBSTITUTE(SUBSTITUTE(SUBSTITUTE(SUBSTITUTE(SUBSTITUTE(SUBSTITUTE(SUBSTITUTE(SUBSTITUTE(SUBSTITUTE(SUBSTITUTE(SUBSTITUTE(SUBSTITUTE(LOWER(K516),".",""),"-","")," bvba",""),"belgië",""),"belgium","")," nv","")," bv",""),"group",""),"groep","")," ", ""),"é","e"),"è","e"),"à","a")</f>
        <v>covestro</v>
      </c>
      <c r="M516" t="str">
        <f>LOWER(B516&amp;Table1[[#This Row],[Achternaam]]&amp;L516)</f>
        <v>greetaertscovestro</v>
      </c>
      <c r="N516"/>
      <c r="O516"/>
      <c r="P516"/>
      <c r="Q516"/>
      <c r="R516" t="str">
        <f>IFERROR(LEFT(SUBSTITUTE(SUBSTITUTE(Table1[[#This Row],[Website]],"www.",""),"https://",""), FIND(".", SUBSTITUTE(SUBSTITUTE(Table1[[#This Row],[Website]],"www.",""),"https://","")) - 1),"")</f>
        <v/>
      </c>
      <c r="S516" t="s">
        <v>6689</v>
      </c>
      <c r="T516"/>
    </row>
    <row r="517" spans="1:20" ht="15" customHeight="1" x14ac:dyDescent="0.45">
      <c r="A517" t="s">
        <v>5346</v>
      </c>
      <c r="B517" t="s">
        <v>7545</v>
      </c>
      <c r="C517" t="s">
        <v>7572</v>
      </c>
      <c r="D517" t="s">
        <v>7571</v>
      </c>
      <c r="F517"/>
      <c r="G517"/>
      <c r="H517"/>
      <c r="I517" t="s">
        <v>5052</v>
      </c>
      <c r="J517"/>
      <c r="K517" t="s">
        <v>7573</v>
      </c>
      <c r="L517" t="str">
        <f>SUBSTITUTE(SUBSTITUTE(SUBSTITUTE(SUBSTITUTE(SUBSTITUTE(SUBSTITUTE(SUBSTITUTE(SUBSTITUTE(SUBSTITUTE(SUBSTITUTE(SUBSTITUTE(SUBSTITUTE(SUBSTITUTE(LOWER(K517),".",""),"-","")," bvba",""),"belgië",""),"belgium","")," nv","")," bv",""),"group",""),"groep","")," ", ""),"é","e"),"è","e"),"à","a")</f>
        <v>qualiphar</v>
      </c>
      <c r="M517" t="str">
        <f>LOWER(B517&amp;Table1[[#This Row],[Achternaam]]&amp;L517)</f>
        <v>greetde deckerqualiphar</v>
      </c>
      <c r="N517"/>
      <c r="O517"/>
      <c r="P517"/>
      <c r="Q517"/>
      <c r="R517" t="str">
        <f>IFERROR(LEFT(SUBSTITUTE(SUBSTITUTE(Table1[[#This Row],[Website]],"www.",""),"https://",""), FIND(".", SUBSTITUTE(SUBSTITUTE(Table1[[#This Row],[Website]],"www.",""),"https://","")) - 1),"")</f>
        <v/>
      </c>
      <c r="S517" t="s">
        <v>6689</v>
      </c>
      <c r="T517"/>
    </row>
    <row r="518" spans="1:20" ht="15" customHeight="1" x14ac:dyDescent="0.45">
      <c r="A518" t="s">
        <v>5346</v>
      </c>
      <c r="B518" t="s">
        <v>7576</v>
      </c>
      <c r="C518" t="s">
        <v>7577</v>
      </c>
      <c r="D518" t="s">
        <v>7575</v>
      </c>
      <c r="F518"/>
      <c r="G518"/>
      <c r="H518"/>
      <c r="I518" t="s">
        <v>5115</v>
      </c>
      <c r="J518"/>
      <c r="K518" t="s">
        <v>7578</v>
      </c>
      <c r="L518" t="str">
        <f>SUBSTITUTE(SUBSTITUTE(SUBSTITUTE(SUBSTITUTE(SUBSTITUTE(SUBSTITUTE(SUBSTITUTE(SUBSTITUTE(SUBSTITUTE(SUBSTITUTE(SUBSTITUTE(SUBSTITUTE(SUBSTITUTE(LOWER(K518),".",""),"-","")," bvba",""),"belgië",""),"belgium","")," nv","")," bv",""),"group",""),"groep","")," ", ""),"é","e"),"è","e"),"à","a")</f>
        <v>iobenelux</v>
      </c>
      <c r="M518" t="str">
        <f>LOWER(B518&amp;Table1[[#This Row],[Achternaam]]&amp;L518)</f>
        <v>greetjeamerijckxiobenelux</v>
      </c>
      <c r="N518"/>
      <c r="O518"/>
      <c r="P518"/>
      <c r="Q518"/>
      <c r="R518" t="str">
        <f>IFERROR(LEFT(SUBSTITUTE(SUBSTITUTE(Table1[[#This Row],[Website]],"www.",""),"https://",""), FIND(".", SUBSTITUTE(SUBSTITUTE(Table1[[#This Row],[Website]],"www.",""),"https://","")) - 1),"")</f>
        <v/>
      </c>
      <c r="S518" t="s">
        <v>7579</v>
      </c>
      <c r="T518"/>
    </row>
    <row r="519" spans="1:20" ht="15" customHeight="1" x14ac:dyDescent="0.45">
      <c r="A519" t="s">
        <v>5346</v>
      </c>
      <c r="B519" t="s">
        <v>7582</v>
      </c>
      <c r="C519" t="s">
        <v>7583</v>
      </c>
      <c r="D519" t="s">
        <v>7581</v>
      </c>
      <c r="F519"/>
      <c r="G519"/>
      <c r="H519"/>
      <c r="I519" t="s">
        <v>7586</v>
      </c>
      <c r="J519"/>
      <c r="K519" t="s">
        <v>7584</v>
      </c>
      <c r="L519" t="str">
        <f>SUBSTITUTE(SUBSTITUTE(SUBSTITUTE(SUBSTITUTE(SUBSTITUTE(SUBSTITUTE(SUBSTITUTE(SUBSTITUTE(SUBSTITUTE(SUBSTITUTE(SUBSTITUTE(SUBSTITUTE(SUBSTITUTE(LOWER(K519),".",""),"-","")," bvba",""),"belgië",""),"belgium","")," nv","")," bv",""),"group",""),"groep","")," ", ""),"é","e"),"è","e"),"à","a")</f>
        <v>iemantsstaalconstructies</v>
      </c>
      <c r="M519" t="str">
        <f>LOWER(B519&amp;Table1[[#This Row],[Achternaam]]&amp;L519)</f>
        <v>guntersanneniemantsstaalconstructies</v>
      </c>
      <c r="N519"/>
      <c r="O519"/>
      <c r="P519"/>
      <c r="Q519"/>
      <c r="R519" t="str">
        <f>IFERROR(LEFT(SUBSTITUTE(SUBSTITUTE(Table1[[#This Row],[Website]],"www.",""),"https://",""), FIND(".", SUBSTITUTE(SUBSTITUTE(Table1[[#This Row],[Website]],"www.",""),"https://","")) - 1),"")</f>
        <v/>
      </c>
      <c r="S519" t="s">
        <v>7585</v>
      </c>
      <c r="T519"/>
    </row>
    <row r="520" spans="1:20" ht="15" customHeight="1" x14ac:dyDescent="0.45">
      <c r="A520" t="s">
        <v>5346</v>
      </c>
      <c r="B520" t="s">
        <v>7588</v>
      </c>
      <c r="C520" t="s">
        <v>5050</v>
      </c>
      <c r="D520" t="s">
        <v>7587</v>
      </c>
      <c r="F520"/>
      <c r="G520"/>
      <c r="H520"/>
      <c r="I520" t="s">
        <v>7589</v>
      </c>
      <c r="J520"/>
      <c r="K520" t="s">
        <v>6761</v>
      </c>
      <c r="L520" t="str">
        <f>SUBSTITUTE(SUBSTITUTE(SUBSTITUTE(SUBSTITUTE(SUBSTITUTE(SUBSTITUTE(SUBSTITUTE(SUBSTITUTE(SUBSTITUTE(SUBSTITUTE(SUBSTITUTE(SUBSTITUTE(SUBSTITUTE(LOWER(K520),".",""),"-","")," bvba",""),"belgië",""),"belgium","")," nv","")," bv",""),"group",""),"groep","")," ", ""),"é","e"),"è","e"),"à","a")</f>
        <v>pss</v>
      </c>
      <c r="M520" t="str">
        <f>LOWER(B520&amp;Table1[[#This Row],[Achternaam]]&amp;L520)</f>
        <v>gunthervan de veldepss</v>
      </c>
      <c r="N520"/>
      <c r="O520"/>
      <c r="P520"/>
      <c r="Q520"/>
      <c r="R520" t="str">
        <f>IFERROR(LEFT(SUBSTITUTE(SUBSTITUTE(Table1[[#This Row],[Website]],"www.",""),"https://",""), FIND(".", SUBSTITUTE(SUBSTITUTE(Table1[[#This Row],[Website]],"www.",""),"https://","")) - 1),"")</f>
        <v/>
      </c>
      <c r="S520" t="s">
        <v>6689</v>
      </c>
      <c r="T520"/>
    </row>
    <row r="521" spans="1:20" ht="15" customHeight="1" x14ac:dyDescent="0.45">
      <c r="A521" t="s">
        <v>5346</v>
      </c>
      <c r="B521" t="s">
        <v>7591</v>
      </c>
      <c r="C521" t="s">
        <v>7592</v>
      </c>
      <c r="D521" t="s">
        <v>7590</v>
      </c>
      <c r="F521"/>
      <c r="G521"/>
      <c r="H521"/>
      <c r="I521" t="s">
        <v>5115</v>
      </c>
      <c r="J521"/>
      <c r="K521" t="s">
        <v>7593</v>
      </c>
      <c r="L521" t="str">
        <f>SUBSTITUTE(SUBSTITUTE(SUBSTITUTE(SUBSTITUTE(SUBSTITUTE(SUBSTITUTE(SUBSTITUTE(SUBSTITUTE(SUBSTITUTE(SUBSTITUTE(SUBSTITUTE(SUBSTITUTE(SUBSTITUTE(LOWER(K521),".",""),"-","")," bvba",""),"belgië",""),"belgium","")," nv","")," bv",""),"group",""),"groep","")," ", ""),"é","e"),"è","e"),"à","a")</f>
        <v>arcelormittal</v>
      </c>
      <c r="M521" t="str">
        <f>LOWER(B521&amp;Table1[[#This Row],[Achternaam]]&amp;L521)</f>
        <v>guybontinckarcelormittal</v>
      </c>
      <c r="N521"/>
      <c r="O521"/>
      <c r="P521"/>
      <c r="Q521"/>
      <c r="R521" t="str">
        <f>IFERROR(LEFT(SUBSTITUTE(SUBSTITUTE(Table1[[#This Row],[Website]],"www.",""),"https://",""), FIND(".", SUBSTITUTE(SUBSTITUTE(Table1[[#This Row],[Website]],"www.",""),"https://","")) - 1),"")</f>
        <v/>
      </c>
      <c r="S521" t="s">
        <v>6689</v>
      </c>
      <c r="T521"/>
    </row>
    <row r="522" spans="1:20" ht="15" customHeight="1" x14ac:dyDescent="0.45">
      <c r="A522" t="s">
        <v>5346</v>
      </c>
      <c r="B522" t="s">
        <v>7596</v>
      </c>
      <c r="C522" t="s">
        <v>7597</v>
      </c>
      <c r="D522" t="s">
        <v>7595</v>
      </c>
      <c r="F522"/>
      <c r="G522"/>
      <c r="H522"/>
      <c r="I522" t="s">
        <v>5115</v>
      </c>
      <c r="J522"/>
      <c r="K522" t="s">
        <v>7598</v>
      </c>
      <c r="L522" t="str">
        <f>SUBSTITUTE(SUBSTITUTE(SUBSTITUTE(SUBSTITUTE(SUBSTITUTE(SUBSTITUTE(SUBSTITUTE(SUBSTITUTE(SUBSTITUTE(SUBSTITUTE(SUBSTITUTE(SUBSTITUTE(SUBSTITUTE(LOWER(K522),".",""),"-","")," bvba",""),"belgië",""),"belgium","")," nv","")," bv",""),"group",""),"groep","")," ", ""),"é","e"),"è","e"),"à","a")</f>
        <v>rossel&amp;cie</v>
      </c>
      <c r="M522" t="str">
        <f>LOWER(B522&amp;Table1[[#This Row],[Achternaam]]&amp;L522)</f>
        <v>gwenaëlleleclairrossel&amp;cie</v>
      </c>
      <c r="N522"/>
      <c r="O522"/>
      <c r="P522"/>
      <c r="Q522"/>
      <c r="R522" t="str">
        <f>IFERROR(LEFT(SUBSTITUTE(SUBSTITUTE(Table1[[#This Row],[Website]],"www.",""),"https://",""), FIND(".", SUBSTITUTE(SUBSTITUTE(Table1[[#This Row],[Website]],"www.",""),"https://","")) - 1),"")</f>
        <v/>
      </c>
      <c r="S522" t="s">
        <v>7599</v>
      </c>
      <c r="T522"/>
    </row>
    <row r="523" spans="1:20" ht="15" customHeight="1" x14ac:dyDescent="0.45">
      <c r="A523" t="s">
        <v>5346</v>
      </c>
      <c r="B523" t="s">
        <v>7602</v>
      </c>
      <c r="C523" t="s">
        <v>7603</v>
      </c>
      <c r="D523" t="s">
        <v>7601</v>
      </c>
      <c r="F523"/>
      <c r="G523"/>
      <c r="H523"/>
      <c r="I523" t="s">
        <v>7606</v>
      </c>
      <c r="J523"/>
      <c r="K523" t="s">
        <v>7604</v>
      </c>
      <c r="L523" t="str">
        <f>SUBSTITUTE(SUBSTITUTE(SUBSTITUTE(SUBSTITUTE(SUBSTITUTE(SUBSTITUTE(SUBSTITUTE(SUBSTITUTE(SUBSTITUTE(SUBSTITUTE(SUBSTITUTE(SUBSTITUTE(SUBSTITUTE(LOWER(K523),".",""),"-","")," bvba",""),"belgië",""),"belgium","")," nv","")," bv",""),"group",""),"groep","")," ", ""),"é","e"),"è","e"),"à","a")</f>
        <v>electrabelsa</v>
      </c>
      <c r="M523" t="str">
        <f>LOWER(B523&amp;Table1[[#This Row],[Achternaam]]&amp;L523)</f>
        <v>gwendolynhuygheelectrabelsa</v>
      </c>
      <c r="N523"/>
      <c r="O523"/>
      <c r="P523"/>
      <c r="Q523"/>
      <c r="R523" t="str">
        <f>IFERROR(LEFT(SUBSTITUTE(SUBSTITUTE(Table1[[#This Row],[Website]],"www.",""),"https://",""), FIND(".", SUBSTITUTE(SUBSTITUTE(Table1[[#This Row],[Website]],"www.",""),"https://","")) - 1),"")</f>
        <v/>
      </c>
      <c r="S523" t="s">
        <v>7605</v>
      </c>
      <c r="T523"/>
    </row>
    <row r="524" spans="1:20" ht="15" customHeight="1" x14ac:dyDescent="0.45">
      <c r="A524" t="s">
        <v>5346</v>
      </c>
      <c r="B524" t="s">
        <v>7609</v>
      </c>
      <c r="C524" t="s">
        <v>7610</v>
      </c>
      <c r="D524" t="s">
        <v>7608</v>
      </c>
      <c r="F524"/>
      <c r="G524"/>
      <c r="H524"/>
      <c r="I524" t="s">
        <v>7612</v>
      </c>
      <c r="J524"/>
      <c r="K524" t="s">
        <v>7611</v>
      </c>
      <c r="L524" t="str">
        <f>SUBSTITUTE(SUBSTITUTE(SUBSTITUTE(SUBSTITUTE(SUBSTITUTE(SUBSTITUTE(SUBSTITUTE(SUBSTITUTE(SUBSTITUTE(SUBSTITUTE(SUBSTITUTE(SUBSTITUTE(SUBSTITUTE(LOWER(K524),".",""),"-","")," bvba",""),"belgië",""),"belgium","")," nv","")," bv",""),"group",""),"groep","")," ", ""),"é","e"),"è","e"),"à","a")</f>
        <v>febelco</v>
      </c>
      <c r="M524" t="str">
        <f>LOWER(B524&amp;Table1[[#This Row],[Achternaam]]&amp;L524)</f>
        <v>hadewijchvande puttefebelco</v>
      </c>
      <c r="N524"/>
      <c r="O524"/>
      <c r="P524"/>
      <c r="Q524"/>
      <c r="R524" t="str">
        <f>IFERROR(LEFT(SUBSTITUTE(SUBSTITUTE(Table1[[#This Row],[Website]],"www.",""),"https://",""), FIND(".", SUBSTITUTE(SUBSTITUTE(Table1[[#This Row],[Website]],"www.",""),"https://","")) - 1),"")</f>
        <v/>
      </c>
      <c r="S524" t="s">
        <v>6689</v>
      </c>
      <c r="T524"/>
    </row>
    <row r="525" spans="1:20" ht="15" customHeight="1" x14ac:dyDescent="0.45">
      <c r="A525" t="s">
        <v>5346</v>
      </c>
      <c r="B525" t="s">
        <v>7614</v>
      </c>
      <c r="C525" t="s">
        <v>7615</v>
      </c>
      <c r="D525" t="s">
        <v>7613</v>
      </c>
      <c r="F525"/>
      <c r="G525"/>
      <c r="H525"/>
      <c r="I525" t="s">
        <v>7617</v>
      </c>
      <c r="J525"/>
      <c r="K525" t="s">
        <v>7616</v>
      </c>
      <c r="L525" t="str">
        <f>SUBSTITUTE(SUBSTITUTE(SUBSTITUTE(SUBSTITUTE(SUBSTITUTE(SUBSTITUTE(SUBSTITUTE(SUBSTITUTE(SUBSTITUTE(SUBSTITUTE(SUBSTITUTE(SUBSTITUTE(SUBSTITUTE(LOWER(K525),".",""),"-","")," bvba",""),"belgië",""),"belgium","")," nv","")," bv",""),"group",""),"groep","")," ", ""),"é","e"),"è","e"),"à","a")</f>
        <v>bridgestoneeurope</v>
      </c>
      <c r="M525" t="str">
        <f>LOWER(B525&amp;Table1[[#This Row],[Achternaam]]&amp;L525)</f>
        <v>halimealdurbridgestoneeurope</v>
      </c>
      <c r="N525"/>
      <c r="O525"/>
      <c r="P525"/>
      <c r="Q525"/>
      <c r="R525" t="str">
        <f>IFERROR(LEFT(SUBSTITUTE(SUBSTITUTE(Table1[[#This Row],[Website]],"www.",""),"https://",""), FIND(".", SUBSTITUTE(SUBSTITUTE(Table1[[#This Row],[Website]],"www.",""),"https://","")) - 1),"")</f>
        <v/>
      </c>
      <c r="S525" t="s">
        <v>6689</v>
      </c>
      <c r="T525"/>
    </row>
    <row r="526" spans="1:20" ht="15" customHeight="1" x14ac:dyDescent="0.45">
      <c r="A526" t="s">
        <v>5346</v>
      </c>
      <c r="B526" t="s">
        <v>5874</v>
      </c>
      <c r="C526" t="s">
        <v>7620</v>
      </c>
      <c r="D526" t="s">
        <v>7619</v>
      </c>
      <c r="F526"/>
      <c r="G526"/>
      <c r="H526"/>
      <c r="I526" t="s">
        <v>5052</v>
      </c>
      <c r="J526"/>
      <c r="K526" t="s">
        <v>7317</v>
      </c>
      <c r="L526" t="str">
        <f>SUBSTITUTE(SUBSTITUTE(SUBSTITUTE(SUBSTITUTE(SUBSTITUTE(SUBSTITUTE(SUBSTITUTE(SUBSTITUTE(SUBSTITUTE(SUBSTITUTE(SUBSTITUTE(SUBSTITUTE(SUBSTITUTE(LOWER(K526),".",""),"-","")," bvba",""),"belgië",""),"belgium","")," nv","")," bv",""),"group",""),"groep","")," ", ""),"é","e"),"è","e"),"à","a")</f>
        <v>qbdgrowth</v>
      </c>
      <c r="M526" t="str">
        <f>LOWER(B526&amp;Table1[[#This Row],[Achternaam]]&amp;L526)</f>
        <v>hannahdreesenqbdgrowth</v>
      </c>
      <c r="N526"/>
      <c r="O526"/>
      <c r="P526"/>
      <c r="Q526"/>
      <c r="R526" t="str">
        <f>IFERROR(LEFT(SUBSTITUTE(SUBSTITUTE(Table1[[#This Row],[Website]],"www.",""),"https://",""), FIND(".", SUBSTITUTE(SUBSTITUTE(Table1[[#This Row],[Website]],"www.",""),"https://","")) - 1),"")</f>
        <v/>
      </c>
      <c r="S526" t="s">
        <v>7621</v>
      </c>
      <c r="T526"/>
    </row>
    <row r="527" spans="1:20" ht="15" customHeight="1" x14ac:dyDescent="0.45">
      <c r="A527" t="s">
        <v>5346</v>
      </c>
      <c r="B527" t="s">
        <v>5346</v>
      </c>
      <c r="C527" t="s">
        <v>7623</v>
      </c>
      <c r="D527" t="s">
        <v>7622</v>
      </c>
      <c r="F527"/>
      <c r="G527"/>
      <c r="H527"/>
      <c r="I527" t="s">
        <v>7625</v>
      </c>
      <c r="J527"/>
      <c r="K527" t="s">
        <v>7624</v>
      </c>
      <c r="L527" t="str">
        <f>SUBSTITUTE(SUBSTITUTE(SUBSTITUTE(SUBSTITUTE(SUBSTITUTE(SUBSTITUTE(SUBSTITUTE(SUBSTITUTE(SUBSTITUTE(SUBSTITUTE(SUBSTITUTE(SUBSTITUTE(SUBSTITUTE(LOWER(K527),".",""),"-","")," bvba",""),"belgië",""),"belgium","")," nv","")," bv",""),"group",""),"groep","")," ", ""),"é","e"),"è","e"),"à","a")</f>
        <v>euroports</v>
      </c>
      <c r="M527" t="str">
        <f>LOWER(B527&amp;Table1[[#This Row],[Achternaam]]&amp;L527)</f>
        <v>hannedepottereuroports</v>
      </c>
      <c r="N527"/>
      <c r="O527"/>
      <c r="P527"/>
      <c r="Q527"/>
      <c r="R527" t="str">
        <f>IFERROR(LEFT(SUBSTITUTE(SUBSTITUTE(Table1[[#This Row],[Website]],"www.",""),"https://",""), FIND(".", SUBSTITUTE(SUBSTITUTE(Table1[[#This Row],[Website]],"www.",""),"https://","")) - 1),"")</f>
        <v/>
      </c>
      <c r="S527" t="s">
        <v>6689</v>
      </c>
      <c r="T527"/>
    </row>
    <row r="528" spans="1:20" ht="15" customHeight="1" x14ac:dyDescent="0.45">
      <c r="A528" t="s">
        <v>5346</v>
      </c>
      <c r="B528" t="s">
        <v>5346</v>
      </c>
      <c r="C528" t="s">
        <v>5205</v>
      </c>
      <c r="D528" t="s">
        <v>7627</v>
      </c>
      <c r="F528"/>
      <c r="G528"/>
      <c r="H528"/>
      <c r="I528" t="s">
        <v>7628</v>
      </c>
      <c r="J528"/>
      <c r="K528" t="s">
        <v>6770</v>
      </c>
      <c r="L528" t="str">
        <f>SUBSTITUTE(SUBSTITUTE(SUBSTITUTE(SUBSTITUTE(SUBSTITUTE(SUBSTITUTE(SUBSTITUTE(SUBSTITUTE(SUBSTITUTE(SUBSTITUTE(SUBSTITUTE(SUBSTITUTE(SUBSTITUTE(LOWER(K528),".",""),"-","")," bvba",""),"belgië",""),"belgium","")," nv","")," bv",""),"group",""),"groep","")," ", ""),"é","e"),"è","e"),"à","a")</f>
        <v>cegeka</v>
      </c>
      <c r="M528" t="str">
        <f>LOWER(B528&amp;Table1[[#This Row],[Achternaam]]&amp;L528)</f>
        <v>hannenijscegeka</v>
      </c>
      <c r="N528"/>
      <c r="O528"/>
      <c r="P528"/>
      <c r="Q528"/>
      <c r="R528" t="str">
        <f>IFERROR(LEFT(SUBSTITUTE(SUBSTITUTE(Table1[[#This Row],[Website]],"www.",""),"https://",""), FIND(".", SUBSTITUTE(SUBSTITUTE(Table1[[#This Row],[Website]],"www.",""),"https://","")) - 1),"")</f>
        <v/>
      </c>
      <c r="S528" t="s">
        <v>6689</v>
      </c>
      <c r="T528"/>
    </row>
    <row r="529" spans="1:20" ht="15" customHeight="1" x14ac:dyDescent="0.45">
      <c r="A529" t="s">
        <v>5346</v>
      </c>
      <c r="B529" t="s">
        <v>7630</v>
      </c>
      <c r="C529" t="s">
        <v>7631</v>
      </c>
      <c r="D529" t="s">
        <v>7629</v>
      </c>
      <c r="F529"/>
      <c r="G529"/>
      <c r="H529"/>
      <c r="I529" t="s">
        <v>5052</v>
      </c>
      <c r="J529"/>
      <c r="K529" t="s">
        <v>7632</v>
      </c>
      <c r="L529" t="str">
        <f>SUBSTITUTE(SUBSTITUTE(SUBSTITUTE(SUBSTITUTE(SUBSTITUTE(SUBSTITUTE(SUBSTITUTE(SUBSTITUTE(SUBSTITUTE(SUBSTITUTE(SUBSTITUTE(SUBSTITUTE(SUBSTITUTE(LOWER(K529),".",""),"-","")," bvba",""),"belgië",""),"belgium","")," nv","")," bv",""),"group",""),"groep","")," ", ""),"é","e"),"è","e"),"à","a")</f>
        <v>abinbev</v>
      </c>
      <c r="M529" t="str">
        <f>LOWER(B529&amp;Table1[[#This Row],[Achternaam]]&amp;L529)</f>
        <v>hanneloreputtemanabinbev</v>
      </c>
      <c r="N529"/>
      <c r="O529"/>
      <c r="P529"/>
      <c r="Q529"/>
      <c r="R529" t="str">
        <f>IFERROR(LEFT(SUBSTITUTE(SUBSTITUTE(Table1[[#This Row],[Website]],"www.",""),"https://",""), FIND(".", SUBSTITUTE(SUBSTITUTE(Table1[[#This Row],[Website]],"www.",""),"https://","")) - 1),"")</f>
        <v/>
      </c>
      <c r="S529" t="s">
        <v>6689</v>
      </c>
      <c r="T529"/>
    </row>
    <row r="530" spans="1:20" ht="15" customHeight="1" x14ac:dyDescent="0.45">
      <c r="A530" t="s">
        <v>5346</v>
      </c>
      <c r="B530" t="s">
        <v>5070</v>
      </c>
      <c r="C530" t="s">
        <v>7635</v>
      </c>
      <c r="D530" t="s">
        <v>7634</v>
      </c>
      <c r="F530"/>
      <c r="G530"/>
      <c r="H530"/>
      <c r="I530" t="s">
        <v>5115</v>
      </c>
      <c r="J530"/>
      <c r="K530" t="s">
        <v>7636</v>
      </c>
      <c r="L530" t="str">
        <f>SUBSTITUTE(SUBSTITUTE(SUBSTITUTE(SUBSTITUTE(SUBSTITUTE(SUBSTITUTE(SUBSTITUTE(SUBSTITUTE(SUBSTITUTE(SUBSTITUTE(SUBSTITUTE(SUBSTITUTE(SUBSTITUTE(LOWER(K530),".",""),"-","")," bvba",""),"belgië",""),"belgium","")," nv","")," bv",""),"group",""),"groep","")," ", ""),"é","e"),"è","e"),"à","a")</f>
        <v>airliquideindustries</v>
      </c>
      <c r="M530" t="str">
        <f>LOWER(B530&amp;Table1[[#This Row],[Achternaam]]&amp;L530)</f>
        <v>hansmielantsairliquideindustries</v>
      </c>
      <c r="N530"/>
      <c r="O530"/>
      <c r="P530"/>
      <c r="Q530"/>
      <c r="R530" t="str">
        <f>IFERROR(LEFT(SUBSTITUTE(SUBSTITUTE(Table1[[#This Row],[Website]],"www.",""),"https://",""), FIND(".", SUBSTITUTE(SUBSTITUTE(Table1[[#This Row],[Website]],"www.",""),"https://","")) - 1),"")</f>
        <v/>
      </c>
      <c r="S530" t="s">
        <v>6689</v>
      </c>
      <c r="T530"/>
    </row>
    <row r="531" spans="1:20" ht="15" customHeight="1" x14ac:dyDescent="0.45">
      <c r="A531" t="s">
        <v>5346</v>
      </c>
      <c r="B531" t="s">
        <v>7638</v>
      </c>
      <c r="C531" t="s">
        <v>7639</v>
      </c>
      <c r="D531" t="s">
        <v>7637</v>
      </c>
      <c r="F531"/>
      <c r="G531"/>
      <c r="H531"/>
      <c r="I531" t="s">
        <v>5052</v>
      </c>
      <c r="J531"/>
      <c r="K531" t="s">
        <v>7640</v>
      </c>
      <c r="L531" t="str">
        <f>SUBSTITUTE(SUBSTITUTE(SUBSTITUTE(SUBSTITUTE(SUBSTITUTE(SUBSTITUTE(SUBSTITUTE(SUBSTITUTE(SUBSTITUTE(SUBSTITUTE(SUBSTITUTE(SUBSTITUTE(SUBSTITUTE(LOWER(K531),".",""),"-","")," bvba",""),"belgië",""),"belgium","")," nv","")," bv",""),"group",""),"groep","")," ", ""),"é","e"),"è","e"),"à","a")</f>
        <v>nuskin</v>
      </c>
      <c r="M531" t="str">
        <f>LOWER(B531&amp;Table1[[#This Row],[Achternaam]]&amp;L531)</f>
        <v>hilkede konincknuskin</v>
      </c>
      <c r="N531"/>
      <c r="O531"/>
      <c r="P531"/>
      <c r="Q531"/>
      <c r="R531" t="str">
        <f>IFERROR(LEFT(SUBSTITUTE(SUBSTITUTE(Table1[[#This Row],[Website]],"www.",""),"https://",""), FIND(".", SUBSTITUTE(SUBSTITUTE(Table1[[#This Row],[Website]],"www.",""),"https://","")) - 1),"")</f>
        <v/>
      </c>
      <c r="S531" t="s">
        <v>6689</v>
      </c>
      <c r="T531"/>
    </row>
    <row r="532" spans="1:20" ht="15" customHeight="1" x14ac:dyDescent="0.45">
      <c r="A532" t="s">
        <v>5346</v>
      </c>
      <c r="B532" t="s">
        <v>7172</v>
      </c>
      <c r="C532" t="s">
        <v>5897</v>
      </c>
      <c r="D532" t="s">
        <v>7642</v>
      </c>
      <c r="F532"/>
      <c r="G532"/>
      <c r="H532"/>
      <c r="I532" t="s">
        <v>5052</v>
      </c>
      <c r="J532"/>
      <c r="K532" t="s">
        <v>7643</v>
      </c>
      <c r="L532" t="str">
        <f>SUBSTITUTE(SUBSTITUTE(SUBSTITUTE(SUBSTITUTE(SUBSTITUTE(SUBSTITUTE(SUBSTITUTE(SUBSTITUTE(SUBSTITUTE(SUBSTITUTE(SUBSTITUTE(SUBSTITUTE(SUBSTITUTE(LOWER(K532),".",""),"-","")," bvba",""),"belgië",""),"belgium","")," nv","")," bv",""),"group",""),"groep","")," ", ""),"é","e"),"è","e"),"à","a")</f>
        <v>galvapower</v>
      </c>
      <c r="M532" t="str">
        <f>LOWER(B532&amp;Table1[[#This Row],[Achternaam]]&amp;L532)</f>
        <v>hildede smetgalvapower</v>
      </c>
      <c r="N532"/>
      <c r="O532"/>
      <c r="P532"/>
      <c r="Q532"/>
      <c r="R532" t="str">
        <f>IFERROR(LEFT(SUBSTITUTE(SUBSTITUTE(Table1[[#This Row],[Website]],"www.",""),"https://",""), FIND(".", SUBSTITUTE(SUBSTITUTE(Table1[[#This Row],[Website]],"www.",""),"https://","")) - 1),"")</f>
        <v/>
      </c>
      <c r="S532" t="s">
        <v>7644</v>
      </c>
      <c r="T532"/>
    </row>
    <row r="533" spans="1:20" ht="15" customHeight="1" x14ac:dyDescent="0.45">
      <c r="A533" t="s">
        <v>5346</v>
      </c>
      <c r="B533" t="s">
        <v>6220</v>
      </c>
      <c r="C533" t="s">
        <v>7647</v>
      </c>
      <c r="D533" t="s">
        <v>7646</v>
      </c>
      <c r="F533"/>
      <c r="G533"/>
      <c r="H533"/>
      <c r="I533" t="s">
        <v>5052</v>
      </c>
      <c r="J533"/>
      <c r="K533" t="s">
        <v>7648</v>
      </c>
      <c r="L533" t="str">
        <f>SUBSTITUTE(SUBSTITUTE(SUBSTITUTE(SUBSTITUTE(SUBSTITUTE(SUBSTITUTE(SUBSTITUTE(SUBSTITUTE(SUBSTITUTE(SUBSTITUTE(SUBSTITUTE(SUBSTITUTE(SUBSTITUTE(LOWER(K533),".",""),"-","")," bvba",""),"belgië",""),"belgium","")," nv","")," bv",""),"group",""),"groep","")," ", ""),"é","e"),"è","e"),"à","a")</f>
        <v>scaniapartslogisticsunit2250</v>
      </c>
      <c r="M533" t="str">
        <f>LOWER(B533&amp;Table1[[#This Row],[Achternaam]]&amp;L533)</f>
        <v>heidistieglitzscaniapartslogisticsunit2250</v>
      </c>
      <c r="N533"/>
      <c r="O533"/>
      <c r="P533"/>
      <c r="Q533"/>
      <c r="R533" t="str">
        <f>IFERROR(LEFT(SUBSTITUTE(SUBSTITUTE(Table1[[#This Row],[Website]],"www.",""),"https://",""), FIND(".", SUBSTITUTE(SUBSTITUTE(Table1[[#This Row],[Website]],"www.",""),"https://","")) - 1),"")</f>
        <v/>
      </c>
      <c r="S533" t="s">
        <v>7649</v>
      </c>
      <c r="T533"/>
    </row>
    <row r="534" spans="1:20" ht="15" customHeight="1" x14ac:dyDescent="0.45">
      <c r="A534" t="s">
        <v>5346</v>
      </c>
      <c r="B534" t="s">
        <v>6220</v>
      </c>
      <c r="C534" t="s">
        <v>7652</v>
      </c>
      <c r="D534" t="s">
        <v>7651</v>
      </c>
      <c r="F534"/>
      <c r="G534"/>
      <c r="H534"/>
      <c r="I534" t="s">
        <v>5052</v>
      </c>
      <c r="J534"/>
      <c r="K534" t="s">
        <v>3063</v>
      </c>
      <c r="L534" t="str">
        <f>SUBSTITUTE(SUBSTITUTE(SUBSTITUTE(SUBSTITUTE(SUBSTITUTE(SUBSTITUTE(SUBSTITUTE(SUBSTITUTE(SUBSTITUTE(SUBSTITUTE(SUBSTITUTE(SUBSTITUTE(SUBSTITUTE(LOWER(K534),".",""),"-","")," bvba",""),"belgië",""),"belgium","")," nv","")," bv",""),"group",""),"groep","")," ", ""),"é","e"),"è","e"),"à","a")</f>
        <v>lotusbakeries</v>
      </c>
      <c r="M534" t="str">
        <f>LOWER(B534&amp;Table1[[#This Row],[Achternaam]]&amp;L534)</f>
        <v>heidivan herweghelotusbakeries</v>
      </c>
      <c r="N534"/>
      <c r="O534"/>
      <c r="P534"/>
      <c r="Q534"/>
      <c r="R534" t="str">
        <f>IFERROR(LEFT(SUBSTITUTE(SUBSTITUTE(Table1[[#This Row],[Website]],"www.",""),"https://",""), FIND(".", SUBSTITUTE(SUBSTITUTE(Table1[[#This Row],[Website]],"www.",""),"https://","")) - 1),"")</f>
        <v/>
      </c>
      <c r="S534" t="s">
        <v>6689</v>
      </c>
      <c r="T534"/>
    </row>
    <row r="535" spans="1:20" ht="15" customHeight="1" x14ac:dyDescent="0.45">
      <c r="A535" t="s">
        <v>5346</v>
      </c>
      <c r="B535" t="s">
        <v>6220</v>
      </c>
      <c r="C535" t="s">
        <v>7655</v>
      </c>
      <c r="D535" t="s">
        <v>7654</v>
      </c>
      <c r="F535"/>
      <c r="G535"/>
      <c r="H535"/>
      <c r="I535" t="s">
        <v>5052</v>
      </c>
      <c r="J535"/>
      <c r="K535" t="s">
        <v>7656</v>
      </c>
      <c r="L535" t="str">
        <f>SUBSTITUTE(SUBSTITUTE(SUBSTITUTE(SUBSTITUTE(SUBSTITUTE(SUBSTITUTE(SUBSTITUTE(SUBSTITUTE(SUBSTITUTE(SUBSTITUTE(SUBSTITUTE(SUBSTITUTE(SUBSTITUTE(LOWER(K535),".",""),"-","")," bvba",""),"belgië",""),"belgium","")," nv","")," bv",""),"group",""),"groep","")," ", ""),"é","e"),"è","e"),"à","a")</f>
        <v>cargilleurope</v>
      </c>
      <c r="M535" t="str">
        <f>LOWER(B535&amp;Table1[[#This Row],[Achternaam]]&amp;L535)</f>
        <v>heidiwellenscargilleurope</v>
      </c>
      <c r="N535"/>
      <c r="O535"/>
      <c r="P535"/>
      <c r="Q535"/>
      <c r="R535" t="str">
        <f>IFERROR(LEFT(SUBSTITUTE(SUBSTITUTE(Table1[[#This Row],[Website]],"www.",""),"https://",""), FIND(".", SUBSTITUTE(SUBSTITUTE(Table1[[#This Row],[Website]],"www.",""),"https://","")) - 1),"")</f>
        <v/>
      </c>
      <c r="S535" t="s">
        <v>7657</v>
      </c>
      <c r="T535"/>
    </row>
    <row r="536" spans="1:20" ht="15" customHeight="1" x14ac:dyDescent="0.45">
      <c r="A536" t="s">
        <v>5346</v>
      </c>
      <c r="B536" t="s">
        <v>7660</v>
      </c>
      <c r="C536" t="s">
        <v>7661</v>
      </c>
      <c r="D536" t="s">
        <v>7659</v>
      </c>
      <c r="F536"/>
      <c r="G536"/>
      <c r="H536"/>
      <c r="I536" t="s">
        <v>5987</v>
      </c>
      <c r="J536"/>
      <c r="K536" t="s">
        <v>6809</v>
      </c>
      <c r="L536" t="str">
        <f>SUBSTITUTE(SUBSTITUTE(SUBSTITUTE(SUBSTITUTE(SUBSTITUTE(SUBSTITUTE(SUBSTITUTE(SUBSTITUTE(SUBSTITUTE(SUBSTITUTE(SUBSTITUTE(SUBSTITUTE(SUBSTITUTE(LOWER(K536),".",""),"-","")," bvba",""),"belgië",""),"belgium","")," nv","")," bv",""),"group",""),"groep","")," ", ""),"é","e"),"è","e"),"à","a")</f>
        <v>renewi</v>
      </c>
      <c r="M536" t="str">
        <f>LOWER(B536&amp;Table1[[#This Row],[Achternaam]]&amp;L536)</f>
        <v>helenrichardsonrenewi</v>
      </c>
      <c r="N536"/>
      <c r="O536"/>
      <c r="P536"/>
      <c r="Q536"/>
      <c r="R536" t="str">
        <f>IFERROR(LEFT(SUBSTITUTE(SUBSTITUTE(Table1[[#This Row],[Website]],"www.",""),"https://",""), FIND(".", SUBSTITUTE(SUBSTITUTE(Table1[[#This Row],[Website]],"www.",""),"https://","")) - 1),"")</f>
        <v/>
      </c>
      <c r="S536" t="s">
        <v>6689</v>
      </c>
      <c r="T536"/>
    </row>
    <row r="537" spans="1:20" ht="15" customHeight="1" x14ac:dyDescent="0.45">
      <c r="A537" t="s">
        <v>5346</v>
      </c>
      <c r="B537" t="s">
        <v>6578</v>
      </c>
      <c r="C537" t="s">
        <v>7663</v>
      </c>
      <c r="D537" t="s">
        <v>7662</v>
      </c>
      <c r="F537"/>
      <c r="G537"/>
      <c r="H537"/>
      <c r="I537" t="s">
        <v>5052</v>
      </c>
      <c r="J537"/>
      <c r="K537" t="s">
        <v>7664</v>
      </c>
      <c r="L537" t="str">
        <f>SUBSTITUTE(SUBSTITUTE(SUBSTITUTE(SUBSTITUTE(SUBSTITUTE(SUBSTITUTE(SUBSTITUTE(SUBSTITUTE(SUBSTITUTE(SUBSTITUTE(SUBSTITUTE(SUBSTITUTE(SUBSTITUTE(LOWER(K537),".",""),"-","")," bvba",""),"belgië",""),"belgium","")," nv","")," bv",""),"group",""),"groep","")," ", ""),"é","e"),"è","e"),"à","a")</f>
        <v>bionerga</v>
      </c>
      <c r="M537" t="str">
        <f>LOWER(B537&amp;Table1[[#This Row],[Achternaam]]&amp;L537)</f>
        <v>hermanpoelmansbionerga</v>
      </c>
      <c r="N537"/>
      <c r="O537"/>
      <c r="P537"/>
      <c r="Q537"/>
      <c r="R537" t="str">
        <f>IFERROR(LEFT(SUBSTITUTE(SUBSTITUTE(Table1[[#This Row],[Website]],"www.",""),"https://",""), FIND(".", SUBSTITUTE(SUBSTITUTE(Table1[[#This Row],[Website]],"www.",""),"https://","")) - 1),"")</f>
        <v/>
      </c>
      <c r="S537" t="s">
        <v>6689</v>
      </c>
      <c r="T537"/>
    </row>
    <row r="538" spans="1:20" ht="15" customHeight="1" x14ac:dyDescent="0.45">
      <c r="A538" t="s">
        <v>5346</v>
      </c>
      <c r="B538" t="s">
        <v>6578</v>
      </c>
      <c r="C538" t="s">
        <v>6579</v>
      </c>
      <c r="D538" t="s">
        <v>7666</v>
      </c>
      <c r="F538"/>
      <c r="G538"/>
      <c r="H538"/>
      <c r="I538" t="s">
        <v>5052</v>
      </c>
      <c r="J538"/>
      <c r="K538" t="s">
        <v>7667</v>
      </c>
      <c r="L538" t="str">
        <f>SUBSTITUTE(SUBSTITUTE(SUBSTITUTE(SUBSTITUTE(SUBSTITUTE(SUBSTITUTE(SUBSTITUTE(SUBSTITUTE(SUBSTITUTE(SUBSTITUTE(SUBSTITUTE(SUBSTITUTE(SUBSTITUTE(LOWER(K538),".",""),"-","")," bvba",""),"belgië",""),"belgium","")," nv","")," bv",""),"group",""),"groep","")," ", ""),"é","e"),"è","e"),"à","a")</f>
        <v>korian</v>
      </c>
      <c r="M538" t="str">
        <f>LOWER(B538&amp;Table1[[#This Row],[Achternaam]]&amp;L538)</f>
        <v>hermanvan ballartkorian</v>
      </c>
      <c r="N538"/>
      <c r="O538"/>
      <c r="P538"/>
      <c r="Q538"/>
      <c r="R538" t="str">
        <f>IFERROR(LEFT(SUBSTITUTE(SUBSTITUTE(Table1[[#This Row],[Website]],"www.",""),"https://",""), FIND(".", SUBSTITUTE(SUBSTITUTE(Table1[[#This Row],[Website]],"www.",""),"https://","")) - 1),"")</f>
        <v/>
      </c>
      <c r="S538" t="s">
        <v>7668</v>
      </c>
      <c r="T538"/>
    </row>
    <row r="539" spans="1:20" ht="15" customHeight="1" x14ac:dyDescent="0.45">
      <c r="A539" t="s">
        <v>5346</v>
      </c>
      <c r="B539" t="s">
        <v>6578</v>
      </c>
      <c r="C539" t="s">
        <v>7671</v>
      </c>
      <c r="D539" t="s">
        <v>7670</v>
      </c>
      <c r="F539"/>
      <c r="G539"/>
      <c r="H539"/>
      <c r="I539" t="s">
        <v>5115</v>
      </c>
      <c r="J539"/>
      <c r="K539" t="s">
        <v>7071</v>
      </c>
      <c r="L539" t="str">
        <f>SUBSTITUTE(SUBSTITUTE(SUBSTITUTE(SUBSTITUTE(SUBSTITUTE(SUBSTITUTE(SUBSTITUTE(SUBSTITUTE(SUBSTITUTE(SUBSTITUTE(SUBSTITUTE(SUBSTITUTE(SUBSTITUTE(LOWER(K539),".",""),"-","")," bvba",""),"belgië",""),"belgium","")," nv","")," bv",""),"group",""),"groep","")," ", ""),"é","e"),"è","e"),"à","a")</f>
        <v>mathieugijbels</v>
      </c>
      <c r="M539" t="str">
        <f>LOWER(B539&amp;Table1[[#This Row],[Achternaam]]&amp;L539)</f>
        <v>hermanverwimpmathieugijbels</v>
      </c>
      <c r="N539"/>
      <c r="O539"/>
      <c r="P539"/>
      <c r="Q539"/>
      <c r="R539" t="str">
        <f>IFERROR(LEFT(SUBSTITUTE(SUBSTITUTE(Table1[[#This Row],[Website]],"www.",""),"https://",""), FIND(".", SUBSTITUTE(SUBSTITUTE(Table1[[#This Row],[Website]],"www.",""),"https://","")) - 1),"")</f>
        <v/>
      </c>
      <c r="S539" t="s">
        <v>7672</v>
      </c>
      <c r="T539"/>
    </row>
    <row r="540" spans="1:20" ht="15" customHeight="1" x14ac:dyDescent="0.45">
      <c r="A540" t="s">
        <v>5346</v>
      </c>
      <c r="B540" t="s">
        <v>5739</v>
      </c>
      <c r="C540" t="s">
        <v>7674</v>
      </c>
      <c r="D540" t="s">
        <v>7673</v>
      </c>
      <c r="F540"/>
      <c r="G540"/>
      <c r="H540"/>
      <c r="I540" t="s">
        <v>5052</v>
      </c>
      <c r="J540"/>
      <c r="K540" t="s">
        <v>7675</v>
      </c>
      <c r="L540" t="str">
        <f>SUBSTITUTE(SUBSTITUTE(SUBSTITUTE(SUBSTITUTE(SUBSTITUTE(SUBSTITUTE(SUBSTITUTE(SUBSTITUTE(SUBSTITUTE(SUBSTITUTE(SUBSTITUTE(SUBSTITUTE(SUBSTITUTE(LOWER(K540),".",""),"-","")," bvba",""),"belgië",""),"belgium","")," nv","")," bv",""),"group",""),"groep","")," ", ""),"é","e"),"è","e"),"à","a")</f>
        <v>thvdebreesolutionssanterra</v>
      </c>
      <c r="M540" t="str">
        <f>LOWER(B540&amp;Table1[[#This Row],[Achternaam]]&amp;L540)</f>
        <v>anneliesheynssensthvdebreesolutionssanterra</v>
      </c>
      <c r="N540"/>
      <c r="O540"/>
      <c r="P540"/>
      <c r="Q540"/>
      <c r="R540" t="str">
        <f>IFERROR(LEFT(SUBSTITUTE(SUBSTITUTE(Table1[[#This Row],[Website]],"www.",""),"https://",""), FIND(".", SUBSTITUTE(SUBSTITUTE(Table1[[#This Row],[Website]],"www.",""),"https://","")) - 1),"")</f>
        <v/>
      </c>
      <c r="S540" t="s">
        <v>6689</v>
      </c>
      <c r="T540"/>
    </row>
    <row r="541" spans="1:20" ht="15" customHeight="1" x14ac:dyDescent="0.45">
      <c r="A541" t="s">
        <v>5346</v>
      </c>
      <c r="B541" t="s">
        <v>7172</v>
      </c>
      <c r="C541" t="s">
        <v>7678</v>
      </c>
      <c r="D541" t="s">
        <v>7677</v>
      </c>
      <c r="F541"/>
      <c r="G541"/>
      <c r="H541"/>
      <c r="I541" t="s">
        <v>7680</v>
      </c>
      <c r="J541"/>
      <c r="K541" t="s">
        <v>7679</v>
      </c>
      <c r="L541" t="str">
        <f>SUBSTITUTE(SUBSTITUTE(SUBSTITUTE(SUBSTITUTE(SUBSTITUTE(SUBSTITUTE(SUBSTITUTE(SUBSTITUTE(SUBSTITUTE(SUBSTITUTE(SUBSTITUTE(SUBSTITUTE(SUBSTITUTE(LOWER(K541),".",""),"-","")," bvba",""),"belgië",""),"belgium","")," nv","")," bv",""),"group",""),"groep","")," ", ""),"é","e"),"è","e"),"à","a")</f>
        <v>europassistance,succursalebelge</v>
      </c>
      <c r="M541" t="str">
        <f>LOWER(B541&amp;Table1[[#This Row],[Achternaam]]&amp;L541)</f>
        <v>hildegoethuyseuropassistance,succursalebelge</v>
      </c>
      <c r="N541"/>
      <c r="O541"/>
      <c r="P541"/>
      <c r="Q541"/>
      <c r="R541" t="str">
        <f>IFERROR(LEFT(SUBSTITUTE(SUBSTITUTE(Table1[[#This Row],[Website]],"www.",""),"https://",""), FIND(".", SUBSTITUTE(SUBSTITUTE(Table1[[#This Row],[Website]],"www.",""),"https://","")) - 1),"")</f>
        <v/>
      </c>
      <c r="S541" t="s">
        <v>6689</v>
      </c>
      <c r="T541"/>
    </row>
    <row r="542" spans="1:20" ht="15" customHeight="1" x14ac:dyDescent="0.45">
      <c r="A542" t="s">
        <v>5346</v>
      </c>
      <c r="B542" t="s">
        <v>7172</v>
      </c>
      <c r="C542" t="s">
        <v>5255</v>
      </c>
      <c r="D542" t="s">
        <v>7682</v>
      </c>
      <c r="F542"/>
      <c r="G542"/>
      <c r="H542"/>
      <c r="I542" t="s">
        <v>7685</v>
      </c>
      <c r="J542"/>
      <c r="K542" t="s">
        <v>7683</v>
      </c>
      <c r="L542" t="str">
        <f>SUBSTITUTE(SUBSTITUTE(SUBSTITUTE(SUBSTITUTE(SUBSTITUTE(SUBSTITUTE(SUBSTITUTE(SUBSTITUTE(SUBSTITUTE(SUBSTITUTE(SUBSTITUTE(SUBSTITUTE(SUBSTITUTE(LOWER(K542),".",""),"-","")," bvba",""),"belgië",""),"belgium","")," nv","")," bv",""),"group",""),"groep","")," ", ""),"é","e"),"è","e"),"à","a")</f>
        <v>hascoinvest&amp;aanverwantevennootschappen</v>
      </c>
      <c r="M542" t="str">
        <f>LOWER(B542&amp;Table1[[#This Row],[Achternaam]]&amp;L542)</f>
        <v>hildejanssenshascoinvest&amp;aanverwantevennootschappen</v>
      </c>
      <c r="N542"/>
      <c r="O542"/>
      <c r="P542"/>
      <c r="Q542"/>
      <c r="R542" t="str">
        <f>IFERROR(LEFT(SUBSTITUTE(SUBSTITUTE(Table1[[#This Row],[Website]],"www.",""),"https://",""), FIND(".", SUBSTITUTE(SUBSTITUTE(Table1[[#This Row],[Website]],"www.",""),"https://","")) - 1),"")</f>
        <v/>
      </c>
      <c r="S542" t="s">
        <v>7684</v>
      </c>
      <c r="T542"/>
    </row>
    <row r="543" spans="1:20" ht="15" customHeight="1" x14ac:dyDescent="0.45">
      <c r="A543" t="s">
        <v>5346</v>
      </c>
      <c r="B543" t="s">
        <v>7172</v>
      </c>
      <c r="C543" t="s">
        <v>7688</v>
      </c>
      <c r="D543" t="s">
        <v>7687</v>
      </c>
      <c r="F543"/>
      <c r="G543"/>
      <c r="H543"/>
      <c r="I543" t="s">
        <v>5052</v>
      </c>
      <c r="J543"/>
      <c r="K543" t="s">
        <v>7689</v>
      </c>
      <c r="L543" t="str">
        <f>SUBSTITUTE(SUBSTITUTE(SUBSTITUTE(SUBSTITUTE(SUBSTITUTE(SUBSTITUTE(SUBSTITUTE(SUBSTITUTE(SUBSTITUTE(SUBSTITUTE(SUBSTITUTE(SUBSTITUTE(SUBSTITUTE(LOWER(K543),".",""),"-","")," bvba",""),"belgië",""),"belgium","")," nv","")," bv",""),"group",""),"groep","")," ", ""),"é","e"),"è","e"),"à","a")</f>
        <v>vanroey</v>
      </c>
      <c r="M543" t="str">
        <f>LOWER(B543&amp;Table1[[#This Row],[Achternaam]]&amp;L543)</f>
        <v>hildekerstenvanroey</v>
      </c>
      <c r="N543"/>
      <c r="O543"/>
      <c r="P543"/>
      <c r="Q543"/>
      <c r="R543" t="str">
        <f>IFERROR(LEFT(SUBSTITUTE(SUBSTITUTE(Table1[[#This Row],[Website]],"www.",""),"https://",""), FIND(".", SUBSTITUTE(SUBSTITUTE(Table1[[#This Row],[Website]],"www.",""),"https://","")) - 1),"")</f>
        <v/>
      </c>
      <c r="S543" t="s">
        <v>7690</v>
      </c>
      <c r="T543"/>
    </row>
    <row r="544" spans="1:20" ht="15" customHeight="1" x14ac:dyDescent="0.45">
      <c r="A544" t="s">
        <v>5346</v>
      </c>
      <c r="B544" t="s">
        <v>7172</v>
      </c>
      <c r="C544" t="s">
        <v>7693</v>
      </c>
      <c r="D544" t="s">
        <v>7692</v>
      </c>
      <c r="F544"/>
      <c r="G544"/>
      <c r="H544"/>
      <c r="I544" t="s">
        <v>6939</v>
      </c>
      <c r="J544"/>
      <c r="K544" t="s">
        <v>7694</v>
      </c>
      <c r="L544" t="str">
        <f>SUBSTITUTE(SUBSTITUTE(SUBSTITUTE(SUBSTITUTE(SUBSTITUTE(SUBSTITUTE(SUBSTITUTE(SUBSTITUTE(SUBSTITUTE(SUBSTITUTE(SUBSTITUTE(SUBSTITUTE(SUBSTITUTE(LOWER(K544),".",""),"-","")," bvba",""),"belgië",""),"belgium","")," nv","")," bv",""),"group",""),"groep","")," ", ""),"é","e"),"è","e"),"à","a")</f>
        <v>medicalinformationprofessionalsystems</v>
      </c>
      <c r="M544" t="str">
        <f>LOWER(B544&amp;Table1[[#This Row],[Achternaam]]&amp;L544)</f>
        <v>hildelampaertmedicalinformationprofessionalsystems</v>
      </c>
      <c r="N544"/>
      <c r="O544"/>
      <c r="P544"/>
      <c r="Q544"/>
      <c r="R544" t="str">
        <f>IFERROR(LEFT(SUBSTITUTE(SUBSTITUTE(Table1[[#This Row],[Website]],"www.",""),"https://",""), FIND(".", SUBSTITUTE(SUBSTITUTE(Table1[[#This Row],[Website]],"www.",""),"https://","")) - 1),"")</f>
        <v/>
      </c>
      <c r="S544" t="s">
        <v>6689</v>
      </c>
      <c r="T544"/>
    </row>
    <row r="545" spans="1:20" ht="15" customHeight="1" x14ac:dyDescent="0.45">
      <c r="A545" t="s">
        <v>5346</v>
      </c>
      <c r="B545" t="s">
        <v>5851</v>
      </c>
      <c r="C545" t="s">
        <v>7696</v>
      </c>
      <c r="D545" t="s">
        <v>7695</v>
      </c>
      <c r="F545"/>
      <c r="G545"/>
      <c r="H545"/>
      <c r="I545" t="s">
        <v>5052</v>
      </c>
      <c r="J545"/>
      <c r="K545" t="s">
        <v>7697</v>
      </c>
      <c r="L545" t="str">
        <f>SUBSTITUTE(SUBSTITUTE(SUBSTITUTE(SUBSTITUTE(SUBSTITUTE(SUBSTITUTE(SUBSTITUTE(SUBSTITUTE(SUBSTITUTE(SUBSTITUTE(SUBSTITUTE(SUBSTITUTE(SUBSTITUTE(LOWER(K545),".",""),"-","")," bvba",""),"belgië",""),"belgium","")," nv","")," bv",""),"group",""),"groep","")," ", ""),"é","e"),"è","e"),"à","a")</f>
        <v>bosalemissioncontrolsystems</v>
      </c>
      <c r="M545" t="str">
        <f>LOWER(B545&amp;Table1[[#This Row],[Achternaam]]&amp;L545)</f>
        <v>christinedommershausenbosalemissioncontrolsystems</v>
      </c>
      <c r="N545"/>
      <c r="O545"/>
      <c r="P545"/>
      <c r="Q545"/>
      <c r="R545" t="str">
        <f>IFERROR(LEFT(SUBSTITUTE(SUBSTITUTE(Table1[[#This Row],[Website]],"www.",""),"https://",""), FIND(".", SUBSTITUTE(SUBSTITUTE(Table1[[#This Row],[Website]],"www.",""),"https://","")) - 1),"")</f>
        <v/>
      </c>
      <c r="S545" t="s">
        <v>6689</v>
      </c>
      <c r="T545"/>
    </row>
    <row r="546" spans="1:20" ht="15" customHeight="1" x14ac:dyDescent="0.45">
      <c r="A546" t="s">
        <v>5346</v>
      </c>
      <c r="B546" t="s">
        <v>7700</v>
      </c>
      <c r="C546" t="s">
        <v>7701</v>
      </c>
      <c r="D546" t="s">
        <v>7699</v>
      </c>
      <c r="F546"/>
      <c r="G546"/>
      <c r="H546"/>
      <c r="I546" t="s">
        <v>5052</v>
      </c>
      <c r="J546"/>
      <c r="K546" t="s">
        <v>7702</v>
      </c>
      <c r="L546" t="str">
        <f>SUBSTITUTE(SUBSTITUTE(SUBSTITUTE(SUBSTITUTE(SUBSTITUTE(SUBSTITUTE(SUBSTITUTE(SUBSTITUTE(SUBSTITUTE(SUBSTITUTE(SUBSTITUTE(SUBSTITUTE(SUBSTITUTE(LOWER(K546),".",""),"-","")," bvba",""),"belgië",""),"belgium","")," nv","")," bv",""),"group",""),"groep","")," ", ""),"é","e"),"è","e"),"à","a")</f>
        <v>bnpparibaslease</v>
      </c>
      <c r="M546" t="str">
        <f>LOWER(B546&amp;Table1[[#This Row],[Achternaam]]&amp;L546)</f>
        <v>hrleasing solutionsbnpparibaslease</v>
      </c>
      <c r="N546"/>
      <c r="O546"/>
      <c r="P546"/>
      <c r="Q546"/>
      <c r="R546" t="str">
        <f>IFERROR(LEFT(SUBSTITUTE(SUBSTITUTE(Table1[[#This Row],[Website]],"www.",""),"https://",""), FIND(".", SUBSTITUTE(SUBSTITUTE(Table1[[#This Row],[Website]],"www.",""),"https://","")) - 1),"")</f>
        <v/>
      </c>
      <c r="S546" t="s">
        <v>6689</v>
      </c>
      <c r="T546"/>
    </row>
    <row r="547" spans="1:20" ht="15" customHeight="1" x14ac:dyDescent="0.45">
      <c r="A547" t="s">
        <v>5346</v>
      </c>
      <c r="B547" t="s">
        <v>5126</v>
      </c>
      <c r="C547" t="s">
        <v>7705</v>
      </c>
      <c r="D547" t="s">
        <v>7704</v>
      </c>
      <c r="F547"/>
      <c r="G547"/>
      <c r="H547"/>
      <c r="I547" t="s">
        <v>5052</v>
      </c>
      <c r="J547"/>
      <c r="K547" t="s">
        <v>7706</v>
      </c>
      <c r="L547" t="str">
        <f>SUBSTITUTE(SUBSTITUTE(SUBSTITUTE(SUBSTITUTE(SUBSTITUTE(SUBSTITUTE(SUBSTITUTE(SUBSTITUTE(SUBSTITUTE(SUBSTITUTE(SUBSTITUTE(SUBSTITUTE(SUBSTITUTE(LOWER(K547),".",""),"-","")," bvba",""),"belgië",""),"belgium","")," nv","")," bv",""),"group",""),"groep","")," ", ""),"é","e"),"è","e"),"à","a")</f>
        <v>productionresource</v>
      </c>
      <c r="M547" t="str">
        <f>LOWER(B547&amp;Table1[[#This Row],[Achternaam]]&amp;L547)</f>
        <v>patriciahordijkproductionresource</v>
      </c>
      <c r="N547"/>
      <c r="O547"/>
      <c r="P547"/>
      <c r="Q547"/>
      <c r="R547" t="str">
        <f>IFERROR(LEFT(SUBSTITUTE(SUBSTITUTE(Table1[[#This Row],[Website]],"www.",""),"https://",""), FIND(".", SUBSTITUTE(SUBSTITUTE(Table1[[#This Row],[Website]],"www.",""),"https://","")) - 1),"")</f>
        <v/>
      </c>
      <c r="S547" t="s">
        <v>7707</v>
      </c>
      <c r="T547"/>
    </row>
    <row r="548" spans="1:20" ht="15" customHeight="1" x14ac:dyDescent="0.45">
      <c r="A548" t="s">
        <v>5346</v>
      </c>
      <c r="B548" t="s">
        <v>7710</v>
      </c>
      <c r="C548" t="s">
        <v>7711</v>
      </c>
      <c r="D548" t="s">
        <v>7709</v>
      </c>
      <c r="F548"/>
      <c r="G548"/>
      <c r="H548"/>
      <c r="I548" t="s">
        <v>5115</v>
      </c>
      <c r="J548"/>
      <c r="K548" t="s">
        <v>7712</v>
      </c>
      <c r="L548" t="str">
        <f>SUBSTITUTE(SUBSTITUTE(SUBSTITUTE(SUBSTITUTE(SUBSTITUTE(SUBSTITUTE(SUBSTITUTE(SUBSTITUTE(SUBSTITUTE(SUBSTITUTE(SUBSTITUTE(SUBSTITUTE(SUBSTITUTE(LOWER(K548),".",""),"-","")," bvba",""),"belgië",""),"belgium","")," nv","")," bv",""),"group",""),"groep","")," ", ""),"é","e"),"è","e"),"à","a")</f>
        <v>dpworldantwerp</v>
      </c>
      <c r="M548" t="str">
        <f>LOWER(B548&amp;Table1[[#This Row],[Achternaam]]&amp;L548)</f>
        <v>hugode biedpworldantwerp</v>
      </c>
      <c r="N548"/>
      <c r="O548"/>
      <c r="P548"/>
      <c r="Q548"/>
      <c r="R548" t="str">
        <f>IFERROR(LEFT(SUBSTITUTE(SUBSTITUTE(Table1[[#This Row],[Website]],"www.",""),"https://",""), FIND(".", SUBSTITUTE(SUBSTITUTE(Table1[[#This Row],[Website]],"www.",""),"https://","")) - 1),"")</f>
        <v/>
      </c>
      <c r="S548" t="s">
        <v>7713</v>
      </c>
      <c r="T548"/>
    </row>
    <row r="549" spans="1:20" ht="15" customHeight="1" x14ac:dyDescent="0.45">
      <c r="A549" t="s">
        <v>5346</v>
      </c>
      <c r="B549" t="s">
        <v>6158</v>
      </c>
      <c r="C549" t="s">
        <v>7716</v>
      </c>
      <c r="D549" t="s">
        <v>7715</v>
      </c>
      <c r="F549"/>
      <c r="G549"/>
      <c r="H549"/>
      <c r="I549" t="s">
        <v>5115</v>
      </c>
      <c r="J549"/>
      <c r="K549" t="s">
        <v>7717</v>
      </c>
      <c r="L549" t="str">
        <f>SUBSTITUTE(SUBSTITUTE(SUBSTITUTE(SUBSTITUTE(SUBSTITUTE(SUBSTITUTE(SUBSTITUTE(SUBSTITUTE(SUBSTITUTE(SUBSTITUTE(SUBSTITUTE(SUBSTITUTE(SUBSTITUTE(LOWER(K549),".",""),"-","")," bvba",""),"belgië",""),"belgium","")," nv","")," bv",""),"group",""),"groep","")," ", ""),"é","e"),"è","e"),"à","a")</f>
        <v>aurubisbeerse</v>
      </c>
      <c r="M549" t="str">
        <f>LOWER(B549&amp;Table1[[#This Row],[Achternaam]]&amp;L549)</f>
        <v>ingridwaghemansaurubisbeerse</v>
      </c>
      <c r="N549"/>
      <c r="O549"/>
      <c r="P549"/>
      <c r="Q549"/>
      <c r="R549" t="str">
        <f>IFERROR(LEFT(SUBSTITUTE(SUBSTITUTE(Table1[[#This Row],[Website]],"www.",""),"https://",""), FIND(".", SUBSTITUTE(SUBSTITUTE(Table1[[#This Row],[Website]],"www.",""),"https://","")) - 1),"")</f>
        <v/>
      </c>
      <c r="S549" t="s">
        <v>7718</v>
      </c>
      <c r="T549"/>
    </row>
    <row r="550" spans="1:20" ht="15" customHeight="1" x14ac:dyDescent="0.45">
      <c r="A550" t="s">
        <v>5346</v>
      </c>
      <c r="B550" t="s">
        <v>7721</v>
      </c>
      <c r="C550" t="s">
        <v>7722</v>
      </c>
      <c r="D550" t="s">
        <v>7720</v>
      </c>
      <c r="F550"/>
      <c r="G550"/>
      <c r="H550"/>
      <c r="I550" t="s">
        <v>5052</v>
      </c>
      <c r="J550"/>
      <c r="K550" t="s">
        <v>7723</v>
      </c>
      <c r="L550" t="str">
        <f>SUBSTITUTE(SUBSTITUTE(SUBSTITUTE(SUBSTITUTE(SUBSTITUTE(SUBSTITUTE(SUBSTITUTE(SUBSTITUTE(SUBSTITUTE(SUBSTITUTE(SUBSTITUTE(SUBSTITUTE(SUBSTITUTE(LOWER(K550),".",""),"-","")," bvba",""),"belgië",""),"belgium","")," nv","")," bv",""),"group",""),"groep","")," ", ""),"é","e"),"è","e"),"à","a")</f>
        <v>soprema</v>
      </c>
      <c r="M550" t="str">
        <f>LOWER(B550&amp;Table1[[#This Row],[Achternaam]]&amp;L550)</f>
        <v>yvettede smedtsoprema</v>
      </c>
      <c r="N550"/>
      <c r="O550"/>
      <c r="P550"/>
      <c r="Q550"/>
      <c r="R550" t="str">
        <f>IFERROR(LEFT(SUBSTITUTE(SUBSTITUTE(Table1[[#This Row],[Website]],"www.",""),"https://",""), FIND(".", SUBSTITUTE(SUBSTITUTE(Table1[[#This Row],[Website]],"www.",""),"https://","")) - 1),"")</f>
        <v/>
      </c>
      <c r="S550" t="s">
        <v>6689</v>
      </c>
      <c r="T550"/>
    </row>
    <row r="551" spans="1:20" ht="15" customHeight="1" x14ac:dyDescent="0.45">
      <c r="A551" t="s">
        <v>5346</v>
      </c>
      <c r="B551" t="s">
        <v>6158</v>
      </c>
      <c r="C551" t="s">
        <v>7321</v>
      </c>
      <c r="D551" t="s">
        <v>7725</v>
      </c>
      <c r="F551"/>
      <c r="G551"/>
      <c r="H551"/>
      <c r="I551" t="s">
        <v>5115</v>
      </c>
      <c r="J551"/>
      <c r="K551" t="s">
        <v>6977</v>
      </c>
      <c r="L551" t="str">
        <f>SUBSTITUTE(SUBSTITUTE(SUBSTITUTE(SUBSTITUTE(SUBSTITUTE(SUBSTITUTE(SUBSTITUTE(SUBSTITUTE(SUBSTITUTE(SUBSTITUTE(SUBSTITUTE(SUBSTITUTE(SUBSTITUTE(LOWER(K551),".",""),"-","")," bvba",""),"belgië",""),"belgium","")," nv","")," bv",""),"group",""),"groep","")," ", ""),"é","e"),"è","e"),"à","a")</f>
        <v>johnson&amp;johnson</v>
      </c>
      <c r="M551" t="str">
        <f>LOWER(B551&amp;Table1[[#This Row],[Achternaam]]&amp;L551)</f>
        <v>ingriddierckxjohnson&amp;johnson</v>
      </c>
      <c r="N551"/>
      <c r="O551"/>
      <c r="P551"/>
      <c r="Q551"/>
      <c r="R551" t="str">
        <f>IFERROR(LEFT(SUBSTITUTE(SUBSTITUTE(Table1[[#This Row],[Website]],"www.",""),"https://",""), FIND(".", SUBSTITUTE(SUBSTITUTE(Table1[[#This Row],[Website]],"www.",""),"https://","")) - 1),"")</f>
        <v/>
      </c>
      <c r="S551" t="s">
        <v>7726</v>
      </c>
      <c r="T551"/>
    </row>
    <row r="552" spans="1:20" ht="15" customHeight="1" x14ac:dyDescent="0.45">
      <c r="A552" t="s">
        <v>5346</v>
      </c>
      <c r="B552" t="s">
        <v>7729</v>
      </c>
      <c r="C552" t="s">
        <v>5182</v>
      </c>
      <c r="D552" t="s">
        <v>7728</v>
      </c>
      <c r="F552"/>
      <c r="G552"/>
      <c r="H552"/>
      <c r="I552" t="s">
        <v>6950</v>
      </c>
      <c r="J552"/>
      <c r="K552" t="s">
        <v>7730</v>
      </c>
      <c r="L552" t="str">
        <f>SUBSTITUTE(SUBSTITUTE(SUBSTITUTE(SUBSTITUTE(SUBSTITUTE(SUBSTITUTE(SUBSTITUTE(SUBSTITUTE(SUBSTITUTE(SUBSTITUTE(SUBSTITUTE(SUBSTITUTE(SUBSTITUTE(LOWER(K552),".",""),"-","")," bvba",""),"belgië",""),"belgium","")," nv","")," bv",""),"group",""),"groep","")," ", ""),"é","e"),"è","e"),"à","a")</f>
        <v>democo</v>
      </c>
      <c r="M552" t="str">
        <f>LOWER(B552&amp;Table1[[#This Row],[Achternaam]]&amp;L552)</f>
        <v>ilseclaesdemoco</v>
      </c>
      <c r="N552"/>
      <c r="O552"/>
      <c r="P552"/>
      <c r="Q552"/>
      <c r="R552" t="str">
        <f>IFERROR(LEFT(SUBSTITUTE(SUBSTITUTE(Table1[[#This Row],[Website]],"www.",""),"https://",""), FIND(".", SUBSTITUTE(SUBSTITUTE(Table1[[#This Row],[Website]],"www.",""),"https://","")) - 1),"")</f>
        <v/>
      </c>
      <c r="S552" t="s">
        <v>7731</v>
      </c>
      <c r="T552"/>
    </row>
    <row r="553" spans="1:20" ht="15" customHeight="1" x14ac:dyDescent="0.45">
      <c r="A553" t="s">
        <v>5346</v>
      </c>
      <c r="B553" t="s">
        <v>7729</v>
      </c>
      <c r="C553" t="s">
        <v>7734</v>
      </c>
      <c r="D553" t="s">
        <v>7733</v>
      </c>
      <c r="F553"/>
      <c r="G553"/>
      <c r="H553"/>
      <c r="I553" t="s">
        <v>5052</v>
      </c>
      <c r="J553"/>
      <c r="K553" t="s">
        <v>7735</v>
      </c>
      <c r="L553" t="str">
        <f>SUBSTITUTE(SUBSTITUTE(SUBSTITUTE(SUBSTITUTE(SUBSTITUTE(SUBSTITUTE(SUBSTITUTE(SUBSTITUTE(SUBSTITUTE(SUBSTITUTE(SUBSTITUTE(SUBSTITUTE(SUBSTITUTE(LOWER(K553),".",""),"-","")," bvba",""),"belgië",""),"belgium","")," nv","")," bv",""),"group",""),"groep","")," ", ""),"é","e"),"è","e"),"à","a")</f>
        <v>lambrechtsservices</v>
      </c>
      <c r="M553" t="str">
        <f>LOWER(B553&amp;Table1[[#This Row],[Achternaam]]&amp;L553)</f>
        <v>ilsepepelambrechtsservices</v>
      </c>
      <c r="N553"/>
      <c r="O553"/>
      <c r="P553"/>
      <c r="Q553"/>
      <c r="R553" t="str">
        <f>IFERROR(LEFT(SUBSTITUTE(SUBSTITUTE(Table1[[#This Row],[Website]],"www.",""),"https://",""), FIND(".", SUBSTITUTE(SUBSTITUTE(Table1[[#This Row],[Website]],"www.",""),"https://","")) - 1),"")</f>
        <v/>
      </c>
      <c r="S553" t="s">
        <v>7736</v>
      </c>
      <c r="T553"/>
    </row>
    <row r="554" spans="1:20" ht="15" customHeight="1" x14ac:dyDescent="0.45">
      <c r="A554" t="s">
        <v>5346</v>
      </c>
      <c r="B554" t="s">
        <v>7739</v>
      </c>
      <c r="C554" t="s">
        <v>7740</v>
      </c>
      <c r="D554" t="s">
        <v>7738</v>
      </c>
      <c r="F554"/>
      <c r="G554"/>
      <c r="H554"/>
      <c r="I554" t="s">
        <v>5052</v>
      </c>
      <c r="J554"/>
      <c r="K554" t="s">
        <v>7741</v>
      </c>
      <c r="L554" t="str">
        <f>SUBSTITUTE(SUBSTITUTE(SUBSTITUTE(SUBSTITUTE(SUBSTITUTE(SUBSTITUTE(SUBSTITUTE(SUBSTITUTE(SUBSTITUTE(SUBSTITUTE(SUBSTITUTE(SUBSTITUTE(SUBSTITUTE(LOWER(K554),".",""),"-","")," bvba",""),"belgië",""),"belgium","")," nv","")," bv",""),"group",""),"groep","")," ", ""),"é","e"),"è","e"),"à","a")</f>
        <v>volvocarbrussel</v>
      </c>
      <c r="M554" t="str">
        <f>LOWER(B554&amp;Table1[[#This Row],[Achternaam]]&amp;L554)</f>
        <v>inaraeymaekersvolvocarbrussel</v>
      </c>
      <c r="N554"/>
      <c r="O554"/>
      <c r="P554"/>
      <c r="Q554"/>
      <c r="R554" t="str">
        <f>IFERROR(LEFT(SUBSTITUTE(SUBSTITUTE(Table1[[#This Row],[Website]],"www.",""),"https://",""), FIND(".", SUBSTITUTE(SUBSTITUTE(Table1[[#This Row],[Website]],"www.",""),"https://","")) - 1),"")</f>
        <v/>
      </c>
      <c r="S554" t="s">
        <v>7742</v>
      </c>
      <c r="T554"/>
    </row>
    <row r="555" spans="1:20" ht="15" customHeight="1" x14ac:dyDescent="0.45">
      <c r="A555" t="s">
        <v>5346</v>
      </c>
      <c r="B555" t="s">
        <v>7745</v>
      </c>
      <c r="C555" t="s">
        <v>7746</v>
      </c>
      <c r="D555" t="s">
        <v>7744</v>
      </c>
      <c r="F555"/>
      <c r="G555"/>
      <c r="H555"/>
      <c r="I555" t="s">
        <v>7747</v>
      </c>
      <c r="J555"/>
      <c r="K555" t="s">
        <v>6917</v>
      </c>
      <c r="L555" t="str">
        <f>SUBSTITUTE(SUBSTITUTE(SUBSTITUTE(SUBSTITUTE(SUBSTITUTE(SUBSTITUTE(SUBSTITUTE(SUBSTITUTE(SUBSTITUTE(SUBSTITUTE(SUBSTITUTE(SUBSTITUTE(SUBSTITUTE(LOWER(K555),".",""),"-","")," bvba",""),"belgië",""),"belgium","")," nv","")," bv",""),"group",""),"groep","")," ", ""),"é","e"),"è","e"),"à","a")</f>
        <v>barrycallebaut</v>
      </c>
      <c r="M555" t="str">
        <f>LOWER(B555&amp;Table1[[#This Row],[Achternaam]]&amp;L555)</f>
        <v>inepeetermansbarrycallebaut</v>
      </c>
      <c r="N555"/>
      <c r="O555"/>
      <c r="P555"/>
      <c r="Q555"/>
      <c r="R555" t="str">
        <f>IFERROR(LEFT(SUBSTITUTE(SUBSTITUTE(Table1[[#This Row],[Website]],"www.",""),"https://",""), FIND(".", SUBSTITUTE(SUBSTITUTE(Table1[[#This Row],[Website]],"www.",""),"https://","")) - 1),"")</f>
        <v/>
      </c>
      <c r="S555" t="s">
        <v>6689</v>
      </c>
      <c r="T555"/>
    </row>
    <row r="556" spans="1:20" ht="15" customHeight="1" x14ac:dyDescent="0.45">
      <c r="A556" t="s">
        <v>5346</v>
      </c>
      <c r="B556" t="s">
        <v>7750</v>
      </c>
      <c r="C556" t="s">
        <v>7751</v>
      </c>
      <c r="D556" t="s">
        <v>7749</v>
      </c>
      <c r="F556"/>
      <c r="G556"/>
      <c r="H556"/>
      <c r="I556" t="s">
        <v>6243</v>
      </c>
      <c r="J556"/>
      <c r="K556" t="s">
        <v>7752</v>
      </c>
      <c r="L556" t="str">
        <f>SUBSTITUTE(SUBSTITUTE(SUBSTITUTE(SUBSTITUTE(SUBSTITUTE(SUBSTITUTE(SUBSTITUTE(SUBSTITUTE(SUBSTITUTE(SUBSTITUTE(SUBSTITUTE(SUBSTITUTE(SUBSTITUTE(LOWER(K556),".",""),"-","")," bvba",""),"belgië",""),"belgium","")," nv","")," bv",""),"group",""),"groep","")," ", ""),"é","e"),"è","e"),"à","a")</f>
        <v>philipmorris</v>
      </c>
      <c r="M556" t="str">
        <f>LOWER(B556&amp;Table1[[#This Row],[Achternaam]]&amp;L556)</f>
        <v>inesde maerephilipmorris</v>
      </c>
      <c r="N556"/>
      <c r="O556"/>
      <c r="P556"/>
      <c r="Q556"/>
      <c r="R556" t="str">
        <f>IFERROR(LEFT(SUBSTITUTE(SUBSTITUTE(Table1[[#This Row],[Website]],"www.",""),"https://",""), FIND(".", SUBSTITUTE(SUBSTITUTE(Table1[[#This Row],[Website]],"www.",""),"https://","")) - 1),"")</f>
        <v/>
      </c>
      <c r="S556" t="s">
        <v>7753</v>
      </c>
      <c r="T556"/>
    </row>
    <row r="557" spans="1:20" ht="15" customHeight="1" x14ac:dyDescent="0.45">
      <c r="A557" t="s">
        <v>5346</v>
      </c>
      <c r="B557" t="s">
        <v>6012</v>
      </c>
      <c r="C557" t="s">
        <v>7759</v>
      </c>
      <c r="D557" t="s">
        <v>7758</v>
      </c>
      <c r="F557"/>
      <c r="G557"/>
      <c r="H557"/>
      <c r="I557" t="s">
        <v>7761</v>
      </c>
      <c r="J557"/>
      <c r="K557" t="s">
        <v>7760</v>
      </c>
      <c r="L557" t="str">
        <f>SUBSTITUTE(SUBSTITUTE(SUBSTITUTE(SUBSTITUTE(SUBSTITUTE(SUBSTITUTE(SUBSTITUTE(SUBSTITUTE(SUBSTITUTE(SUBSTITUTE(SUBSTITUTE(SUBSTITUTE(SUBSTITUTE(LOWER(K557),".",""),"-","")," bvba",""),"belgië",""),"belgium","")," nv","")," bv",""),"group",""),"groep","")," ", ""),"é","e"),"è","e"),"à","a")</f>
        <v>vandemoortele</v>
      </c>
      <c r="M557" t="str">
        <f>LOWER(B557&amp;Table1[[#This Row],[Achternaam]]&amp;L557)</f>
        <v>ingecornevandemoortele</v>
      </c>
      <c r="N557"/>
      <c r="O557"/>
      <c r="P557"/>
      <c r="Q557"/>
      <c r="R557" t="str">
        <f>IFERROR(LEFT(SUBSTITUTE(SUBSTITUTE(Table1[[#This Row],[Website]],"www.",""),"https://",""), FIND(".", SUBSTITUTE(SUBSTITUTE(Table1[[#This Row],[Website]],"www.",""),"https://","")) - 1),"")</f>
        <v/>
      </c>
      <c r="S557" t="s">
        <v>6689</v>
      </c>
      <c r="T557"/>
    </row>
    <row r="558" spans="1:20" ht="15" customHeight="1" x14ac:dyDescent="0.45">
      <c r="A558" t="s">
        <v>5346</v>
      </c>
      <c r="B558" t="s">
        <v>6012</v>
      </c>
      <c r="C558" t="s">
        <v>7764</v>
      </c>
      <c r="D558" t="s">
        <v>7763</v>
      </c>
      <c r="F558"/>
      <c r="G558"/>
      <c r="H558"/>
      <c r="I558" t="s">
        <v>5052</v>
      </c>
      <c r="J558"/>
      <c r="K558" t="s">
        <v>7765</v>
      </c>
      <c r="L558" t="str">
        <f>SUBSTITUTE(SUBSTITUTE(SUBSTITUTE(SUBSTITUTE(SUBSTITUTE(SUBSTITUTE(SUBSTITUTE(SUBSTITUTE(SUBSTITUTE(SUBSTITUTE(SUBSTITUTE(SUBSTITUTE(SUBSTITUTE(LOWER(K558),".",""),"-","")," bvba",""),"belgië",""),"belgium","")," nv","")," bv",""),"group",""),"groep","")," ", ""),"é","e"),"è","e"),"à","a")</f>
        <v>solidussolutions</v>
      </c>
      <c r="M558" t="str">
        <f>LOWER(B558&amp;Table1[[#This Row],[Achternaam]]&amp;L558)</f>
        <v>ingelanslotssolidussolutions</v>
      </c>
      <c r="N558"/>
      <c r="O558"/>
      <c r="P558"/>
      <c r="Q558"/>
      <c r="R558" t="str">
        <f>IFERROR(LEFT(SUBSTITUTE(SUBSTITUTE(Table1[[#This Row],[Website]],"www.",""),"https://",""), FIND(".", SUBSTITUTE(SUBSTITUTE(Table1[[#This Row],[Website]],"www.",""),"https://","")) - 1),"")</f>
        <v/>
      </c>
      <c r="S558" t="s">
        <v>7766</v>
      </c>
      <c r="T558"/>
    </row>
    <row r="559" spans="1:20" ht="15" customHeight="1" x14ac:dyDescent="0.45">
      <c r="A559" t="s">
        <v>5346</v>
      </c>
      <c r="B559" t="s">
        <v>6012</v>
      </c>
      <c r="C559" t="s">
        <v>7769</v>
      </c>
      <c r="D559" t="s">
        <v>7768</v>
      </c>
      <c r="F559"/>
      <c r="G559"/>
      <c r="H559"/>
      <c r="I559" t="s">
        <v>5052</v>
      </c>
      <c r="J559"/>
      <c r="K559" t="s">
        <v>7770</v>
      </c>
      <c r="L559" t="str">
        <f>SUBSTITUTE(SUBSTITUTE(SUBSTITUTE(SUBSTITUTE(SUBSTITUTE(SUBSTITUTE(SUBSTITUTE(SUBSTITUTE(SUBSTITUTE(SUBSTITUTE(SUBSTITUTE(SUBSTITUTE(SUBSTITUTE(LOWER(K559),".",""),"-","")," bvba",""),"belgië",""),"belgium","")," nv","")," bv",""),"group",""),"groep","")," ", ""),"é","e"),"è","e"),"à","a")</f>
        <v>produo</v>
      </c>
      <c r="M559" t="str">
        <f>LOWER(B559&amp;Table1[[#This Row],[Achternaam]]&amp;L559)</f>
        <v>ingenackomproduo</v>
      </c>
      <c r="N559"/>
      <c r="O559"/>
      <c r="P559"/>
      <c r="Q559"/>
      <c r="R559" t="str">
        <f>IFERROR(LEFT(SUBSTITUTE(SUBSTITUTE(Table1[[#This Row],[Website]],"www.",""),"https://",""), FIND(".", SUBSTITUTE(SUBSTITUTE(Table1[[#This Row],[Website]],"www.",""),"https://","")) - 1),"")</f>
        <v/>
      </c>
      <c r="S559" t="s">
        <v>6689</v>
      </c>
      <c r="T559"/>
    </row>
    <row r="560" spans="1:20" ht="15" customHeight="1" x14ac:dyDescent="0.45">
      <c r="A560" t="s">
        <v>5346</v>
      </c>
      <c r="B560" t="s">
        <v>6012</v>
      </c>
      <c r="C560" t="s">
        <v>7773</v>
      </c>
      <c r="D560" t="s">
        <v>7772</v>
      </c>
      <c r="F560"/>
      <c r="G560"/>
      <c r="H560"/>
      <c r="I560" t="s">
        <v>5052</v>
      </c>
      <c r="J560"/>
      <c r="K560" t="s">
        <v>350</v>
      </c>
      <c r="L560" t="str">
        <f>SUBSTITUTE(SUBSTITUTE(SUBSTITUTE(SUBSTITUTE(SUBSTITUTE(SUBSTITUTE(SUBSTITUTE(SUBSTITUTE(SUBSTITUTE(SUBSTITUTE(SUBSTITUTE(SUBSTITUTE(SUBSTITUTE(LOWER(K560),".",""),"-","")," bvba",""),"belgië",""),"belgium","")," nv","")," bv",""),"group",""),"groep","")," ", ""),"é","e"),"è","e"),"à","a")</f>
        <v>aluminiumduffel</v>
      </c>
      <c r="M560" t="str">
        <f>LOWER(B560&amp;Table1[[#This Row],[Achternaam]]&amp;L560)</f>
        <v>ingepirardaluminiumduffel</v>
      </c>
      <c r="N560"/>
      <c r="O560"/>
      <c r="P560"/>
      <c r="Q560"/>
      <c r="R560" t="str">
        <f>IFERROR(LEFT(SUBSTITUTE(SUBSTITUTE(Table1[[#This Row],[Website]],"www.",""),"https://",""), FIND(".", SUBSTITUTE(SUBSTITUTE(Table1[[#This Row],[Website]],"www.",""),"https://","")) - 1),"")</f>
        <v/>
      </c>
      <c r="S560" t="s">
        <v>7774</v>
      </c>
      <c r="T560"/>
    </row>
    <row r="561" spans="1:20" ht="15" customHeight="1" x14ac:dyDescent="0.45">
      <c r="A561" t="s">
        <v>5346</v>
      </c>
      <c r="B561" t="s">
        <v>6012</v>
      </c>
      <c r="C561" t="s">
        <v>7777</v>
      </c>
      <c r="D561" t="s">
        <v>7776</v>
      </c>
      <c r="F561"/>
      <c r="G561"/>
      <c r="H561"/>
      <c r="I561" t="s">
        <v>5052</v>
      </c>
      <c r="J561"/>
      <c r="K561" t="s">
        <v>7778</v>
      </c>
      <c r="L561" t="str">
        <f>SUBSTITUTE(SUBSTITUTE(SUBSTITUTE(SUBSTITUTE(SUBSTITUTE(SUBSTITUTE(SUBSTITUTE(SUBSTITUTE(SUBSTITUTE(SUBSTITUTE(SUBSTITUTE(SUBSTITUTE(SUBSTITUTE(LOWER(K561),".",""),"-","")," bvba",""),"belgië",""),"belgium","")," nv","")," bv",""),"group",""),"groep","")," ", ""),"é","e"),"è","e"),"à","a")</f>
        <v>hildinganders</v>
      </c>
      <c r="M561" t="str">
        <f>LOWER(B561&amp;Table1[[#This Row],[Achternaam]]&amp;L561)</f>
        <v>ingeschoorenshildinganders</v>
      </c>
      <c r="N561"/>
      <c r="O561"/>
      <c r="P561"/>
      <c r="Q561"/>
      <c r="R561" t="str">
        <f>IFERROR(LEFT(SUBSTITUTE(SUBSTITUTE(Table1[[#This Row],[Website]],"www.",""),"https://",""), FIND(".", SUBSTITUTE(SUBSTITUTE(Table1[[#This Row],[Website]],"www.",""),"https://","")) - 1),"")</f>
        <v/>
      </c>
      <c r="S561" t="s">
        <v>6689</v>
      </c>
      <c r="T561"/>
    </row>
    <row r="562" spans="1:20" ht="15" customHeight="1" x14ac:dyDescent="0.45">
      <c r="A562" t="s">
        <v>5346</v>
      </c>
      <c r="B562" t="s">
        <v>6012</v>
      </c>
      <c r="C562" t="s">
        <v>7781</v>
      </c>
      <c r="D562" t="s">
        <v>7780</v>
      </c>
      <c r="F562"/>
      <c r="G562"/>
      <c r="H562"/>
      <c r="I562" t="s">
        <v>5052</v>
      </c>
      <c r="J562"/>
      <c r="K562" t="s">
        <v>7782</v>
      </c>
      <c r="L562" t="str">
        <f>SUBSTITUTE(SUBSTITUTE(SUBSTITUTE(SUBSTITUTE(SUBSTITUTE(SUBSTITUTE(SUBSTITUTE(SUBSTITUTE(SUBSTITUTE(SUBSTITUTE(SUBSTITUTE(SUBSTITUTE(SUBSTITUTE(LOWER(K562),".",""),"-","")," bvba",""),"belgië",""),"belgium","")," nv","")," bv",""),"group",""),"groep","")," ", ""),"é","e"),"è","e"),"à","a")</f>
        <v>arcadis</v>
      </c>
      <c r="M562" t="str">
        <f>LOWER(B562&amp;Table1[[#This Row],[Achternaam]]&amp;L562)</f>
        <v>ingevan driesschearcadis</v>
      </c>
      <c r="N562"/>
      <c r="O562"/>
      <c r="P562"/>
      <c r="Q562"/>
      <c r="R562" t="str">
        <f>IFERROR(LEFT(SUBSTITUTE(SUBSTITUTE(Table1[[#This Row],[Website]],"www.",""),"https://",""), FIND(".", SUBSTITUTE(SUBSTITUTE(Table1[[#This Row],[Website]],"www.",""),"https://","")) - 1),"")</f>
        <v/>
      </c>
      <c r="S562" t="s">
        <v>7783</v>
      </c>
      <c r="T562"/>
    </row>
    <row r="563" spans="1:20" ht="15" customHeight="1" x14ac:dyDescent="0.45">
      <c r="A563" t="s">
        <v>5346</v>
      </c>
      <c r="B563" t="s">
        <v>6158</v>
      </c>
      <c r="C563" t="s">
        <v>7786</v>
      </c>
      <c r="D563" t="s">
        <v>7785</v>
      </c>
      <c r="F563"/>
      <c r="G563"/>
      <c r="H563"/>
      <c r="I563" t="s">
        <v>5115</v>
      </c>
      <c r="J563"/>
      <c r="K563" t="s">
        <v>7787</v>
      </c>
      <c r="L563" t="str">
        <f>SUBSTITUTE(SUBSTITUTE(SUBSTITUTE(SUBSTITUTE(SUBSTITUTE(SUBSTITUTE(SUBSTITUTE(SUBSTITUTE(SUBSTITUTE(SUBSTITUTE(SUBSTITUTE(SUBSTITUTE(SUBSTITUTE(LOWER(K563),".",""),"-","")," bvba",""),"belgië",""),"belgium","")," nv","")," bv",""),"group",""),"groep","")," ", ""),"é","e"),"è","e"),"à","a")</f>
        <v>krã«fel</v>
      </c>
      <c r="M563" t="str">
        <f>LOWER(B563&amp;Table1[[#This Row],[Achternaam]]&amp;L563)</f>
        <v>ingridblauwenskrã«fel</v>
      </c>
      <c r="N563"/>
      <c r="O563"/>
      <c r="P563"/>
      <c r="Q563"/>
      <c r="R563" t="str">
        <f>IFERROR(LEFT(SUBSTITUTE(SUBSTITUTE(Table1[[#This Row],[Website]],"www.",""),"https://",""), FIND(".", SUBSTITUTE(SUBSTITUTE(Table1[[#This Row],[Website]],"www.",""),"https://","")) - 1),"")</f>
        <v/>
      </c>
      <c r="S563" t="s">
        <v>7788</v>
      </c>
      <c r="T563"/>
    </row>
    <row r="564" spans="1:20" ht="15" customHeight="1" x14ac:dyDescent="0.45">
      <c r="A564" t="s">
        <v>5346</v>
      </c>
      <c r="B564" t="s">
        <v>6158</v>
      </c>
      <c r="C564" t="s">
        <v>6906</v>
      </c>
      <c r="D564" t="s">
        <v>7790</v>
      </c>
      <c r="F564"/>
      <c r="G564"/>
      <c r="H564"/>
      <c r="I564" t="s">
        <v>5115</v>
      </c>
      <c r="J564"/>
      <c r="K564" t="s">
        <v>7791</v>
      </c>
      <c r="L564" t="str">
        <f>SUBSTITUTE(SUBSTITUTE(SUBSTITUTE(SUBSTITUTE(SUBSTITUTE(SUBSTITUTE(SUBSTITUTE(SUBSTITUTE(SUBSTITUTE(SUBSTITUTE(SUBSTITUTE(SUBSTITUTE(SUBSTITUTE(LOWER(K564),".",""),"-","")," bvba",""),"belgië",""),"belgium","")," nv","")," bv",""),"group",""),"groep","")," ", ""),"é","e"),"è","e"),"à","a")</f>
        <v>deliverect</v>
      </c>
      <c r="M564" t="str">
        <f>LOWER(B564&amp;Table1[[#This Row],[Achternaam]]&amp;L564)</f>
        <v>ingridde clercqdeliverect</v>
      </c>
      <c r="N564"/>
      <c r="O564"/>
      <c r="P564"/>
      <c r="Q564"/>
      <c r="R564" t="str">
        <f>IFERROR(LEFT(SUBSTITUTE(SUBSTITUTE(Table1[[#This Row],[Website]],"www.",""),"https://",""), FIND(".", SUBSTITUTE(SUBSTITUTE(Table1[[#This Row],[Website]],"www.",""),"https://","")) - 1),"")</f>
        <v/>
      </c>
      <c r="S564" t="s">
        <v>6689</v>
      </c>
      <c r="T564"/>
    </row>
    <row r="565" spans="1:20" ht="15" customHeight="1" x14ac:dyDescent="0.45">
      <c r="A565" t="s">
        <v>5346</v>
      </c>
      <c r="B565" t="s">
        <v>6158</v>
      </c>
      <c r="C565" t="s">
        <v>7794</v>
      </c>
      <c r="D565" t="s">
        <v>7793</v>
      </c>
      <c r="F565"/>
      <c r="G565"/>
      <c r="H565"/>
      <c r="I565" t="s">
        <v>5052</v>
      </c>
      <c r="J565"/>
      <c r="K565" t="s">
        <v>7782</v>
      </c>
      <c r="L565" t="str">
        <f>SUBSTITUTE(SUBSTITUTE(SUBSTITUTE(SUBSTITUTE(SUBSTITUTE(SUBSTITUTE(SUBSTITUTE(SUBSTITUTE(SUBSTITUTE(SUBSTITUTE(SUBSTITUTE(SUBSTITUTE(SUBSTITUTE(LOWER(K565),".",""),"-","")," bvba",""),"belgië",""),"belgium","")," nv","")," bv",""),"group",""),"groep","")," ", ""),"é","e"),"è","e"),"à","a")</f>
        <v>arcadis</v>
      </c>
      <c r="M565" t="str">
        <f>LOWER(B565&amp;Table1[[#This Row],[Achternaam]]&amp;L565)</f>
        <v>ingridverbruggenarcadis</v>
      </c>
      <c r="N565"/>
      <c r="O565"/>
      <c r="P565"/>
      <c r="Q565"/>
      <c r="R565" t="str">
        <f>IFERROR(LEFT(SUBSTITUTE(SUBSTITUTE(Table1[[#This Row],[Website]],"www.",""),"https://",""), FIND(".", SUBSTITUTE(SUBSTITUTE(Table1[[#This Row],[Website]],"www.",""),"https://","")) - 1),"")</f>
        <v/>
      </c>
      <c r="S565" t="s">
        <v>7795</v>
      </c>
      <c r="T565"/>
    </row>
    <row r="566" spans="1:20" ht="15" customHeight="1" x14ac:dyDescent="0.45">
      <c r="A566" t="s">
        <v>5346</v>
      </c>
      <c r="B566" t="s">
        <v>7797</v>
      </c>
      <c r="C566" t="s">
        <v>7798</v>
      </c>
      <c r="D566" t="s">
        <v>7796</v>
      </c>
      <c r="F566"/>
      <c r="G566"/>
      <c r="H566"/>
      <c r="I566" t="s">
        <v>5115</v>
      </c>
      <c r="J566"/>
      <c r="K566" t="s">
        <v>7799</v>
      </c>
      <c r="L566" t="str">
        <f>SUBSTITUTE(SUBSTITUTE(SUBSTITUTE(SUBSTITUTE(SUBSTITUTE(SUBSTITUTE(SUBSTITUTE(SUBSTITUTE(SUBSTITUTE(SUBSTITUTE(SUBSTITUTE(SUBSTITUTE(SUBSTITUTE(LOWER(K566),".",""),"-","")," bvba",""),"belgië",""),"belgium","")," nv","")," bv",""),"group",""),"groep","")," ", ""),"é","e"),"è","e"),"à","a")</f>
        <v>ethernaimmunotherapies</v>
      </c>
      <c r="M566" t="str">
        <f>LOWER(B566&amp;Table1[[#This Row],[Achternaam]]&amp;L566)</f>
        <v>innevan hasseltethernaimmunotherapies</v>
      </c>
      <c r="N566"/>
      <c r="O566"/>
      <c r="P566"/>
      <c r="Q566"/>
      <c r="R566" t="str">
        <f>IFERROR(LEFT(SUBSTITUTE(SUBSTITUTE(Table1[[#This Row],[Website]],"www.",""),"https://",""), FIND(".", SUBSTITUTE(SUBSTITUTE(Table1[[#This Row],[Website]],"www.",""),"https://","")) - 1),"")</f>
        <v/>
      </c>
      <c r="S566" t="s">
        <v>7800</v>
      </c>
      <c r="T566"/>
    </row>
    <row r="567" spans="1:20" ht="15" customHeight="1" x14ac:dyDescent="0.45">
      <c r="A567" t="s">
        <v>5346</v>
      </c>
      <c r="B567" t="s">
        <v>7803</v>
      </c>
      <c r="C567" t="s">
        <v>7804</v>
      </c>
      <c r="D567" t="s">
        <v>7802</v>
      </c>
      <c r="F567"/>
      <c r="G567"/>
      <c r="H567"/>
      <c r="I567" t="s">
        <v>5115</v>
      </c>
      <c r="J567"/>
      <c r="K567" t="s">
        <v>7207</v>
      </c>
      <c r="L567" t="str">
        <f>SUBSTITUTE(SUBSTITUTE(SUBSTITUTE(SUBSTITUTE(SUBSTITUTE(SUBSTITUTE(SUBSTITUTE(SUBSTITUTE(SUBSTITUTE(SUBSTITUTE(SUBSTITUTE(SUBSTITUTE(SUBSTITUTE(LOWER(K567),".",""),"-","")," bvba",""),"belgië",""),"belgium","")," nv","")," bv",""),"group",""),"groep","")," ", ""),"é","e"),"è","e"),"à","a")</f>
        <v>agfa</v>
      </c>
      <c r="M567" t="str">
        <f>LOWER(B567&amp;Table1[[#This Row],[Achternaam]]&amp;L567)</f>
        <v>irisvan tilborghagfa</v>
      </c>
      <c r="N567"/>
      <c r="O567"/>
      <c r="P567"/>
      <c r="Q567"/>
      <c r="R567" t="str">
        <f>IFERROR(LEFT(SUBSTITUTE(SUBSTITUTE(Table1[[#This Row],[Website]],"www.",""),"https://",""), FIND(".", SUBSTITUTE(SUBSTITUTE(Table1[[#This Row],[Website]],"www.",""),"https://","")) - 1),"")</f>
        <v/>
      </c>
      <c r="S567" t="s">
        <v>6689</v>
      </c>
      <c r="T567"/>
    </row>
    <row r="568" spans="1:20" ht="15" customHeight="1" x14ac:dyDescent="0.45">
      <c r="A568" t="s">
        <v>5346</v>
      </c>
      <c r="B568" t="s">
        <v>7806</v>
      </c>
      <c r="C568" t="s">
        <v>7807</v>
      </c>
      <c r="D568" t="s">
        <v>7805</v>
      </c>
      <c r="F568"/>
      <c r="G568"/>
      <c r="H568"/>
      <c r="I568" t="s">
        <v>5052</v>
      </c>
      <c r="J568"/>
      <c r="K568" t="s">
        <v>7808</v>
      </c>
      <c r="L568" t="str">
        <f>SUBSTITUTE(SUBSTITUTE(SUBSTITUTE(SUBSTITUTE(SUBSTITUTE(SUBSTITUTE(SUBSTITUTE(SUBSTITUTE(SUBSTITUTE(SUBSTITUTE(SUBSTITUTE(SUBSTITUTE(SUBSTITUTE(LOWER(K568),".",""),"-","")," bvba",""),"belgië",""),"belgium","")," nv","")," bv",""),"group",""),"groep","")," ", ""),"é","e"),"è","e"),"à","a")</f>
        <v>marlux</v>
      </c>
      <c r="M568" t="str">
        <f>LOWER(B568&amp;Table1[[#This Row],[Achternaam]]&amp;L568)</f>
        <v>isabelclabotsmarlux</v>
      </c>
      <c r="N568"/>
      <c r="O568"/>
      <c r="P568"/>
      <c r="Q568"/>
      <c r="R568" t="str">
        <f>IFERROR(LEFT(SUBSTITUTE(SUBSTITUTE(Table1[[#This Row],[Website]],"www.",""),"https://",""), FIND(".", SUBSTITUTE(SUBSTITUTE(Table1[[#This Row],[Website]],"www.",""),"https://","")) - 1),"")</f>
        <v/>
      </c>
      <c r="S568" t="s">
        <v>7809</v>
      </c>
      <c r="T568"/>
    </row>
    <row r="569" spans="1:20" ht="15" customHeight="1" x14ac:dyDescent="0.45">
      <c r="A569" t="s">
        <v>5346</v>
      </c>
      <c r="B569" t="s">
        <v>5209</v>
      </c>
      <c r="C569" t="s">
        <v>7812</v>
      </c>
      <c r="D569" t="s">
        <v>7811</v>
      </c>
      <c r="F569"/>
      <c r="G569"/>
      <c r="H569"/>
      <c r="I569" t="s">
        <v>7457</v>
      </c>
      <c r="J569"/>
      <c r="K569" t="s">
        <v>7263</v>
      </c>
      <c r="L569" t="str">
        <f>SUBSTITUTE(SUBSTITUTE(SUBSTITUTE(SUBSTITUTE(SUBSTITUTE(SUBSTITUTE(SUBSTITUTE(SUBSTITUTE(SUBSTITUTE(SUBSTITUTE(SUBSTITUTE(SUBSTITUTE(SUBSTITUTE(LOWER(K569),".",""),"-","")," bvba",""),"belgië",""),"belgium","")," nv","")," bv",""),"group",""),"groep","")," ", ""),"é","e"),"è","e"),"à","a")</f>
        <v>azeliscorporateservices</v>
      </c>
      <c r="M569" t="str">
        <f>LOWER(B569&amp;Table1[[#This Row],[Achternaam]]&amp;L569)</f>
        <v>isabelleschuerbekeazeliscorporateservices</v>
      </c>
      <c r="N569"/>
      <c r="O569"/>
      <c r="P569"/>
      <c r="Q569"/>
      <c r="R569" t="str">
        <f>IFERROR(LEFT(SUBSTITUTE(SUBSTITUTE(Table1[[#This Row],[Website]],"www.",""),"https://",""), FIND(".", SUBSTITUTE(SUBSTITUTE(Table1[[#This Row],[Website]],"www.",""),"https://","")) - 1),"")</f>
        <v/>
      </c>
      <c r="S569" t="s">
        <v>7813</v>
      </c>
      <c r="T569"/>
    </row>
    <row r="570" spans="1:20" ht="15" customHeight="1" x14ac:dyDescent="0.45">
      <c r="A570" t="s">
        <v>5346</v>
      </c>
      <c r="B570" t="s">
        <v>7815</v>
      </c>
      <c r="C570" t="s">
        <v>7816</v>
      </c>
      <c r="D570" t="s">
        <v>7814</v>
      </c>
      <c r="F570"/>
      <c r="G570"/>
      <c r="H570"/>
      <c r="I570" t="s">
        <v>5115</v>
      </c>
      <c r="J570"/>
      <c r="K570" t="s">
        <v>7817</v>
      </c>
      <c r="L570" t="str">
        <f>SUBSTITUTE(SUBSTITUTE(SUBSTITUTE(SUBSTITUTE(SUBSTITUTE(SUBSTITUTE(SUBSTITUTE(SUBSTITUTE(SUBSTITUTE(SUBSTITUTE(SUBSTITUTE(SUBSTITUTE(SUBSTITUTE(LOWER(K570),".",""),"-","")," bvba",""),"belgië",""),"belgium","")," nv","")," bv",""),"group",""),"groep","")," ", ""),"é","e"),"è","e"),"à","a")</f>
        <v>thermofisherscientific</v>
      </c>
      <c r="M570" t="str">
        <f>LOWER(B570&amp;Table1[[#This Row],[Achternaam]]&amp;L570)</f>
        <v>ivanvan cauwenberghethermofisherscientific</v>
      </c>
      <c r="N570"/>
      <c r="O570"/>
      <c r="P570"/>
      <c r="Q570"/>
      <c r="R570" t="str">
        <f>IFERROR(LEFT(SUBSTITUTE(SUBSTITUTE(Table1[[#This Row],[Website]],"www.",""),"https://",""), FIND(".", SUBSTITUTE(SUBSTITUTE(Table1[[#This Row],[Website]],"www.",""),"https://","")) - 1),"")</f>
        <v/>
      </c>
      <c r="S570" t="s">
        <v>6689</v>
      </c>
      <c r="T570"/>
    </row>
    <row r="571" spans="1:20" ht="15" customHeight="1" x14ac:dyDescent="0.45">
      <c r="A571" t="s">
        <v>5346</v>
      </c>
      <c r="B571" t="s">
        <v>7729</v>
      </c>
      <c r="C571" t="s">
        <v>7820</v>
      </c>
      <c r="D571" t="s">
        <v>7819</v>
      </c>
      <c r="F571"/>
      <c r="G571"/>
      <c r="H571"/>
      <c r="I571" t="s">
        <v>5052</v>
      </c>
      <c r="J571"/>
      <c r="K571" t="s">
        <v>7821</v>
      </c>
      <c r="L571" t="str">
        <f>SUBSTITUTE(SUBSTITUTE(SUBSTITUTE(SUBSTITUTE(SUBSTITUTE(SUBSTITUTE(SUBSTITUTE(SUBSTITUTE(SUBSTITUTE(SUBSTITUTE(SUBSTITUTE(SUBSTITUTE(SUBSTITUTE(LOWER(K571),".",""),"-","")," bvba",""),"belgië",""),"belgium","")," nv","")," bv",""),"group",""),"groep","")," ", ""),"é","e"),"è","e"),"à","a")</f>
        <v>bmtaerospaceinternational</v>
      </c>
      <c r="M571" t="str">
        <f>LOWER(B571&amp;Table1[[#This Row],[Achternaam]]&amp;L571)</f>
        <v>ilsevan der henstbmtaerospaceinternational</v>
      </c>
      <c r="N571"/>
      <c r="O571"/>
      <c r="P571"/>
      <c r="Q571"/>
      <c r="R571" t="str">
        <f>IFERROR(LEFT(SUBSTITUTE(SUBSTITUTE(Table1[[#This Row],[Website]],"www.",""),"https://",""), FIND(".", SUBSTITUTE(SUBSTITUTE(Table1[[#This Row],[Website]],"www.",""),"https://","")) - 1),"")</f>
        <v/>
      </c>
      <c r="S571" t="s">
        <v>7822</v>
      </c>
      <c r="T571"/>
    </row>
    <row r="572" spans="1:20" ht="15" customHeight="1" x14ac:dyDescent="0.45">
      <c r="A572" t="s">
        <v>5346</v>
      </c>
      <c r="B572" t="s">
        <v>7825</v>
      </c>
      <c r="C572" t="s">
        <v>7826</v>
      </c>
      <c r="D572" t="s">
        <v>7824</v>
      </c>
      <c r="F572"/>
      <c r="G572"/>
      <c r="H572"/>
      <c r="I572" t="s">
        <v>7828</v>
      </c>
      <c r="J572"/>
      <c r="K572" t="s">
        <v>3063</v>
      </c>
      <c r="L572" t="str">
        <f>SUBSTITUTE(SUBSTITUTE(SUBSTITUTE(SUBSTITUTE(SUBSTITUTE(SUBSTITUTE(SUBSTITUTE(SUBSTITUTE(SUBSTITUTE(SUBSTITUTE(SUBSTITUTE(SUBSTITUTE(SUBSTITUTE(LOWER(K572),".",""),"-","")," bvba",""),"belgië",""),"belgium","")," nv","")," bv",""),"group",""),"groep","")," ", ""),"é","e"),"è","e"),"à","a")</f>
        <v>lotusbakeries</v>
      </c>
      <c r="M572" t="str">
        <f>LOWER(B572&amp;Table1[[#This Row],[Achternaam]]&amp;L572)</f>
        <v>ivelinelemahieulotusbakeries</v>
      </c>
      <c r="N572"/>
      <c r="O572"/>
      <c r="P572"/>
      <c r="Q572"/>
      <c r="R572" t="str">
        <f>IFERROR(LEFT(SUBSTITUTE(SUBSTITUTE(Table1[[#This Row],[Website]],"www.",""),"https://",""), FIND(".", SUBSTITUTE(SUBSTITUTE(Table1[[#This Row],[Website]],"www.",""),"https://","")) - 1),"")</f>
        <v/>
      </c>
      <c r="S572" t="s">
        <v>7827</v>
      </c>
      <c r="T572"/>
    </row>
    <row r="573" spans="1:20" ht="15" customHeight="1" x14ac:dyDescent="0.45">
      <c r="A573" t="s">
        <v>5346</v>
      </c>
      <c r="B573" t="s">
        <v>7830</v>
      </c>
      <c r="C573" t="s">
        <v>7831</v>
      </c>
      <c r="D573" t="s">
        <v>7829</v>
      </c>
      <c r="F573"/>
      <c r="G573"/>
      <c r="H573"/>
      <c r="I573" t="s">
        <v>5052</v>
      </c>
      <c r="J573"/>
      <c r="K573" t="s">
        <v>6739</v>
      </c>
      <c r="L573" t="str">
        <f>SUBSTITUTE(SUBSTITUTE(SUBSTITUTE(SUBSTITUTE(SUBSTITUTE(SUBSTITUTE(SUBSTITUTE(SUBSTITUTE(SUBSTITUTE(SUBSTITUTE(SUBSTITUTE(SUBSTITUTE(SUBSTITUTE(LOWER(K573),".",""),"-","")," bvba",""),"belgië",""),"belgium","")," nv","")," bv",""),"group",""),"groep","")," ", ""),"é","e"),"è","e"),"à","a")</f>
        <v>atlascopcoairpower</v>
      </c>
      <c r="M573" t="str">
        <f>LOWER(B573&amp;Table1[[#This Row],[Achternaam]]&amp;L573)</f>
        <v>iwonasuska-spagnoliatlascopcoairpower</v>
      </c>
      <c r="N573"/>
      <c r="O573"/>
      <c r="P573"/>
      <c r="Q573"/>
      <c r="R573" t="str">
        <f>IFERROR(LEFT(SUBSTITUTE(SUBSTITUTE(Table1[[#This Row],[Website]],"www.",""),"https://",""), FIND(".", SUBSTITUTE(SUBSTITUTE(Table1[[#This Row],[Website]],"www.",""),"https://","")) - 1),"")</f>
        <v/>
      </c>
      <c r="S573" t="s">
        <v>6689</v>
      </c>
      <c r="T573"/>
    </row>
    <row r="574" spans="1:20" ht="15" customHeight="1" x14ac:dyDescent="0.45">
      <c r="A574" t="s">
        <v>5346</v>
      </c>
      <c r="B574" t="s">
        <v>7833</v>
      </c>
      <c r="C574" t="s">
        <v>7834</v>
      </c>
      <c r="D574" t="s">
        <v>7832</v>
      </c>
      <c r="F574"/>
      <c r="G574"/>
      <c r="H574"/>
      <c r="I574" t="s">
        <v>5052</v>
      </c>
      <c r="J574"/>
      <c r="K574" t="s">
        <v>7835</v>
      </c>
      <c r="L574" t="str">
        <f>SUBSTITUTE(SUBSTITUTE(SUBSTITUTE(SUBSTITUTE(SUBSTITUTE(SUBSTITUTE(SUBSTITUTE(SUBSTITUTE(SUBSTITUTE(SUBSTITUTE(SUBSTITUTE(SUBSTITUTE(SUBSTITUTE(LOWER(K574),".",""),"-","")," bvba",""),"belgië",""),"belgium","")," nv","")," bv",""),"group",""),"groep","")," ", ""),"é","e"),"è","e"),"à","a")</f>
        <v>cardoen</v>
      </c>
      <c r="M574" t="str">
        <f>LOWER(B574&amp;Table1[[#This Row],[Achternaam]]&amp;L574)</f>
        <v>jornverhelstcardoen</v>
      </c>
      <c r="N574"/>
      <c r="O574"/>
      <c r="P574"/>
      <c r="Q574"/>
      <c r="R574" t="str">
        <f>IFERROR(LEFT(SUBSTITUTE(SUBSTITUTE(Table1[[#This Row],[Website]],"www.",""),"https://",""), FIND(".", SUBSTITUTE(SUBSTITUTE(Table1[[#This Row],[Website]],"www.",""),"https://","")) - 1),"")</f>
        <v/>
      </c>
      <c r="S574" t="s">
        <v>6689</v>
      </c>
      <c r="T574"/>
    </row>
    <row r="575" spans="1:20" ht="15" customHeight="1" x14ac:dyDescent="0.45">
      <c r="A575" t="s">
        <v>5346</v>
      </c>
      <c r="B575" t="s">
        <v>6665</v>
      </c>
      <c r="C575" t="s">
        <v>7838</v>
      </c>
      <c r="D575" t="s">
        <v>7837</v>
      </c>
      <c r="F575"/>
      <c r="G575"/>
      <c r="H575"/>
      <c r="I575" t="s">
        <v>6703</v>
      </c>
      <c r="J575"/>
      <c r="K575" t="s">
        <v>7839</v>
      </c>
      <c r="L575" t="str">
        <f>SUBSTITUTE(SUBSTITUTE(SUBSTITUTE(SUBSTITUTE(SUBSTITUTE(SUBSTITUTE(SUBSTITUTE(SUBSTITUTE(SUBSTITUTE(SUBSTITUTE(SUBSTITUTE(SUBSTITUTE(SUBSTITUTE(LOWER(K575),".",""),"-","")," bvba",""),"belgië",""),"belgium","")," nv","")," bv",""),"group",""),"groep","")," ", ""),"é","e"),"è","e"),"à","a")</f>
        <v>aurubisolen</v>
      </c>
      <c r="M575" t="str">
        <f>LOWER(B575&amp;Table1[[#This Row],[Achternaam]]&amp;L575)</f>
        <v>jokeverhestraetenaurubisolen</v>
      </c>
      <c r="N575"/>
      <c r="O575"/>
      <c r="P575"/>
      <c r="Q575"/>
      <c r="R575" t="str">
        <f>IFERROR(LEFT(SUBSTITUTE(SUBSTITUTE(Table1[[#This Row],[Website]],"www.",""),"https://",""), FIND(".", SUBSTITUTE(SUBSTITUTE(Table1[[#This Row],[Website]],"www.",""),"https://","")) - 1),"")</f>
        <v/>
      </c>
      <c r="S575" t="s">
        <v>7840</v>
      </c>
      <c r="T575"/>
    </row>
    <row r="576" spans="1:20" ht="15" customHeight="1" x14ac:dyDescent="0.45">
      <c r="A576" t="s">
        <v>5346</v>
      </c>
      <c r="B576" t="s">
        <v>5372</v>
      </c>
      <c r="C576" t="s">
        <v>7843</v>
      </c>
      <c r="D576" t="s">
        <v>7842</v>
      </c>
      <c r="F576"/>
      <c r="G576"/>
      <c r="H576"/>
      <c r="I576" t="s">
        <v>7846</v>
      </c>
      <c r="J576"/>
      <c r="K576" t="s">
        <v>7844</v>
      </c>
      <c r="L576" t="str">
        <f>SUBSTITUTE(SUBSTITUTE(SUBSTITUTE(SUBSTITUTE(SUBSTITUTE(SUBSTITUTE(SUBSTITUTE(SUBSTITUTE(SUBSTITUTE(SUBSTITUTE(SUBSTITUTE(SUBSTITUTE(SUBSTITUTE(LOWER(K576),".",""),"-","")," bvba",""),"belgië",""),"belgium","")," nv","")," bv",""),"group",""),"groep","")," ", ""),"é","e"),"è","e"),"à","a")</f>
        <v>square</v>
      </c>
      <c r="M576" t="str">
        <f>LOWER(B576&amp;Table1[[#This Row],[Achternaam]]&amp;L576)</f>
        <v>janbaesensquare</v>
      </c>
      <c r="N576"/>
      <c r="O576"/>
      <c r="P576"/>
      <c r="Q576"/>
      <c r="R576" t="str">
        <f>IFERROR(LEFT(SUBSTITUTE(SUBSTITUTE(Table1[[#This Row],[Website]],"www.",""),"https://",""), FIND(".", SUBSTITUTE(SUBSTITUTE(Table1[[#This Row],[Website]],"www.",""),"https://","")) - 1),"")</f>
        <v/>
      </c>
      <c r="S576" t="s">
        <v>7845</v>
      </c>
      <c r="T576"/>
    </row>
    <row r="577" spans="1:20" ht="15" customHeight="1" x14ac:dyDescent="0.45">
      <c r="A577" t="s">
        <v>5346</v>
      </c>
      <c r="B577" t="s">
        <v>5372</v>
      </c>
      <c r="C577" t="s">
        <v>7849</v>
      </c>
      <c r="D577" t="s">
        <v>7848</v>
      </c>
      <c r="F577"/>
      <c r="G577"/>
      <c r="H577"/>
      <c r="I577" t="s">
        <v>5052</v>
      </c>
      <c r="J577"/>
      <c r="K577" t="s">
        <v>7850</v>
      </c>
      <c r="L577" t="str">
        <f>SUBSTITUTE(SUBSTITUTE(SUBSTITUTE(SUBSTITUTE(SUBSTITUTE(SUBSTITUTE(SUBSTITUTE(SUBSTITUTE(SUBSTITUTE(SUBSTITUTE(SUBSTITUTE(SUBSTITUTE(SUBSTITUTE(LOWER(K577),".",""),"-","")," bvba",""),"belgië",""),"belgium","")," nv","")," bv",""),"group",""),"groep","")," ", ""),"é","e"),"è","e"),"à","a")</f>
        <v>b&amp;r</v>
      </c>
      <c r="M577" t="str">
        <f>LOWER(B577&amp;Table1[[#This Row],[Achternaam]]&amp;L577)</f>
        <v>janin 't venb&amp;r</v>
      </c>
      <c r="N577"/>
      <c r="O577"/>
      <c r="P577"/>
      <c r="Q577"/>
      <c r="R577" t="str">
        <f>IFERROR(LEFT(SUBSTITUTE(SUBSTITUTE(Table1[[#This Row],[Website]],"www.",""),"https://",""), FIND(".", SUBSTITUTE(SUBSTITUTE(Table1[[#This Row],[Website]],"www.",""),"https://","")) - 1),"")</f>
        <v/>
      </c>
      <c r="S577" t="s">
        <v>7851</v>
      </c>
      <c r="T577"/>
    </row>
    <row r="578" spans="1:20" ht="15" customHeight="1" x14ac:dyDescent="0.45">
      <c r="A578" t="s">
        <v>5346</v>
      </c>
      <c r="B578" t="s">
        <v>5372</v>
      </c>
      <c r="C578" t="s">
        <v>7854</v>
      </c>
      <c r="D578" t="s">
        <v>7853</v>
      </c>
      <c r="F578"/>
      <c r="G578"/>
      <c r="H578"/>
      <c r="I578" t="s">
        <v>5052</v>
      </c>
      <c r="J578"/>
      <c r="K578" t="s">
        <v>7855</v>
      </c>
      <c r="L578" t="str">
        <f>SUBSTITUTE(SUBSTITUTE(SUBSTITUTE(SUBSTITUTE(SUBSTITUTE(SUBSTITUTE(SUBSTITUTE(SUBSTITUTE(SUBSTITUTE(SUBSTITUTE(SUBSTITUTE(SUBSTITUTE(SUBSTITUTE(LOWER(K578),".",""),"-","")," bvba",""),"belgië",""),"belgium","")," nv","")," bv",""),"group",""),"groep","")," ", ""),"é","e"),"è","e"),"à","a")</f>
        <v>storktechnicalservices</v>
      </c>
      <c r="M578" t="str">
        <f>LOWER(B578&amp;Table1[[#This Row],[Achternaam]]&amp;L578)</f>
        <v>jankerremansstorktechnicalservices</v>
      </c>
      <c r="N578"/>
      <c r="O578"/>
      <c r="P578"/>
      <c r="Q578"/>
      <c r="R578" t="str">
        <f>IFERROR(LEFT(SUBSTITUTE(SUBSTITUTE(Table1[[#This Row],[Website]],"www.",""),"https://",""), FIND(".", SUBSTITUTE(SUBSTITUTE(Table1[[#This Row],[Website]],"www.",""),"https://","")) - 1),"")</f>
        <v/>
      </c>
      <c r="S578" t="s">
        <v>7856</v>
      </c>
      <c r="T578"/>
    </row>
    <row r="579" spans="1:20" ht="15" customHeight="1" x14ac:dyDescent="0.45">
      <c r="A579" t="s">
        <v>5346</v>
      </c>
      <c r="B579" t="s">
        <v>5372</v>
      </c>
      <c r="C579" t="s">
        <v>7859</v>
      </c>
      <c r="D579" t="s">
        <v>7858</v>
      </c>
      <c r="F579"/>
      <c r="G579"/>
      <c r="H579"/>
      <c r="I579" t="s">
        <v>5052</v>
      </c>
      <c r="J579"/>
      <c r="K579" t="s">
        <v>7860</v>
      </c>
      <c r="L579" t="str">
        <f>SUBSTITUTE(SUBSTITUTE(SUBSTITUTE(SUBSTITUTE(SUBSTITUTE(SUBSTITUTE(SUBSTITUTE(SUBSTITUTE(SUBSTITUTE(SUBSTITUTE(SUBSTITUTE(SUBSTITUTE(SUBSTITUTE(LOWER(K579),".",""),"-","")," bvba",""),"belgië",""),"belgium","")," nv","")," bv",""),"group",""),"groep","")," ", ""),"é","e"),"è","e"),"à","a")</f>
        <v>nvbrusselsairlines</v>
      </c>
      <c r="M579" t="str">
        <f>LOWER(B579&amp;Table1[[#This Row],[Achternaam]]&amp;L579)</f>
        <v>janoomsnvbrusselsairlines</v>
      </c>
      <c r="N579"/>
      <c r="O579"/>
      <c r="P579"/>
      <c r="Q579"/>
      <c r="R579" t="str">
        <f>IFERROR(LEFT(SUBSTITUTE(SUBSTITUTE(Table1[[#This Row],[Website]],"www.",""),"https://",""), FIND(".", SUBSTITUTE(SUBSTITUTE(Table1[[#This Row],[Website]],"www.",""),"https://","")) - 1),"")</f>
        <v/>
      </c>
      <c r="S579" t="s">
        <v>7861</v>
      </c>
      <c r="T579"/>
    </row>
    <row r="580" spans="1:20" ht="15" customHeight="1" x14ac:dyDescent="0.45">
      <c r="A580" t="s">
        <v>5346</v>
      </c>
      <c r="B580" t="s">
        <v>5372</v>
      </c>
      <c r="C580" t="s">
        <v>6750</v>
      </c>
      <c r="D580" t="s">
        <v>7863</v>
      </c>
      <c r="F580"/>
      <c r="G580"/>
      <c r="H580"/>
      <c r="I580" t="s">
        <v>7865</v>
      </c>
      <c r="J580"/>
      <c r="K580" t="s">
        <v>7419</v>
      </c>
      <c r="L580" t="str">
        <f>SUBSTITUTE(SUBSTITUTE(SUBSTITUTE(SUBSTITUTE(SUBSTITUTE(SUBSTITUTE(SUBSTITUTE(SUBSTITUTE(SUBSTITUTE(SUBSTITUTE(SUBSTITUTE(SUBSTITUTE(SUBSTITUTE(LOWER(K580),".",""),"-","")," bvba",""),"belgië",""),"belgium","")," nv","")," bv",""),"group",""),"groep","")," ", ""),"é","e"),"è","e"),"à","a")</f>
        <v>nikecustomerservicecenter</v>
      </c>
      <c r="M580" t="str">
        <f>LOWER(B580&amp;Table1[[#This Row],[Achternaam]]&amp;L580)</f>
        <v>janpauwelsnikecustomerservicecenter</v>
      </c>
      <c r="N580"/>
      <c r="O580"/>
      <c r="P580"/>
      <c r="Q580"/>
      <c r="R580" t="str">
        <f>IFERROR(LEFT(SUBSTITUTE(SUBSTITUTE(Table1[[#This Row],[Website]],"www.",""),"https://",""), FIND(".", SUBSTITUTE(SUBSTITUTE(Table1[[#This Row],[Website]],"www.",""),"https://","")) - 1),"")</f>
        <v/>
      </c>
      <c r="S580" t="s">
        <v>7864</v>
      </c>
      <c r="T580"/>
    </row>
    <row r="581" spans="1:20" ht="15" customHeight="1" x14ac:dyDescent="0.45">
      <c r="A581" t="s">
        <v>5346</v>
      </c>
      <c r="B581" t="s">
        <v>5372</v>
      </c>
      <c r="C581" t="s">
        <v>6379</v>
      </c>
      <c r="D581" t="s">
        <v>7867</v>
      </c>
      <c r="F581"/>
      <c r="G581"/>
      <c r="H581"/>
      <c r="I581" t="s">
        <v>7868</v>
      </c>
      <c r="J581"/>
      <c r="K581" t="s">
        <v>6923</v>
      </c>
      <c r="L581" t="str">
        <f>SUBSTITUTE(SUBSTITUTE(SUBSTITUTE(SUBSTITUTE(SUBSTITUTE(SUBSTITUTE(SUBSTITUTE(SUBSTITUTE(SUBSTITUTE(SUBSTITUTE(SUBSTITUTE(SUBSTITUTE(SUBSTITUTE(LOWER(K581),".",""),"-","")," bvba",""),"belgië",""),"belgium","")," nv","")," bv",""),"group",""),"groep","")," ", ""),"é","e"),"è","e"),"à","a")</f>
        <v>konings</v>
      </c>
      <c r="M581" t="str">
        <f>LOWER(B581&amp;Table1[[#This Row],[Achternaam]]&amp;L581)</f>
        <v>jansmeyerskonings</v>
      </c>
      <c r="N581"/>
      <c r="O581"/>
      <c r="P581"/>
      <c r="Q581"/>
      <c r="R581" t="str">
        <f>IFERROR(LEFT(SUBSTITUTE(SUBSTITUTE(Table1[[#This Row],[Website]],"www.",""),"https://",""), FIND(".", SUBSTITUTE(SUBSTITUTE(Table1[[#This Row],[Website]],"www.",""),"https://","")) - 1),"")</f>
        <v/>
      </c>
      <c r="S581" t="s">
        <v>6689</v>
      </c>
      <c r="T581"/>
    </row>
    <row r="582" spans="1:20" ht="15" customHeight="1" x14ac:dyDescent="0.45">
      <c r="A582" t="s">
        <v>5346</v>
      </c>
      <c r="B582" t="s">
        <v>5372</v>
      </c>
      <c r="C582" t="s">
        <v>6624</v>
      </c>
      <c r="D582" t="s">
        <v>7870</v>
      </c>
      <c r="F582"/>
      <c r="G582"/>
      <c r="H582"/>
      <c r="I582" t="s">
        <v>5115</v>
      </c>
      <c r="J582"/>
      <c r="K582" t="s">
        <v>6988</v>
      </c>
      <c r="L582" t="str">
        <f>SUBSTITUTE(SUBSTITUTE(SUBSTITUTE(SUBSTITUTE(SUBSTITUTE(SUBSTITUTE(SUBSTITUTE(SUBSTITUTE(SUBSTITUTE(SUBSTITUTE(SUBSTITUTE(SUBSTITUTE(SUBSTITUTE(LOWER(K582),".",""),"-","")," bvba",""),"belgië",""),"belgium","")," nv","")," bv",""),"group",""),"groep","")," ", ""),"é","e"),"è","e"),"à","a")</f>
        <v>bmwbelux</v>
      </c>
      <c r="M582" t="str">
        <f>LOWER(B582&amp;Table1[[#This Row],[Achternaam]]&amp;L582)</f>
        <v>janvan rapenbuschbmwbelux</v>
      </c>
      <c r="N582"/>
      <c r="O582"/>
      <c r="P582"/>
      <c r="Q582"/>
      <c r="R582" t="str">
        <f>IFERROR(LEFT(SUBSTITUTE(SUBSTITUTE(Table1[[#This Row],[Website]],"www.",""),"https://",""), FIND(".", SUBSTITUTE(SUBSTITUTE(Table1[[#This Row],[Website]],"www.",""),"https://","")) - 1),"")</f>
        <v/>
      </c>
      <c r="S582" t="s">
        <v>6689</v>
      </c>
      <c r="T582"/>
    </row>
    <row r="583" spans="1:20" ht="15" customHeight="1" x14ac:dyDescent="0.45">
      <c r="A583" t="s">
        <v>5346</v>
      </c>
      <c r="B583" t="s">
        <v>5372</v>
      </c>
      <c r="C583" t="s">
        <v>5715</v>
      </c>
      <c r="D583" t="s">
        <v>7871</v>
      </c>
      <c r="F583"/>
      <c r="G583"/>
      <c r="H583"/>
      <c r="I583" t="s">
        <v>6740</v>
      </c>
      <c r="J583"/>
      <c r="K583" t="s">
        <v>7079</v>
      </c>
      <c r="L583" t="str">
        <f>SUBSTITUTE(SUBSTITUTE(SUBSTITUTE(SUBSTITUTE(SUBSTITUTE(SUBSTITUTE(SUBSTITUTE(SUBSTITUTE(SUBSTITUTE(SUBSTITUTE(SUBSTITUTE(SUBSTITUTE(SUBSTITUTE(LOWER(K583),".",""),"-","")," bvba",""),"belgië",""),"belgium","")," nv","")," bv",""),"group",""),"groep","")," ", ""),"é","e"),"è","e"),"à","a")</f>
        <v>imec</v>
      </c>
      <c r="M583" t="str">
        <f>LOWER(B583&amp;Table1[[#This Row],[Achternaam]]&amp;L583)</f>
        <v>janvangeenbergheimec</v>
      </c>
      <c r="N583"/>
      <c r="O583"/>
      <c r="P583"/>
      <c r="Q583"/>
      <c r="R583" t="str">
        <f>IFERROR(LEFT(SUBSTITUTE(SUBSTITUTE(Table1[[#This Row],[Website]],"www.",""),"https://",""), FIND(".", SUBSTITUTE(SUBSTITUTE(Table1[[#This Row],[Website]],"www.",""),"https://","")) - 1),"")</f>
        <v/>
      </c>
      <c r="S583" t="s">
        <v>7872</v>
      </c>
      <c r="T583"/>
    </row>
    <row r="584" spans="1:20" ht="15" customHeight="1" x14ac:dyDescent="0.45">
      <c r="A584" t="s">
        <v>5346</v>
      </c>
      <c r="B584" t="s">
        <v>7874</v>
      </c>
      <c r="C584" t="s">
        <v>6230</v>
      </c>
      <c r="D584" t="s">
        <v>7873</v>
      </c>
      <c r="F584"/>
      <c r="G584"/>
      <c r="H584"/>
      <c r="I584" t="s">
        <v>5052</v>
      </c>
      <c r="J584"/>
      <c r="K584" t="s">
        <v>7875</v>
      </c>
      <c r="L584" t="str">
        <f>SUBSTITUTE(SUBSTITUTE(SUBSTITUTE(SUBSTITUTE(SUBSTITUTE(SUBSTITUTE(SUBSTITUTE(SUBSTITUTE(SUBSTITUTE(SUBSTITUTE(SUBSTITUTE(SUBSTITUTE(SUBSTITUTE(LOWER(K584),".",""),"-","")," bvba",""),"belgië",""),"belgium","")," nv","")," bv",""),"group",""),"groep","")," ", ""),"é","e"),"è","e"),"à","a")</f>
        <v>rftechnologies</v>
      </c>
      <c r="M584" t="str">
        <f>LOWER(B584&amp;Table1[[#This Row],[Achternaam]]&amp;L584)</f>
        <v>jasperde weverrftechnologies</v>
      </c>
      <c r="N584"/>
      <c r="O584"/>
      <c r="P584"/>
      <c r="Q584"/>
      <c r="R584" t="str">
        <f>IFERROR(LEFT(SUBSTITUTE(SUBSTITUTE(Table1[[#This Row],[Website]],"www.",""),"https://",""), FIND(".", SUBSTITUTE(SUBSTITUTE(Table1[[#This Row],[Website]],"www.",""),"https://","")) - 1),"")</f>
        <v/>
      </c>
      <c r="S584" t="s">
        <v>7876</v>
      </c>
      <c r="T584"/>
    </row>
    <row r="585" spans="1:20" ht="15" customHeight="1" x14ac:dyDescent="0.45">
      <c r="A585" t="s">
        <v>5346</v>
      </c>
      <c r="B585" t="s">
        <v>7874</v>
      </c>
      <c r="C585" t="s">
        <v>7879</v>
      </c>
      <c r="D585" t="s">
        <v>7878</v>
      </c>
      <c r="F585"/>
      <c r="G585"/>
      <c r="H585"/>
      <c r="I585" t="s">
        <v>5052</v>
      </c>
      <c r="J585"/>
      <c r="K585" t="s">
        <v>7880</v>
      </c>
      <c r="L585" t="str">
        <f>SUBSTITUTE(SUBSTITUTE(SUBSTITUTE(SUBSTITUTE(SUBSTITUTE(SUBSTITUTE(SUBSTITUTE(SUBSTITUTE(SUBSTITUTE(SUBSTITUTE(SUBSTITUTE(SUBSTITUTE(SUBSTITUTE(LOWER(K585),".",""),"-","")," bvba",""),"belgië",""),"belgium","")," nv","")," bv",""),"group",""),"groep","")," ", ""),"é","e"),"è","e"),"à","a")</f>
        <v>enecosolar</v>
      </c>
      <c r="M585" t="str">
        <f>LOWER(B585&amp;Table1[[#This Row],[Achternaam]]&amp;L585)</f>
        <v>jaspervanden bosscheenecosolar</v>
      </c>
      <c r="N585"/>
      <c r="O585"/>
      <c r="P585"/>
      <c r="Q585"/>
      <c r="R585" t="str">
        <f>IFERROR(LEFT(SUBSTITUTE(SUBSTITUTE(Table1[[#This Row],[Website]],"www.",""),"https://",""), FIND(".", SUBSTITUTE(SUBSTITUTE(Table1[[#This Row],[Website]],"www.",""),"https://","")) - 1),"")</f>
        <v/>
      </c>
      <c r="S585" t="s">
        <v>6689</v>
      </c>
      <c r="T585"/>
    </row>
    <row r="586" spans="1:20" ht="15" customHeight="1" x14ac:dyDescent="0.45">
      <c r="A586" t="s">
        <v>5346</v>
      </c>
      <c r="B586" t="s">
        <v>7883</v>
      </c>
      <c r="C586" t="s">
        <v>7884</v>
      </c>
      <c r="D586" t="s">
        <v>7882</v>
      </c>
      <c r="F586"/>
      <c r="G586"/>
      <c r="H586"/>
      <c r="I586" t="s">
        <v>5115</v>
      </c>
      <c r="J586"/>
      <c r="K586" t="s">
        <v>7885</v>
      </c>
      <c r="L586" t="str">
        <f>SUBSTITUTE(SUBSTITUTE(SUBSTITUTE(SUBSTITUTE(SUBSTITUTE(SUBSTITUTE(SUBSTITUTE(SUBSTITUTE(SUBSTITUTE(SUBSTITUTE(SUBSTITUTE(SUBSTITUTE(SUBSTITUTE(LOWER(K586),".",""),"-","")," bvba",""),"belgië",""),"belgium","")," nv","")," bv",""),"group",""),"groep","")," ", ""),"é","e"),"è","e"),"à","a")</f>
        <v>stengineeringidirect(europe)cy</v>
      </c>
      <c r="M586" t="str">
        <f>LOWER(B586&amp;Table1[[#This Row],[Achternaam]]&amp;L586)</f>
        <v>jean francoisdelbarstengineeringidirect(europe)cy</v>
      </c>
      <c r="N586"/>
      <c r="O586"/>
      <c r="P586"/>
      <c r="Q586"/>
      <c r="R586" t="str">
        <f>IFERROR(LEFT(SUBSTITUTE(SUBSTITUTE(Table1[[#This Row],[Website]],"www.",""),"https://",""), FIND(".", SUBSTITUTE(SUBSTITUTE(Table1[[#This Row],[Website]],"www.",""),"https://","")) - 1),"")</f>
        <v/>
      </c>
      <c r="S586" t="s">
        <v>6689</v>
      </c>
      <c r="T586"/>
    </row>
    <row r="587" spans="1:20" ht="15" customHeight="1" x14ac:dyDescent="0.45">
      <c r="A587" t="s">
        <v>5346</v>
      </c>
      <c r="B587" t="s">
        <v>7888</v>
      </c>
      <c r="C587" t="s">
        <v>7889</v>
      </c>
      <c r="D587" t="s">
        <v>7887</v>
      </c>
      <c r="F587"/>
      <c r="G587"/>
      <c r="H587"/>
      <c r="I587" t="s">
        <v>5052</v>
      </c>
      <c r="J587"/>
      <c r="K587" t="s">
        <v>7890</v>
      </c>
      <c r="L587" t="str">
        <f>SUBSTITUTE(SUBSTITUTE(SUBSTITUTE(SUBSTITUTE(SUBSTITUTE(SUBSTITUTE(SUBSTITUTE(SUBSTITUTE(SUBSTITUTE(SUBSTITUTE(SUBSTITUTE(SUBSTITUTE(SUBSTITUTE(LOWER(K587),".",""),"-","")," bvba",""),"belgië",""),"belgium","")," nv","")," bv",""),"group",""),"groep","")," ", ""),"é","e"),"è","e"),"à","a")</f>
        <v>sumitomobakeliteeurope(ghent)</v>
      </c>
      <c r="M587" t="str">
        <f>LOWER(B587&amp;Table1[[#This Row],[Achternaam]]&amp;L587)</f>
        <v>jeroende pottersumitomobakeliteeurope(ghent)</v>
      </c>
      <c r="N587"/>
      <c r="O587"/>
      <c r="P587"/>
      <c r="Q587"/>
      <c r="R587" t="str">
        <f>IFERROR(LEFT(SUBSTITUTE(SUBSTITUTE(Table1[[#This Row],[Website]],"www.",""),"https://",""), FIND(".", SUBSTITUTE(SUBSTITUTE(Table1[[#This Row],[Website]],"www.",""),"https://","")) - 1),"")</f>
        <v/>
      </c>
      <c r="S587" t="s">
        <v>7891</v>
      </c>
      <c r="T587"/>
    </row>
    <row r="588" spans="1:20" ht="15" customHeight="1" x14ac:dyDescent="0.45">
      <c r="A588" t="s">
        <v>5346</v>
      </c>
      <c r="B588" t="s">
        <v>5372</v>
      </c>
      <c r="C588" t="s">
        <v>6266</v>
      </c>
      <c r="D588" t="s">
        <v>7893</v>
      </c>
      <c r="F588"/>
      <c r="G588"/>
      <c r="H588"/>
      <c r="I588" t="s">
        <v>5115</v>
      </c>
      <c r="J588"/>
      <c r="K588" t="s">
        <v>7894</v>
      </c>
      <c r="L588" t="str">
        <f>SUBSTITUTE(SUBSTITUTE(SUBSTITUTE(SUBSTITUTE(SUBSTITUTE(SUBSTITUTE(SUBSTITUTE(SUBSTITUTE(SUBSTITUTE(SUBSTITUTE(SUBSTITUTE(SUBSTITUTE(SUBSTITUTE(LOWER(K588),".",""),"-","")," bvba",""),"belgië",""),"belgium","")," nv","")," bv",""),"group",""),"groep","")," ", ""),"é","e"),"è","e"),"à","a")</f>
        <v>greenyardpreparedbe</v>
      </c>
      <c r="M588" t="str">
        <f>LOWER(B588&amp;Table1[[#This Row],[Achternaam]]&amp;L588)</f>
        <v>jandirkxgreenyardpreparedbe</v>
      </c>
      <c r="N588"/>
      <c r="O588"/>
      <c r="P588"/>
      <c r="Q588"/>
      <c r="R588" t="str">
        <f>IFERROR(LEFT(SUBSTITUTE(SUBSTITUTE(Table1[[#This Row],[Website]],"www.",""),"https://",""), FIND(".", SUBSTITUTE(SUBSTITUTE(Table1[[#This Row],[Website]],"www.",""),"https://","")) - 1),"")</f>
        <v/>
      </c>
      <c r="S588" t="s">
        <v>7895</v>
      </c>
      <c r="T588"/>
    </row>
    <row r="589" spans="1:20" ht="15" customHeight="1" x14ac:dyDescent="0.45">
      <c r="A589" t="s">
        <v>5346</v>
      </c>
      <c r="B589" t="s">
        <v>7898</v>
      </c>
      <c r="C589" t="s">
        <v>7899</v>
      </c>
      <c r="D589" t="s">
        <v>7897</v>
      </c>
      <c r="F589"/>
      <c r="G589"/>
      <c r="H589"/>
      <c r="I589" t="s">
        <v>5115</v>
      </c>
      <c r="J589"/>
      <c r="K589" t="s">
        <v>7900</v>
      </c>
      <c r="L589" t="str">
        <f>SUBSTITUTE(SUBSTITUTE(SUBSTITUTE(SUBSTITUTE(SUBSTITUTE(SUBSTITUTE(SUBSTITUTE(SUBSTITUTE(SUBSTITUTE(SUBSTITUTE(SUBSTITUTE(SUBSTITUTE(SUBSTITUTE(LOWER(K589),".",""),"-","")," bvba",""),"belgië",""),"belgium","")," nv","")," bv",""),"group",""),"groep","")," ", ""),"é","e"),"è","e"),"à","a")</f>
        <v>duomed</v>
      </c>
      <c r="M589" t="str">
        <f>LOWER(B589&amp;Table1[[#This Row],[Achternaam]]&amp;L589)</f>
        <v>jean-paulcorinduomed</v>
      </c>
      <c r="N589"/>
      <c r="O589"/>
      <c r="P589"/>
      <c r="Q589"/>
      <c r="R589" t="str">
        <f>IFERROR(LEFT(SUBSTITUTE(SUBSTITUTE(Table1[[#This Row],[Website]],"www.",""),"https://",""), FIND(".", SUBSTITUTE(SUBSTITUTE(Table1[[#This Row],[Website]],"www.",""),"https://","")) - 1),"")</f>
        <v/>
      </c>
      <c r="S589" t="s">
        <v>6689</v>
      </c>
      <c r="T589"/>
    </row>
    <row r="590" spans="1:20" ht="15" customHeight="1" x14ac:dyDescent="0.45">
      <c r="A590" t="s">
        <v>5346</v>
      </c>
      <c r="B590" t="s">
        <v>5260</v>
      </c>
      <c r="C590" t="s">
        <v>7903</v>
      </c>
      <c r="D590" t="s">
        <v>7902</v>
      </c>
      <c r="F590"/>
      <c r="G590"/>
      <c r="H590"/>
      <c r="I590" t="s">
        <v>7904</v>
      </c>
      <c r="J590"/>
      <c r="K590" t="s">
        <v>6823</v>
      </c>
      <c r="L590" t="str">
        <f>SUBSTITUTE(SUBSTITUTE(SUBSTITUTE(SUBSTITUTE(SUBSTITUTE(SUBSTITUTE(SUBSTITUTE(SUBSTITUTE(SUBSTITUTE(SUBSTITUTE(SUBSTITUTE(SUBSTITUTE(SUBSTITUTE(LOWER(K590),".",""),"-","")," bvba",""),"belgië",""),"belgium","")," nv","")," bv",""),"group",""),"groep","")," ", ""),"é","e"),"è","e"),"à","a")</f>
        <v>cartamunditurnhout</v>
      </c>
      <c r="M590" t="str">
        <f>LOWER(B590&amp;Table1[[#This Row],[Achternaam]]&amp;L590)</f>
        <v>jefvolderscartamunditurnhout</v>
      </c>
      <c r="N590"/>
      <c r="O590"/>
      <c r="P590"/>
      <c r="Q590"/>
      <c r="R590" t="str">
        <f>IFERROR(LEFT(SUBSTITUTE(SUBSTITUTE(Table1[[#This Row],[Website]],"www.",""),"https://",""), FIND(".", SUBSTITUTE(SUBSTITUTE(Table1[[#This Row],[Website]],"www.",""),"https://","")) - 1),"")</f>
        <v/>
      </c>
      <c r="S590" t="s">
        <v>6689</v>
      </c>
      <c r="T590"/>
    </row>
    <row r="591" spans="1:20" ht="15" customHeight="1" x14ac:dyDescent="0.45">
      <c r="A591" t="s">
        <v>5346</v>
      </c>
      <c r="B591" t="s">
        <v>7906</v>
      </c>
      <c r="C591" t="s">
        <v>7907</v>
      </c>
      <c r="D591" t="s">
        <v>7905</v>
      </c>
      <c r="F591"/>
      <c r="G591"/>
      <c r="H591"/>
      <c r="I591" t="s">
        <v>7908</v>
      </c>
      <c r="J591"/>
      <c r="K591" t="s">
        <v>7578</v>
      </c>
      <c r="L591" t="str">
        <f>SUBSTITUTE(SUBSTITUTE(SUBSTITUTE(SUBSTITUTE(SUBSTITUTE(SUBSTITUTE(SUBSTITUTE(SUBSTITUTE(SUBSTITUTE(SUBSTITUTE(SUBSTITUTE(SUBSTITUTE(SUBSTITUTE(LOWER(K591),".",""),"-","")," bvba",""),"belgië",""),"belgium","")," nv","")," bv",""),"group",""),"groep","")," ", ""),"é","e"),"è","e"),"à","a")</f>
        <v>iobenelux</v>
      </c>
      <c r="M591" t="str">
        <f>LOWER(B591&amp;Table1[[#This Row],[Achternaam]]&amp;L591)</f>
        <v>jellefrancisiobenelux</v>
      </c>
      <c r="N591"/>
      <c r="O591"/>
      <c r="P591"/>
      <c r="Q591"/>
      <c r="R591" t="str">
        <f>IFERROR(LEFT(SUBSTITUTE(SUBSTITUTE(Table1[[#This Row],[Website]],"www.",""),"https://",""), FIND(".", SUBSTITUTE(SUBSTITUTE(Table1[[#This Row],[Website]],"www.",""),"https://","")) - 1),"")</f>
        <v/>
      </c>
      <c r="S591" t="s">
        <v>6689</v>
      </c>
      <c r="T591"/>
    </row>
    <row r="592" spans="1:20" ht="15" customHeight="1" x14ac:dyDescent="0.45">
      <c r="A592" t="s">
        <v>5346</v>
      </c>
      <c r="B592" t="s">
        <v>7910</v>
      </c>
      <c r="C592" t="s">
        <v>7911</v>
      </c>
      <c r="D592" t="s">
        <v>7909</v>
      </c>
      <c r="F592"/>
      <c r="G592"/>
      <c r="H592"/>
      <c r="I592" t="s">
        <v>5052</v>
      </c>
      <c r="J592"/>
      <c r="K592" t="s">
        <v>7912</v>
      </c>
      <c r="L592" t="str">
        <f>SUBSTITUTE(SUBSTITUTE(SUBSTITUTE(SUBSTITUTE(SUBSTITUTE(SUBSTITUTE(SUBSTITUTE(SUBSTITUTE(SUBSTITUTE(SUBSTITUTE(SUBSTITUTE(SUBSTITUTE(SUBSTITUTE(LOWER(K592),".",""),"-","")," bvba",""),"belgië",""),"belgium","")," nv","")," bv",""),"group",""),"groep","")," ", ""),"é","e"),"è","e"),"à","a")</f>
        <v>bilfingerrobmontagebedrijf</v>
      </c>
      <c r="M592" t="str">
        <f>LOWER(B592&amp;Table1[[#This Row],[Achternaam]]&amp;L592)</f>
        <v>jensde waelbilfingerrobmontagebedrijf</v>
      </c>
      <c r="N592"/>
      <c r="O592"/>
      <c r="P592"/>
      <c r="Q592"/>
      <c r="R592" t="str">
        <f>IFERROR(LEFT(SUBSTITUTE(SUBSTITUTE(Table1[[#This Row],[Website]],"www.",""),"https://",""), FIND(".", SUBSTITUTE(SUBSTITUTE(Table1[[#This Row],[Website]],"www.",""),"https://","")) - 1),"")</f>
        <v/>
      </c>
      <c r="S592" t="s">
        <v>7913</v>
      </c>
      <c r="T592"/>
    </row>
    <row r="593" spans="1:20" ht="15" customHeight="1" x14ac:dyDescent="0.45">
      <c r="A593" t="s">
        <v>5346</v>
      </c>
      <c r="B593" t="s">
        <v>7916</v>
      </c>
      <c r="C593" t="s">
        <v>7917</v>
      </c>
      <c r="D593" t="s">
        <v>7915</v>
      </c>
      <c r="F593"/>
      <c r="G593"/>
      <c r="H593"/>
      <c r="I593" t="s">
        <v>5052</v>
      </c>
      <c r="J593"/>
      <c r="K593" t="s">
        <v>7918</v>
      </c>
      <c r="L593" t="str">
        <f>SUBSTITUTE(SUBSTITUTE(SUBSTITUTE(SUBSTITUTE(SUBSTITUTE(SUBSTITUTE(SUBSTITUTE(SUBSTITUTE(SUBSTITUTE(SUBSTITUTE(SUBSTITUTE(SUBSTITUTE(SUBSTITUTE(LOWER(K593),".",""),"-","")," bvba",""),"belgië",""),"belgium","")," nv","")," bv",""),"group",""),"groep","")," ", ""),"é","e"),"è","e"),"à","a")</f>
        <v>ansellhealthcareeurope</v>
      </c>
      <c r="M593" t="str">
        <f>LOWER(B593&amp;Table1[[#This Row],[Achternaam]]&amp;L593)</f>
        <v>jillvander kelenansellhealthcareeurope</v>
      </c>
      <c r="N593"/>
      <c r="O593"/>
      <c r="P593"/>
      <c r="Q593"/>
      <c r="R593" t="str">
        <f>IFERROR(LEFT(SUBSTITUTE(SUBSTITUTE(Table1[[#This Row],[Website]],"www.",""),"https://",""), FIND(".", SUBSTITUTE(SUBSTITUTE(Table1[[#This Row],[Website]],"www.",""),"https://","")) - 1),"")</f>
        <v/>
      </c>
      <c r="S593" t="s">
        <v>7919</v>
      </c>
      <c r="T593"/>
    </row>
    <row r="594" spans="1:20" ht="15" customHeight="1" x14ac:dyDescent="0.45">
      <c r="A594" t="s">
        <v>5346</v>
      </c>
      <c r="B594" t="s">
        <v>6339</v>
      </c>
      <c r="C594" t="s">
        <v>7922</v>
      </c>
      <c r="D594" t="s">
        <v>7921</v>
      </c>
      <c r="F594"/>
      <c r="G594"/>
      <c r="H594"/>
      <c r="I594" t="s">
        <v>5052</v>
      </c>
      <c r="J594"/>
      <c r="K594" t="s">
        <v>7923</v>
      </c>
      <c r="L594" t="str">
        <f>SUBSTITUTE(SUBSTITUTE(SUBSTITUTE(SUBSTITUTE(SUBSTITUTE(SUBSTITUTE(SUBSTITUTE(SUBSTITUTE(SUBSTITUTE(SUBSTITUTE(SUBSTITUTE(SUBSTITUTE(SUBSTITUTE(LOWER(K594),".",""),"-","")," bvba",""),"belgië",""),"belgium","")," nv","")," bv",""),"group",""),"groep","")," ", ""),"é","e"),"è","e"),"à","a")</f>
        <v>vangenechten</v>
      </c>
      <c r="M594" t="str">
        <f>LOWER(B594&amp;Table1[[#This Row],[Achternaam]]&amp;L594)</f>
        <v>johankorstenvangenechten</v>
      </c>
      <c r="N594"/>
      <c r="O594"/>
      <c r="P594"/>
      <c r="Q594"/>
      <c r="R594" t="str">
        <f>IFERROR(LEFT(SUBSTITUTE(SUBSTITUTE(Table1[[#This Row],[Website]],"www.",""),"https://",""), FIND(".", SUBSTITUTE(SUBSTITUTE(Table1[[#This Row],[Website]],"www.",""),"https://","")) - 1),"")</f>
        <v/>
      </c>
      <c r="S594" t="s">
        <v>7924</v>
      </c>
      <c r="T594"/>
    </row>
    <row r="595" spans="1:20" ht="15" customHeight="1" x14ac:dyDescent="0.45">
      <c r="A595" t="s">
        <v>5346</v>
      </c>
      <c r="B595" t="s">
        <v>7927</v>
      </c>
      <c r="C595" t="s">
        <v>7928</v>
      </c>
      <c r="D595" t="s">
        <v>7926</v>
      </c>
      <c r="F595"/>
      <c r="G595"/>
      <c r="H595"/>
      <c r="I595" t="s">
        <v>5052</v>
      </c>
      <c r="J595"/>
      <c r="K595" t="s">
        <v>7929</v>
      </c>
      <c r="L595" t="str">
        <f>SUBSTITUTE(SUBSTITUTE(SUBSTITUTE(SUBSTITUTE(SUBSTITUTE(SUBSTITUTE(SUBSTITUTE(SUBSTITUTE(SUBSTITUTE(SUBSTITUTE(SUBSTITUTE(SUBSTITUTE(SUBSTITUTE(LOWER(K595),".",""),"-","")," bvba",""),"belgië",""),"belgium","")," nv","")," bv",""),"group",""),"groep","")," ", ""),"é","e"),"è","e"),"à","a")</f>
        <v>biotalys</v>
      </c>
      <c r="M595" t="str">
        <f>LOWER(B595&amp;Table1[[#This Row],[Achternaam]]&amp;L595)</f>
        <v>sophiesnijdersbiotalys</v>
      </c>
      <c r="N595"/>
      <c r="O595"/>
      <c r="P595"/>
      <c r="Q595"/>
      <c r="R595" t="str">
        <f>IFERROR(LEFT(SUBSTITUTE(SUBSTITUTE(Table1[[#This Row],[Website]],"www.",""),"https://",""), FIND(".", SUBSTITUTE(SUBSTITUTE(Table1[[#This Row],[Website]],"www.",""),"https://","")) - 1),"")</f>
        <v/>
      </c>
      <c r="S595" t="s">
        <v>6689</v>
      </c>
      <c r="T595"/>
    </row>
    <row r="596" spans="1:20" ht="15" customHeight="1" x14ac:dyDescent="0.45">
      <c r="A596" t="s">
        <v>5346</v>
      </c>
      <c r="B596" t="s">
        <v>7931</v>
      </c>
      <c r="C596" t="s">
        <v>7932</v>
      </c>
      <c r="D596" t="s">
        <v>7930</v>
      </c>
      <c r="F596"/>
      <c r="G596"/>
      <c r="H596"/>
      <c r="I596" t="s">
        <v>5115</v>
      </c>
      <c r="J596"/>
      <c r="K596" t="s">
        <v>7933</v>
      </c>
      <c r="L596" t="str">
        <f>SUBSTITUTE(SUBSTITUTE(SUBSTITUTE(SUBSTITUTE(SUBSTITUTE(SUBSTITUTE(SUBSTITUTE(SUBSTITUTE(SUBSTITUTE(SUBSTITUTE(SUBSTITUTE(SUBSTITUTE(SUBSTITUTE(LOWER(K596),".",""),"-","")," bvba",""),"belgië",""),"belgium","")," nv","")," bv",""),"group",""),"groep","")," ", ""),"é","e"),"è","e"),"à","a")</f>
        <v>victauliceurope</v>
      </c>
      <c r="M596" t="str">
        <f>LOWER(B596&amp;Table1[[#This Row],[Achternaam]]&amp;L596)</f>
        <v>jochengaertnervictauliceurope</v>
      </c>
      <c r="N596"/>
      <c r="O596"/>
      <c r="P596"/>
      <c r="Q596"/>
      <c r="R596" t="str">
        <f>IFERROR(LEFT(SUBSTITUTE(SUBSTITUTE(Table1[[#This Row],[Website]],"www.",""),"https://",""), FIND(".", SUBSTITUTE(SUBSTITUTE(Table1[[#This Row],[Website]],"www.",""),"https://","")) - 1),"")</f>
        <v/>
      </c>
      <c r="S596" t="s">
        <v>6689</v>
      </c>
      <c r="T596"/>
    </row>
    <row r="597" spans="1:20" ht="15" customHeight="1" x14ac:dyDescent="0.45">
      <c r="A597" t="s">
        <v>5346</v>
      </c>
      <c r="B597" t="s">
        <v>7936</v>
      </c>
      <c r="C597" t="s">
        <v>7937</v>
      </c>
      <c r="D597" t="s">
        <v>7935</v>
      </c>
      <c r="F597"/>
      <c r="G597"/>
      <c r="H597"/>
      <c r="I597" t="s">
        <v>7940</v>
      </c>
      <c r="J597"/>
      <c r="K597" t="s">
        <v>7938</v>
      </c>
      <c r="L597" t="str">
        <f>SUBSTITUTE(SUBSTITUTE(SUBSTITUTE(SUBSTITUTE(SUBSTITUTE(SUBSTITUTE(SUBSTITUTE(SUBSTITUTE(SUBSTITUTE(SUBSTITUTE(SUBSTITUTE(SUBSTITUTE(SUBSTITUTE(LOWER(K597),".",""),"-","")," bvba",""),"belgië",""),"belgium","")," nv","")," bv",""),"group",""),"groep","")," ", ""),"é","e"),"è","e"),"à","a")</f>
        <v>vwr,partofavantor</v>
      </c>
      <c r="M597" t="str">
        <f>LOWER(B597&amp;Table1[[#This Row],[Achternaam]]&amp;L597)</f>
        <v>johannahoubenvwr,partofavantor</v>
      </c>
      <c r="N597"/>
      <c r="O597"/>
      <c r="P597"/>
      <c r="Q597"/>
      <c r="R597" t="str">
        <f>IFERROR(LEFT(SUBSTITUTE(SUBSTITUTE(Table1[[#This Row],[Website]],"www.",""),"https://",""), FIND(".", SUBSTITUTE(SUBSTITUTE(Table1[[#This Row],[Website]],"www.",""),"https://","")) - 1),"")</f>
        <v/>
      </c>
      <c r="S597" t="s">
        <v>7939</v>
      </c>
      <c r="T597"/>
    </row>
    <row r="598" spans="1:20" ht="15" customHeight="1" x14ac:dyDescent="0.45">
      <c r="A598" t="s">
        <v>5346</v>
      </c>
      <c r="B598" t="s">
        <v>6665</v>
      </c>
      <c r="C598" t="s">
        <v>7943</v>
      </c>
      <c r="D598" t="s">
        <v>7942</v>
      </c>
      <c r="F598"/>
      <c r="G598"/>
      <c r="H598"/>
      <c r="I598" t="s">
        <v>7944</v>
      </c>
      <c r="J598"/>
      <c r="K598" t="s">
        <v>7191</v>
      </c>
      <c r="L598" t="str">
        <f>SUBSTITUTE(SUBSTITUTE(SUBSTITUTE(SUBSTITUTE(SUBSTITUTE(SUBSTITUTE(SUBSTITUTE(SUBSTITUTE(SUBSTITUTE(SUBSTITUTE(SUBSTITUTE(SUBSTITUTE(SUBSTITUTE(LOWER(K598),".",""),"-","")," bvba",""),"belgië",""),"belgium","")," nv","")," bv",""),"group",""),"groep","")," ", ""),"é","e"),"è","e"),"à","a")</f>
        <v>aldi</v>
      </c>
      <c r="M598" t="str">
        <f>LOWER(B598&amp;Table1[[#This Row],[Achternaam]]&amp;L598)</f>
        <v>jokede zutteraldi</v>
      </c>
      <c r="N598"/>
      <c r="O598"/>
      <c r="P598"/>
      <c r="Q598"/>
      <c r="R598" t="str">
        <f>IFERROR(LEFT(SUBSTITUTE(SUBSTITUTE(Table1[[#This Row],[Website]],"www.",""),"https://",""), FIND(".", SUBSTITUTE(SUBSTITUTE(Table1[[#This Row],[Website]],"www.",""),"https://","")) - 1),"")</f>
        <v/>
      </c>
      <c r="S598" t="s">
        <v>6689</v>
      </c>
      <c r="T598"/>
    </row>
    <row r="599" spans="1:20" ht="15" customHeight="1" x14ac:dyDescent="0.45">
      <c r="A599" t="s">
        <v>5346</v>
      </c>
      <c r="B599" t="s">
        <v>5175</v>
      </c>
      <c r="C599" t="s">
        <v>5176</v>
      </c>
      <c r="D599" t="s">
        <v>7946</v>
      </c>
      <c r="F599"/>
      <c r="G599"/>
      <c r="H599"/>
      <c r="I599" t="s">
        <v>5179</v>
      </c>
      <c r="J599"/>
      <c r="K599" t="s">
        <v>7947</v>
      </c>
      <c r="L599" t="str">
        <f>SUBSTITUTE(SUBSTITUTE(SUBSTITUTE(SUBSTITUTE(SUBSTITUTE(SUBSTITUTE(SUBSTITUTE(SUBSTITUTE(SUBSTITUTE(SUBSTITUTE(SUBSTITUTE(SUBSTITUTE(SUBSTITUTE(LOWER(K599),".",""),"-","")," bvba",""),"belgië",""),"belgium","")," nv","")," bv",""),"group",""),"groep","")," ", ""),"é","e"),"è","e"),"à","a")</f>
        <v>lubrizoleuropecoordinationcenter</v>
      </c>
      <c r="M599" t="str">
        <f>LOWER(B599&amp;Table1[[#This Row],[Achternaam]]&amp;L599)</f>
        <v>josianeverlaetlubrizoleuropecoordinationcenter</v>
      </c>
      <c r="N599"/>
      <c r="O599"/>
      <c r="P599"/>
      <c r="Q599"/>
      <c r="R599" t="str">
        <f>IFERROR(LEFT(SUBSTITUTE(SUBSTITUTE(Table1[[#This Row],[Website]],"www.",""),"https://",""), FIND(".", SUBSTITUTE(SUBSTITUTE(Table1[[#This Row],[Website]],"www.",""),"https://","")) - 1),"")</f>
        <v/>
      </c>
      <c r="S599" t="s">
        <v>7948</v>
      </c>
      <c r="T599"/>
    </row>
    <row r="600" spans="1:20" ht="15" customHeight="1" x14ac:dyDescent="0.45">
      <c r="A600" t="s">
        <v>5346</v>
      </c>
      <c r="B600" t="s">
        <v>7951</v>
      </c>
      <c r="C600" t="s">
        <v>7952</v>
      </c>
      <c r="D600" t="s">
        <v>7950</v>
      </c>
      <c r="F600"/>
      <c r="G600"/>
      <c r="H600"/>
      <c r="I600" t="s">
        <v>7680</v>
      </c>
      <c r="J600"/>
      <c r="K600" t="s">
        <v>7953</v>
      </c>
      <c r="L600" t="str">
        <f>SUBSTITUTE(SUBSTITUTE(SUBSTITUTE(SUBSTITUTE(SUBSTITUTE(SUBSTITUTE(SUBSTITUTE(SUBSTITUTE(SUBSTITUTE(SUBSTITUTE(SUBSTITUTE(SUBSTITUTE(SUBSTITUTE(LOWER(K600),".",""),"-","")," bvba",""),"belgië",""),"belgium","")," nv","")," bv",""),"group",""),"groep","")," ", ""),"é","e"),"è","e"),"à","a")</f>
        <v>chrobinson</v>
      </c>
      <c r="M600" t="str">
        <f>LOWER(B600&amp;Table1[[#This Row],[Achternaam]]&amp;L600)</f>
        <v>judithdrögechrobinson</v>
      </c>
      <c r="N600"/>
      <c r="O600"/>
      <c r="P600"/>
      <c r="Q600"/>
      <c r="R600" t="str">
        <f>IFERROR(LEFT(SUBSTITUTE(SUBSTITUTE(Table1[[#This Row],[Website]],"www.",""),"https://",""), FIND(".", SUBSTITUTE(SUBSTITUTE(Table1[[#This Row],[Website]],"www.",""),"https://","")) - 1),"")</f>
        <v/>
      </c>
      <c r="S600" t="s">
        <v>6689</v>
      </c>
      <c r="T600"/>
    </row>
    <row r="601" spans="1:20" ht="15" customHeight="1" x14ac:dyDescent="0.45">
      <c r="A601" t="s">
        <v>5346</v>
      </c>
      <c r="B601" t="s">
        <v>5351</v>
      </c>
      <c r="C601" t="s">
        <v>5286</v>
      </c>
      <c r="D601" t="s">
        <v>7954</v>
      </c>
      <c r="F601"/>
      <c r="G601"/>
      <c r="H601"/>
      <c r="I601" t="s">
        <v>5052</v>
      </c>
      <c r="J601"/>
      <c r="K601" t="s">
        <v>7955</v>
      </c>
      <c r="L601" t="str">
        <f>SUBSTITUTE(SUBSTITUTE(SUBSTITUTE(SUBSTITUTE(SUBSTITUTE(SUBSTITUTE(SUBSTITUTE(SUBSTITUTE(SUBSTITUTE(SUBSTITUTE(SUBSTITUTE(SUBSTITUTE(SUBSTITUTE(LOWER(K601),".",""),"-","")," bvba",""),"belgië",""),"belgium","")," nv","")," bv",""),"group",""),"groep","")," ", ""),"é","e"),"è","e"),"à","a")</f>
        <v>artes</v>
      </c>
      <c r="M601" t="str">
        <f>LOWER(B601&amp;Table1[[#This Row],[Achternaam]]&amp;L601)</f>
        <v>julieclaeysartes</v>
      </c>
      <c r="N601"/>
      <c r="O601"/>
      <c r="P601"/>
      <c r="Q601"/>
      <c r="R601" t="str">
        <f>IFERROR(LEFT(SUBSTITUTE(SUBSTITUTE(Table1[[#This Row],[Website]],"www.",""),"https://",""), FIND(".", SUBSTITUTE(SUBSTITUTE(Table1[[#This Row],[Website]],"www.",""),"https://","")) - 1),"")</f>
        <v/>
      </c>
      <c r="S601" t="s">
        <v>7956</v>
      </c>
      <c r="T601"/>
    </row>
    <row r="602" spans="1:20" ht="15" customHeight="1" x14ac:dyDescent="0.45">
      <c r="A602" t="s">
        <v>5346</v>
      </c>
      <c r="B602" t="s">
        <v>5351</v>
      </c>
      <c r="C602" t="s">
        <v>7959</v>
      </c>
      <c r="D602" t="s">
        <v>7958</v>
      </c>
      <c r="F602"/>
      <c r="G602"/>
      <c r="H602"/>
      <c r="I602" t="s">
        <v>7962</v>
      </c>
      <c r="J602"/>
      <c r="K602" t="s">
        <v>7960</v>
      </c>
      <c r="L602" t="str">
        <f>SUBSTITUTE(SUBSTITUTE(SUBSTITUTE(SUBSTITUTE(SUBSTITUTE(SUBSTITUTE(SUBSTITUTE(SUBSTITUTE(SUBSTITUTE(SUBSTITUTE(SUBSTITUTE(SUBSTITUTE(SUBSTITUTE(LOWER(K602),".",""),"-","")," bvba",""),"belgië",""),"belgium","")," nv","")," bv",""),"group",""),"groep","")," ", ""),"é","e"),"è","e"),"à","a")</f>
        <v>acerta</v>
      </c>
      <c r="M602" t="str">
        <f>LOWER(B602&amp;Table1[[#This Row],[Achternaam]]&amp;L602)</f>
        <v>juliefobeacerta</v>
      </c>
      <c r="N602"/>
      <c r="O602"/>
      <c r="P602"/>
      <c r="Q602"/>
      <c r="R602" t="str">
        <f>IFERROR(LEFT(SUBSTITUTE(SUBSTITUTE(Table1[[#This Row],[Website]],"www.",""),"https://",""), FIND(".", SUBSTITUTE(SUBSTITUTE(Table1[[#This Row],[Website]],"www.",""),"https://","")) - 1),"")</f>
        <v/>
      </c>
      <c r="S602" t="s">
        <v>7961</v>
      </c>
      <c r="T602"/>
    </row>
    <row r="603" spans="1:20" ht="15" customHeight="1" x14ac:dyDescent="0.45">
      <c r="A603" t="s">
        <v>5346</v>
      </c>
      <c r="B603" t="s">
        <v>5351</v>
      </c>
      <c r="C603" t="s">
        <v>5255</v>
      </c>
      <c r="D603" t="s">
        <v>7964</v>
      </c>
      <c r="F603"/>
      <c r="G603"/>
      <c r="H603"/>
      <c r="I603" t="s">
        <v>5052</v>
      </c>
      <c r="J603"/>
      <c r="K603" t="s">
        <v>7817</v>
      </c>
      <c r="L603" t="str">
        <f>SUBSTITUTE(SUBSTITUTE(SUBSTITUTE(SUBSTITUTE(SUBSTITUTE(SUBSTITUTE(SUBSTITUTE(SUBSTITUTE(SUBSTITUTE(SUBSTITUTE(SUBSTITUTE(SUBSTITUTE(SUBSTITUTE(LOWER(K603),".",""),"-","")," bvba",""),"belgië",""),"belgium","")," nv","")," bv",""),"group",""),"groep","")," ", ""),"é","e"),"è","e"),"à","a")</f>
        <v>thermofisherscientific</v>
      </c>
      <c r="M603" t="str">
        <f>LOWER(B603&amp;Table1[[#This Row],[Achternaam]]&amp;L603)</f>
        <v>juliejanssensthermofisherscientific</v>
      </c>
      <c r="N603"/>
      <c r="O603"/>
      <c r="P603"/>
      <c r="Q603"/>
      <c r="R603" t="str">
        <f>IFERROR(LEFT(SUBSTITUTE(SUBSTITUTE(Table1[[#This Row],[Website]],"www.",""),"https://",""), FIND(".", SUBSTITUTE(SUBSTITUTE(Table1[[#This Row],[Website]],"www.",""),"https://","")) - 1),"")</f>
        <v/>
      </c>
      <c r="S603" t="s">
        <v>7965</v>
      </c>
      <c r="T603"/>
    </row>
    <row r="604" spans="1:20" ht="15" customHeight="1" x14ac:dyDescent="0.45">
      <c r="A604" t="s">
        <v>5346</v>
      </c>
      <c r="B604" t="s">
        <v>7967</v>
      </c>
      <c r="C604" t="s">
        <v>7968</v>
      </c>
      <c r="D604" t="s">
        <v>7966</v>
      </c>
      <c r="F604"/>
      <c r="G604"/>
      <c r="H604"/>
      <c r="I604" t="s">
        <v>5115</v>
      </c>
      <c r="J604"/>
      <c r="K604" t="s">
        <v>7604</v>
      </c>
      <c r="L604" t="str">
        <f>SUBSTITUTE(SUBSTITUTE(SUBSTITUTE(SUBSTITUTE(SUBSTITUTE(SUBSTITUTE(SUBSTITUTE(SUBSTITUTE(SUBSTITUTE(SUBSTITUTE(SUBSTITUTE(SUBSTITUTE(SUBSTITUTE(LOWER(K604),".",""),"-","")," bvba",""),"belgië",""),"belgium","")," nv","")," bv",""),"group",""),"groep","")," ", ""),"é","e"),"è","e"),"à","a")</f>
        <v>electrabelsa</v>
      </c>
      <c r="M604" t="str">
        <f>LOWER(B604&amp;Table1[[#This Row],[Achternaam]]&amp;L604)</f>
        <v>juliennezelectrabelsa</v>
      </c>
      <c r="N604"/>
      <c r="O604"/>
      <c r="P604"/>
      <c r="Q604"/>
      <c r="R604" t="str">
        <f>IFERROR(LEFT(SUBSTITUTE(SUBSTITUTE(Table1[[#This Row],[Website]],"www.",""),"https://",""), FIND(".", SUBSTITUTE(SUBSTITUTE(Table1[[#This Row],[Website]],"www.",""),"https://","")) - 1),"")</f>
        <v/>
      </c>
      <c r="S604" t="s">
        <v>6689</v>
      </c>
      <c r="T604"/>
    </row>
    <row r="605" spans="1:20" ht="15" customHeight="1" x14ac:dyDescent="0.45">
      <c r="A605" t="s">
        <v>5346</v>
      </c>
      <c r="B605" t="s">
        <v>7131</v>
      </c>
      <c r="C605" t="s">
        <v>7971</v>
      </c>
      <c r="D605" t="s">
        <v>7970</v>
      </c>
      <c r="F605"/>
      <c r="G605"/>
      <c r="H605"/>
      <c r="I605" t="s">
        <v>7973</v>
      </c>
      <c r="J605"/>
      <c r="K605" t="s">
        <v>7972</v>
      </c>
      <c r="L605" t="str">
        <f>SUBSTITUTE(SUBSTITUTE(SUBSTITUTE(SUBSTITUTE(SUBSTITUTE(SUBSTITUTE(SUBSTITUTE(SUBSTITUTE(SUBSTITUTE(SUBSTITUTE(SUBSTITUTE(SUBSTITUTE(SUBSTITUTE(LOWER(K605),".",""),"-","")," bvba",""),"belgië",""),"belgium","")," nv","")," bv",""),"group",""),"groep","")," ", ""),"é","e"),"è","e"),"à","a")</f>
        <v>brutextiles</v>
      </c>
      <c r="M605" t="str">
        <f>LOWER(B605&amp;Table1[[#This Row],[Achternaam]]&amp;L605)</f>
        <v>jurgenstevensbrutextiles</v>
      </c>
      <c r="N605"/>
      <c r="O605"/>
      <c r="P605"/>
      <c r="Q605"/>
      <c r="R605" t="str">
        <f>IFERROR(LEFT(SUBSTITUTE(SUBSTITUTE(Table1[[#This Row],[Website]],"www.",""),"https://",""), FIND(".", SUBSTITUTE(SUBSTITUTE(Table1[[#This Row],[Website]],"www.",""),"https://","")) - 1),"")</f>
        <v/>
      </c>
      <c r="S605" t="s">
        <v>6689</v>
      </c>
      <c r="T605"/>
    </row>
    <row r="606" spans="1:20" ht="15" customHeight="1" x14ac:dyDescent="0.45">
      <c r="A606" t="s">
        <v>5346</v>
      </c>
      <c r="B606" t="s">
        <v>7976</v>
      </c>
      <c r="C606" t="s">
        <v>7977</v>
      </c>
      <c r="D606" t="s">
        <v>7975</v>
      </c>
      <c r="F606"/>
      <c r="G606"/>
      <c r="H606"/>
      <c r="I606" t="s">
        <v>5052</v>
      </c>
      <c r="J606"/>
      <c r="K606" t="s">
        <v>7978</v>
      </c>
      <c r="L606" t="str">
        <f>SUBSTITUTE(SUBSTITUTE(SUBSTITUTE(SUBSTITUTE(SUBSTITUTE(SUBSTITUTE(SUBSTITUTE(SUBSTITUTE(SUBSTITUTE(SUBSTITUTE(SUBSTITUTE(SUBSTITUTE(SUBSTITUTE(LOWER(K606),".",""),"-","")," bvba",""),"belgië",""),"belgium","")," nv","")," bv",""),"group",""),"groep","")," ", ""),"é","e"),"è","e"),"à","a")</f>
        <v>staxs</v>
      </c>
      <c r="M606" t="str">
        <f>LOWER(B606&amp;Table1[[#This Row],[Achternaam]]&amp;L606)</f>
        <v>joostvan campenstaxs</v>
      </c>
      <c r="N606"/>
      <c r="O606"/>
      <c r="P606"/>
      <c r="Q606"/>
      <c r="R606" t="str">
        <f>IFERROR(LEFT(SUBSTITUTE(SUBSTITUTE(Table1[[#This Row],[Website]],"www.",""),"https://",""), FIND(".", SUBSTITUTE(SUBSTITUTE(Table1[[#This Row],[Website]],"www.",""),"https://","")) - 1),"")</f>
        <v/>
      </c>
      <c r="S606" t="s">
        <v>7979</v>
      </c>
      <c r="T606"/>
    </row>
    <row r="607" spans="1:20" ht="15" customHeight="1" x14ac:dyDescent="0.45">
      <c r="A607" t="s">
        <v>5346</v>
      </c>
      <c r="B607" t="s">
        <v>5562</v>
      </c>
      <c r="C607" t="s">
        <v>7982</v>
      </c>
      <c r="D607" t="s">
        <v>7981</v>
      </c>
      <c r="F607"/>
      <c r="G607"/>
      <c r="H607"/>
      <c r="I607" t="s">
        <v>5052</v>
      </c>
      <c r="J607"/>
      <c r="K607" t="s">
        <v>7983</v>
      </c>
      <c r="L607" t="str">
        <f>SUBSTITUTE(SUBSTITUTE(SUBSTITUTE(SUBSTITUTE(SUBSTITUTE(SUBSTITUTE(SUBSTITUTE(SUBSTITUTE(SUBSTITUTE(SUBSTITUTE(SUBSTITUTE(SUBSTITUTE(SUBSTITUTE(LOWER(K607),".",""),"-","")," bvba",""),"belgië",""),"belgium","")," nv","")," bv",""),"group",""),"groep","")," ", ""),"é","e"),"è","e"),"à","a")</f>
        <v>boludatowage</v>
      </c>
      <c r="M607" t="str">
        <f>LOWER(B607&amp;Table1[[#This Row],[Achternaam]]&amp;L607)</f>
        <v>katrienbroeckxboludatowage</v>
      </c>
      <c r="N607"/>
      <c r="O607"/>
      <c r="P607"/>
      <c r="Q607"/>
      <c r="R607" t="str">
        <f>IFERROR(LEFT(SUBSTITUTE(SUBSTITUTE(Table1[[#This Row],[Website]],"www.",""),"https://",""), FIND(".", SUBSTITUTE(SUBSTITUTE(Table1[[#This Row],[Website]],"www.",""),"https://","")) - 1),"")</f>
        <v/>
      </c>
      <c r="S607" t="s">
        <v>7984</v>
      </c>
      <c r="T607"/>
    </row>
    <row r="608" spans="1:20" ht="15" customHeight="1" x14ac:dyDescent="0.45">
      <c r="A608" t="s">
        <v>5346</v>
      </c>
      <c r="B608" t="s">
        <v>5714</v>
      </c>
      <c r="C608" t="s">
        <v>7987</v>
      </c>
      <c r="D608" t="s">
        <v>7986</v>
      </c>
      <c r="F608"/>
      <c r="G608"/>
      <c r="H608"/>
      <c r="I608" t="s">
        <v>7035</v>
      </c>
      <c r="J608"/>
      <c r="K608" t="s">
        <v>7988</v>
      </c>
      <c r="L608" t="str">
        <f>SUBSTITUTE(SUBSTITUTE(SUBSTITUTE(SUBSTITUTE(SUBSTITUTE(SUBSTITUTE(SUBSTITUTE(SUBSTITUTE(SUBSTITUTE(SUBSTITUTE(SUBSTITUTE(SUBSTITUTE(SUBSTITUTE(LOWER(K608),".",""),"-","")," bvba",""),"belgië",""),"belgium","")," nv","")," bv",""),"group",""),"groep","")," ", ""),"é","e"),"è","e"),"à","a")</f>
        <v>nuscience</v>
      </c>
      <c r="M608" t="str">
        <f>LOWER(B608&amp;Table1[[#This Row],[Achternaam]]&amp;L608)</f>
        <v>kimtacknuscience</v>
      </c>
      <c r="N608"/>
      <c r="O608"/>
      <c r="P608"/>
      <c r="Q608"/>
      <c r="R608" t="str">
        <f>IFERROR(LEFT(SUBSTITUTE(SUBSTITUTE(Table1[[#This Row],[Website]],"www.",""),"https://",""), FIND(".", SUBSTITUTE(SUBSTITUTE(Table1[[#This Row],[Website]],"www.",""),"https://","")) - 1),"")</f>
        <v/>
      </c>
      <c r="S608" t="s">
        <v>6689</v>
      </c>
      <c r="T608"/>
    </row>
    <row r="609" spans="1:20" ht="15" customHeight="1" x14ac:dyDescent="0.45">
      <c r="A609" t="s">
        <v>5346</v>
      </c>
      <c r="B609" t="s">
        <v>6229</v>
      </c>
      <c r="C609" t="s">
        <v>7991</v>
      </c>
      <c r="D609" t="s">
        <v>7990</v>
      </c>
      <c r="F609"/>
      <c r="G609"/>
      <c r="H609"/>
      <c r="I609" t="s">
        <v>5052</v>
      </c>
      <c r="J609"/>
      <c r="K609" t="s">
        <v>1693</v>
      </c>
      <c r="L609" t="str">
        <f>SUBSTITUTE(SUBSTITUTE(SUBSTITUTE(SUBSTITUTE(SUBSTITUTE(SUBSTITUTE(SUBSTITUTE(SUBSTITUTE(SUBSTITUTE(SUBSTITUTE(SUBSTITUTE(SUBSTITUTE(SUBSTITUTE(LOWER(K609),".",""),"-","")," bvba",""),"belgië",""),"belgium","")," nv","")," bv",""),"group",""),"groep","")," ", ""),"é","e"),"è","e"),"à","a")</f>
        <v>dematic</v>
      </c>
      <c r="M609" t="str">
        <f>LOWER(B609&amp;Table1[[#This Row],[Achternaam]]&amp;L609)</f>
        <v>karenimansdematic</v>
      </c>
      <c r="N609"/>
      <c r="O609"/>
      <c r="P609"/>
      <c r="Q609"/>
      <c r="R609" t="str">
        <f>IFERROR(LEFT(SUBSTITUTE(SUBSTITUTE(Table1[[#This Row],[Website]],"www.",""),"https://",""), FIND(".", SUBSTITUTE(SUBSTITUTE(Table1[[#This Row],[Website]],"www.",""),"https://","")) - 1),"")</f>
        <v/>
      </c>
      <c r="S609" t="s">
        <v>6689</v>
      </c>
      <c r="T609"/>
    </row>
    <row r="610" spans="1:20" ht="15" customHeight="1" x14ac:dyDescent="0.45">
      <c r="A610" t="s">
        <v>5346</v>
      </c>
      <c r="B610" t="s">
        <v>6229</v>
      </c>
      <c r="C610" t="s">
        <v>7991</v>
      </c>
      <c r="D610" t="s">
        <v>7992</v>
      </c>
      <c r="F610"/>
      <c r="G610"/>
      <c r="H610"/>
      <c r="I610" t="s">
        <v>5052</v>
      </c>
      <c r="J610"/>
      <c r="K610" t="s">
        <v>6959</v>
      </c>
      <c r="L610" t="str">
        <f>SUBSTITUTE(SUBSTITUTE(SUBSTITUTE(SUBSTITUTE(SUBSTITUTE(SUBSTITUTE(SUBSTITUTE(SUBSTITUTE(SUBSTITUTE(SUBSTITUTE(SUBSTITUTE(SUBSTITUTE(SUBSTITUTE(LOWER(K610),".",""),"-","")," bvba",""),"belgië",""),"belgium","")," nv","")," bv",""),"group",""),"groep","")," ", ""),"é","e"),"è","e"),"à","a")</f>
        <v>dhlsupplychain()</v>
      </c>
      <c r="M610" t="str">
        <f>LOWER(B610&amp;Table1[[#This Row],[Achternaam]]&amp;L610)</f>
        <v>karenimansdhlsupplychain()</v>
      </c>
      <c r="N610"/>
      <c r="O610"/>
      <c r="P610"/>
      <c r="Q610"/>
      <c r="R610" t="str">
        <f>IFERROR(LEFT(SUBSTITUTE(SUBSTITUTE(Table1[[#This Row],[Website]],"www.",""),"https://",""), FIND(".", SUBSTITUTE(SUBSTITUTE(Table1[[#This Row],[Website]],"www.",""),"https://","")) - 1),"")</f>
        <v/>
      </c>
      <c r="S610" t="s">
        <v>7993</v>
      </c>
      <c r="T610"/>
    </row>
    <row r="611" spans="1:20" ht="15" customHeight="1" x14ac:dyDescent="0.45">
      <c r="A611" t="s">
        <v>5346</v>
      </c>
      <c r="B611" t="s">
        <v>7995</v>
      </c>
      <c r="C611" t="s">
        <v>5905</v>
      </c>
      <c r="D611" t="s">
        <v>7994</v>
      </c>
      <c r="F611"/>
      <c r="G611"/>
      <c r="H611"/>
      <c r="I611" t="s">
        <v>5987</v>
      </c>
      <c r="J611"/>
      <c r="K611" t="s">
        <v>7996</v>
      </c>
      <c r="L611" t="str">
        <f>SUBSTITUTE(SUBSTITUTE(SUBSTITUTE(SUBSTITUTE(SUBSTITUTE(SUBSTITUTE(SUBSTITUTE(SUBSTITUTE(SUBSTITUTE(SUBSTITUTE(SUBSTITUTE(SUBSTITUTE(SUBSTITUTE(LOWER(K611),".",""),"-","")," bvba",""),"belgië",""),"belgium","")," nv","")," bv",""),"group",""),"groep","")," ", ""),"é","e"),"è","e"),"à","a")</f>
        <v>vanmoer</v>
      </c>
      <c r="M611" t="str">
        <f>LOWER(B611&amp;Table1[[#This Row],[Achternaam]]&amp;L611)</f>
        <v>karinceuppensvanmoer</v>
      </c>
      <c r="N611"/>
      <c r="O611"/>
      <c r="P611"/>
      <c r="Q611"/>
      <c r="R611" t="str">
        <f>IFERROR(LEFT(SUBSTITUTE(SUBSTITUTE(Table1[[#This Row],[Website]],"www.",""),"https://",""), FIND(".", SUBSTITUTE(SUBSTITUTE(Table1[[#This Row],[Website]],"www.",""),"https://","")) - 1),"")</f>
        <v/>
      </c>
      <c r="S611" t="s">
        <v>7997</v>
      </c>
      <c r="T611"/>
    </row>
    <row r="612" spans="1:20" ht="15" customHeight="1" x14ac:dyDescent="0.45">
      <c r="A612" t="s">
        <v>5346</v>
      </c>
      <c r="B612" t="s">
        <v>7995</v>
      </c>
      <c r="C612" t="s">
        <v>8000</v>
      </c>
      <c r="D612" t="s">
        <v>7999</v>
      </c>
      <c r="F612"/>
      <c r="G612"/>
      <c r="H612"/>
      <c r="I612" t="s">
        <v>7962</v>
      </c>
      <c r="J612"/>
      <c r="K612" t="s">
        <v>8001</v>
      </c>
      <c r="L612" t="str">
        <f>SUBSTITUTE(SUBSTITUTE(SUBSTITUTE(SUBSTITUTE(SUBSTITUTE(SUBSTITUTE(SUBSTITUTE(SUBSTITUTE(SUBSTITUTE(SUBSTITUTE(SUBSTITUTE(SUBSTITUTE(SUBSTITUTE(LOWER(K612),".",""),"-","")," bvba",""),"belgië",""),"belgium","")," nv","")," bv",""),"group",""),"groep","")," ", ""),"é","e"),"è","e"),"à","a")</f>
        <v>arvesta</v>
      </c>
      <c r="M612" t="str">
        <f>LOWER(B612&amp;Table1[[#This Row],[Achternaam]]&amp;L612)</f>
        <v>karinvan royarvesta</v>
      </c>
      <c r="N612"/>
      <c r="O612"/>
      <c r="P612"/>
      <c r="Q612"/>
      <c r="R612" t="str">
        <f>IFERROR(LEFT(SUBSTITUTE(SUBSTITUTE(Table1[[#This Row],[Website]],"www.",""),"https://",""), FIND(".", SUBSTITUTE(SUBSTITUTE(Table1[[#This Row],[Website]],"www.",""),"https://","")) - 1),"")</f>
        <v/>
      </c>
      <c r="S612" t="s">
        <v>8002</v>
      </c>
      <c r="T612"/>
    </row>
    <row r="613" spans="1:20" ht="15" customHeight="1" x14ac:dyDescent="0.45">
      <c r="A613" t="s">
        <v>5346</v>
      </c>
      <c r="B613" t="s">
        <v>8005</v>
      </c>
      <c r="C613" t="s">
        <v>8006</v>
      </c>
      <c r="D613" t="s">
        <v>8004</v>
      </c>
      <c r="F613"/>
      <c r="G613"/>
      <c r="H613"/>
      <c r="I613" t="s">
        <v>5052</v>
      </c>
      <c r="J613"/>
      <c r="K613" t="s">
        <v>7664</v>
      </c>
      <c r="L613" t="str">
        <f>SUBSTITUTE(SUBSTITUTE(SUBSTITUTE(SUBSTITUTE(SUBSTITUTE(SUBSTITUTE(SUBSTITUTE(SUBSTITUTE(SUBSTITUTE(SUBSTITUTE(SUBSTITUTE(SUBSTITUTE(SUBSTITUTE(LOWER(K613),".",""),"-","")," bvba",""),"belgië",""),"belgium","")," nv","")," bv",""),"group",""),"groep","")," ", ""),"é","e"),"è","e"),"à","a")</f>
        <v>bionerga</v>
      </c>
      <c r="M613" t="str">
        <f>LOWER(B613&amp;Table1[[#This Row],[Achternaam]]&amp;L613)</f>
        <v>karolienbaptistbionerga</v>
      </c>
      <c r="N613"/>
      <c r="O613"/>
      <c r="P613"/>
      <c r="Q613"/>
      <c r="R613" t="str">
        <f>IFERROR(LEFT(SUBSTITUTE(SUBSTITUTE(Table1[[#This Row],[Website]],"www.",""),"https://",""), FIND(".", SUBSTITUTE(SUBSTITUTE(Table1[[#This Row],[Website]],"www.",""),"https://","")) - 1),"")</f>
        <v/>
      </c>
      <c r="S613" t="s">
        <v>6689</v>
      </c>
      <c r="T613"/>
    </row>
    <row r="614" spans="1:20" ht="15" customHeight="1" x14ac:dyDescent="0.45">
      <c r="A614" t="s">
        <v>5346</v>
      </c>
      <c r="B614" t="s">
        <v>8008</v>
      </c>
      <c r="C614" t="s">
        <v>8009</v>
      </c>
      <c r="D614" t="s">
        <v>8007</v>
      </c>
      <c r="F614"/>
      <c r="G614"/>
      <c r="H614"/>
      <c r="I614" t="s">
        <v>5115</v>
      </c>
      <c r="J614"/>
      <c r="K614" t="s">
        <v>8010</v>
      </c>
      <c r="L614" t="str">
        <f>SUBSTITUTE(SUBSTITUTE(SUBSTITUTE(SUBSTITUTE(SUBSTITUTE(SUBSTITUTE(SUBSTITUTE(SUBSTITUTE(SUBSTITUTE(SUBSTITUTE(SUBSTITUTE(SUBSTITUTE(SUBSTITUTE(LOWER(K614),".",""),"-","")," bvba",""),"belgië",""),"belgium","")," nv","")," bv",""),"group",""),"groep","")," ", ""),"é","e"),"è","e"),"à","a")</f>
        <v>miko</v>
      </c>
      <c r="M614" t="str">
        <f>LOWER(B614&amp;Table1[[#This Row],[Achternaam]]&amp;L614)</f>
        <v>katelijnevosmiko</v>
      </c>
      <c r="N614"/>
      <c r="O614"/>
      <c r="P614"/>
      <c r="Q614"/>
      <c r="R614" t="str">
        <f>IFERROR(LEFT(SUBSTITUTE(SUBSTITUTE(Table1[[#This Row],[Website]],"www.",""),"https://",""), FIND(".", SUBSTITUTE(SUBSTITUTE(Table1[[#This Row],[Website]],"www.",""),"https://","")) - 1),"")</f>
        <v/>
      </c>
      <c r="S614" t="s">
        <v>6689</v>
      </c>
      <c r="T614"/>
    </row>
    <row r="615" spans="1:20" ht="15" customHeight="1" x14ac:dyDescent="0.45">
      <c r="A615" t="s">
        <v>5346</v>
      </c>
      <c r="B615" t="s">
        <v>5602</v>
      </c>
      <c r="C615" t="s">
        <v>8013</v>
      </c>
      <c r="D615" t="s">
        <v>8012</v>
      </c>
      <c r="F615"/>
      <c r="G615"/>
      <c r="H615"/>
      <c r="I615" t="s">
        <v>5987</v>
      </c>
      <c r="J615"/>
      <c r="K615" t="s">
        <v>8014</v>
      </c>
      <c r="L615" t="str">
        <f>SUBSTITUTE(SUBSTITUTE(SUBSTITUTE(SUBSTITUTE(SUBSTITUTE(SUBSTITUTE(SUBSTITUTE(SUBSTITUTE(SUBSTITUTE(SUBSTITUTE(SUBSTITUTE(SUBSTITUTE(SUBSTITUTE(LOWER(K615),".",""),"-","")," bvba",""),"belgië",""),"belgium","")," nv","")," bv",""),"group",""),"groep","")," ", ""),"é","e"),"è","e"),"à","a")</f>
        <v>reynaersaluminium</v>
      </c>
      <c r="M615" t="str">
        <f>LOWER(B615&amp;Table1[[#This Row],[Achternaam]]&amp;L615)</f>
        <v>kathleendupontreynaersaluminium</v>
      </c>
      <c r="N615"/>
      <c r="O615"/>
      <c r="P615"/>
      <c r="Q615"/>
      <c r="R615" t="str">
        <f>IFERROR(LEFT(SUBSTITUTE(SUBSTITUTE(Table1[[#This Row],[Website]],"www.",""),"https://",""), FIND(".", SUBSTITUTE(SUBSTITUTE(Table1[[#This Row],[Website]],"www.",""),"https://","")) - 1),"")</f>
        <v/>
      </c>
      <c r="S615" t="s">
        <v>6689</v>
      </c>
      <c r="T615"/>
    </row>
    <row r="616" spans="1:20" ht="15" customHeight="1" x14ac:dyDescent="0.45">
      <c r="A616" t="s">
        <v>5346</v>
      </c>
      <c r="B616" t="s">
        <v>6008</v>
      </c>
      <c r="C616" t="s">
        <v>8016</v>
      </c>
      <c r="D616" t="s">
        <v>8015</v>
      </c>
      <c r="F616"/>
      <c r="G616"/>
      <c r="H616"/>
      <c r="I616" t="s">
        <v>5987</v>
      </c>
      <c r="J616"/>
      <c r="K616" t="s">
        <v>8017</v>
      </c>
      <c r="L616" t="str">
        <f>SUBSTITUTE(SUBSTITUTE(SUBSTITUTE(SUBSTITUTE(SUBSTITUTE(SUBSTITUTE(SUBSTITUTE(SUBSTITUTE(SUBSTITUTE(SUBSTITUTE(SUBSTITUTE(SUBSTITUTE(SUBSTITUTE(LOWER(K616),".",""),"-","")," bvba",""),"belgië",""),"belgium","")," nv","")," bv",""),"group",""),"groep","")," ", ""),"é","e"),"è","e"),"à","a")</f>
        <v>sibelga</v>
      </c>
      <c r="M616" t="str">
        <f>LOWER(B616&amp;Table1[[#This Row],[Achternaam]]&amp;L616)</f>
        <v>kathyschaderonsibelga</v>
      </c>
      <c r="N616"/>
      <c r="O616"/>
      <c r="P616"/>
      <c r="Q616"/>
      <c r="R616" t="str">
        <f>IFERROR(LEFT(SUBSTITUTE(SUBSTITUTE(Table1[[#This Row],[Website]],"www.",""),"https://",""), FIND(".", SUBSTITUTE(SUBSTITUTE(Table1[[#This Row],[Website]],"www.",""),"https://","")) - 1),"")</f>
        <v/>
      </c>
      <c r="S616" t="s">
        <v>8018</v>
      </c>
      <c r="T616"/>
    </row>
    <row r="617" spans="1:20" ht="15" customHeight="1" x14ac:dyDescent="0.45">
      <c r="A617" t="s">
        <v>5346</v>
      </c>
      <c r="B617" t="s">
        <v>7166</v>
      </c>
      <c r="C617" t="s">
        <v>8021</v>
      </c>
      <c r="D617" t="s">
        <v>8020</v>
      </c>
      <c r="F617"/>
      <c r="G617"/>
      <c r="H617"/>
      <c r="I617" t="s">
        <v>5052</v>
      </c>
      <c r="J617"/>
      <c r="K617" t="s">
        <v>8022</v>
      </c>
      <c r="L617" t="str">
        <f>SUBSTITUTE(SUBSTITUTE(SUBSTITUTE(SUBSTITUTE(SUBSTITUTE(SUBSTITUTE(SUBSTITUTE(SUBSTITUTE(SUBSTITUTE(SUBSTITUTE(SUBSTITUTE(SUBSTITUTE(SUBSTITUTE(LOWER(K617),".",""),"-","")," bvba",""),"belgië",""),"belgium","")," nv","")," bv",""),"group",""),"groep","")," ", ""),"é","e"),"è","e"),"à","a")</f>
        <v>autorepairbe</v>
      </c>
      <c r="M617" t="str">
        <f>LOWER(B617&amp;Table1[[#This Row],[Achternaam]]&amp;L617)</f>
        <v>katiabuvensautorepairbe</v>
      </c>
      <c r="N617"/>
      <c r="O617"/>
      <c r="P617"/>
      <c r="Q617"/>
      <c r="R617" t="str">
        <f>IFERROR(LEFT(SUBSTITUTE(SUBSTITUTE(Table1[[#This Row],[Website]],"www.",""),"https://",""), FIND(".", SUBSTITUTE(SUBSTITUTE(Table1[[#This Row],[Website]],"www.",""),"https://","")) - 1),"")</f>
        <v/>
      </c>
      <c r="S617" t="s">
        <v>6689</v>
      </c>
      <c r="T617"/>
    </row>
    <row r="618" spans="1:20" ht="15" customHeight="1" x14ac:dyDescent="0.45">
      <c r="A618" t="s">
        <v>5346</v>
      </c>
      <c r="B618" t="s">
        <v>7166</v>
      </c>
      <c r="C618" t="s">
        <v>8025</v>
      </c>
      <c r="D618" t="s">
        <v>8024</v>
      </c>
      <c r="F618"/>
      <c r="G618"/>
      <c r="H618"/>
      <c r="I618" t="s">
        <v>8026</v>
      </c>
      <c r="J618"/>
      <c r="K618" t="s">
        <v>1975</v>
      </c>
      <c r="L618" t="str">
        <f>SUBSTITUTE(SUBSTITUTE(SUBSTITUTE(SUBSTITUTE(SUBSTITUTE(SUBSTITUTE(SUBSTITUTE(SUBSTITUTE(SUBSTITUTE(SUBSTITUTE(SUBSTITUTE(SUBSTITUTE(SUBSTITUTE(LOWER(K618),".",""),"-","")," bvba",""),"belgië",""),"belgium","")," nv","")," bv",""),"group",""),"groep","")," ", ""),"é","e"),"è","e"),"à","a")</f>
        <v>eneco</v>
      </c>
      <c r="M618" t="str">
        <f>LOWER(B618&amp;Table1[[#This Row],[Achternaam]]&amp;L618)</f>
        <v>katiagyselinckeneco</v>
      </c>
      <c r="N618"/>
      <c r="O618"/>
      <c r="P618"/>
      <c r="Q618"/>
      <c r="R618" t="str">
        <f>IFERROR(LEFT(SUBSTITUTE(SUBSTITUTE(Table1[[#This Row],[Website]],"www.",""),"https://",""), FIND(".", SUBSTITUTE(SUBSTITUTE(Table1[[#This Row],[Website]],"www.",""),"https://","")) - 1),"")</f>
        <v/>
      </c>
      <c r="S618" t="s">
        <v>6689</v>
      </c>
      <c r="T618"/>
    </row>
    <row r="619" spans="1:20" ht="15" customHeight="1" x14ac:dyDescent="0.45">
      <c r="A619" t="s">
        <v>5346</v>
      </c>
      <c r="B619" t="s">
        <v>6515</v>
      </c>
      <c r="C619" t="s">
        <v>5062</v>
      </c>
      <c r="D619" t="s">
        <v>8028</v>
      </c>
      <c r="F619"/>
      <c r="G619"/>
      <c r="H619"/>
      <c r="I619" t="s">
        <v>8031</v>
      </c>
      <c r="J619"/>
      <c r="K619" t="s">
        <v>8029</v>
      </c>
      <c r="L619" t="str">
        <f>SUBSTITUTE(SUBSTITUTE(SUBSTITUTE(SUBSTITUTE(SUBSTITUTE(SUBSTITUTE(SUBSTITUTE(SUBSTITUTE(SUBSTITUTE(SUBSTITUTE(SUBSTITUTE(SUBSTITUTE(SUBSTITUTE(LOWER(K619),".",""),"-","")," bvba",""),"belgië",""),"belgium","")," nv","")," bv",""),"group",""),"groep","")," ", ""),"é","e"),"è","e"),"à","a")</f>
        <v>vulpia</v>
      </c>
      <c r="M619" t="str">
        <f>LOWER(B619&amp;Table1[[#This Row],[Achternaam]]&amp;L619)</f>
        <v>katleende costervulpia</v>
      </c>
      <c r="N619"/>
      <c r="O619"/>
      <c r="P619"/>
      <c r="Q619"/>
      <c r="R619" t="str">
        <f>IFERROR(LEFT(SUBSTITUTE(SUBSTITUTE(Table1[[#This Row],[Website]],"www.",""),"https://",""), FIND(".", SUBSTITUTE(SUBSTITUTE(Table1[[#This Row],[Website]],"www.",""),"https://","")) - 1),"")</f>
        <v/>
      </c>
      <c r="S619" t="s">
        <v>8030</v>
      </c>
      <c r="T619"/>
    </row>
    <row r="620" spans="1:20" ht="15" customHeight="1" x14ac:dyDescent="0.45">
      <c r="A620" t="s">
        <v>5346</v>
      </c>
      <c r="B620" t="s">
        <v>6515</v>
      </c>
      <c r="C620" t="s">
        <v>8034</v>
      </c>
      <c r="D620" t="s">
        <v>8033</v>
      </c>
      <c r="F620"/>
      <c r="G620"/>
      <c r="H620"/>
      <c r="I620" t="s">
        <v>6703</v>
      </c>
      <c r="J620"/>
      <c r="K620" t="s">
        <v>7667</v>
      </c>
      <c r="L620" t="str">
        <f>SUBSTITUTE(SUBSTITUTE(SUBSTITUTE(SUBSTITUTE(SUBSTITUTE(SUBSTITUTE(SUBSTITUTE(SUBSTITUTE(SUBSTITUTE(SUBSTITUTE(SUBSTITUTE(SUBSTITUTE(SUBSTITUTE(LOWER(K620),".",""),"-","")," bvba",""),"belgië",""),"belgium","")," nv","")," bv",""),"group",""),"groep","")," ", ""),"é","e"),"è","e"),"à","a")</f>
        <v>korian</v>
      </c>
      <c r="M620" t="str">
        <f>LOWER(B620&amp;Table1[[#This Row],[Achternaam]]&amp;L620)</f>
        <v>katleenjasperskorian</v>
      </c>
      <c r="N620"/>
      <c r="O620"/>
      <c r="P620"/>
      <c r="Q620"/>
      <c r="R620" t="str">
        <f>IFERROR(LEFT(SUBSTITUTE(SUBSTITUTE(Table1[[#This Row],[Website]],"www.",""),"https://",""), FIND(".", SUBSTITUTE(SUBSTITUTE(Table1[[#This Row],[Website]],"www.",""),"https://","")) - 1),"")</f>
        <v/>
      </c>
      <c r="S620" t="s">
        <v>6689</v>
      </c>
      <c r="T620"/>
    </row>
    <row r="621" spans="1:20" ht="15" customHeight="1" x14ac:dyDescent="0.45">
      <c r="A621" t="s">
        <v>5346</v>
      </c>
      <c r="B621" t="s">
        <v>6515</v>
      </c>
      <c r="C621" t="s">
        <v>7351</v>
      </c>
      <c r="D621" t="s">
        <v>8036</v>
      </c>
      <c r="F621"/>
      <c r="G621"/>
      <c r="H621"/>
      <c r="I621" t="s">
        <v>5052</v>
      </c>
      <c r="J621"/>
      <c r="K621" t="s">
        <v>7900</v>
      </c>
      <c r="L621" t="str">
        <f>SUBSTITUTE(SUBSTITUTE(SUBSTITUTE(SUBSTITUTE(SUBSTITUTE(SUBSTITUTE(SUBSTITUTE(SUBSTITUTE(SUBSTITUTE(SUBSTITUTE(SUBSTITUTE(SUBSTITUTE(SUBSTITUTE(LOWER(K621),".",""),"-","")," bvba",""),"belgië",""),"belgium","")," nv","")," bv",""),"group",""),"groep","")," ", ""),"é","e"),"è","e"),"à","a")</f>
        <v>duomed</v>
      </c>
      <c r="M621" t="str">
        <f>LOWER(B621&amp;Table1[[#This Row],[Achternaam]]&amp;L621)</f>
        <v>katleenmeesduomed</v>
      </c>
      <c r="N621"/>
      <c r="O621"/>
      <c r="P621"/>
      <c r="Q621"/>
      <c r="R621" t="str">
        <f>IFERROR(LEFT(SUBSTITUTE(SUBSTITUTE(Table1[[#This Row],[Website]],"www.",""),"https://",""), FIND(".", SUBSTITUTE(SUBSTITUTE(Table1[[#This Row],[Website]],"www.",""),"https://","")) - 1),"")</f>
        <v/>
      </c>
      <c r="S621" t="s">
        <v>8037</v>
      </c>
      <c r="T621"/>
    </row>
    <row r="622" spans="1:20" ht="15" customHeight="1" x14ac:dyDescent="0.45">
      <c r="A622" t="s">
        <v>5346</v>
      </c>
      <c r="B622" t="s">
        <v>5562</v>
      </c>
      <c r="C622" t="s">
        <v>8040</v>
      </c>
      <c r="D622" t="s">
        <v>8039</v>
      </c>
      <c r="F622"/>
      <c r="G622"/>
      <c r="H622"/>
      <c r="I622" t="s">
        <v>5052</v>
      </c>
      <c r="J622"/>
      <c r="K622" t="s">
        <v>8041</v>
      </c>
      <c r="L622" t="str">
        <f>SUBSTITUTE(SUBSTITUTE(SUBSTITUTE(SUBSTITUTE(SUBSTITUTE(SUBSTITUTE(SUBSTITUTE(SUBSTITUTE(SUBSTITUTE(SUBSTITUTE(SUBSTITUTE(SUBSTITUTE(SUBSTITUTE(LOWER(K622),".",""),"-","")," bvba",""),"belgië",""),"belgium","")," nv","")," bv",""),"group",""),"groep","")," ", ""),"é","e"),"è","e"),"à","a")</f>
        <v>meat&amp;more</v>
      </c>
      <c r="M622" t="str">
        <f>LOWER(B622&amp;Table1[[#This Row],[Achternaam]]&amp;L622)</f>
        <v>katrienallymeat&amp;more</v>
      </c>
      <c r="N622"/>
      <c r="O622"/>
      <c r="P622"/>
      <c r="Q622"/>
      <c r="R622" t="str">
        <f>IFERROR(LEFT(SUBSTITUTE(SUBSTITUTE(Table1[[#This Row],[Website]],"www.",""),"https://",""), FIND(".", SUBSTITUTE(SUBSTITUTE(Table1[[#This Row],[Website]],"www.",""),"https://","")) - 1),"")</f>
        <v/>
      </c>
      <c r="S622" t="s">
        <v>6689</v>
      </c>
      <c r="T622"/>
    </row>
    <row r="623" spans="1:20" ht="15" customHeight="1" x14ac:dyDescent="0.45">
      <c r="A623" t="s">
        <v>5346</v>
      </c>
      <c r="B623" t="s">
        <v>5562</v>
      </c>
      <c r="C623" t="s">
        <v>8044</v>
      </c>
      <c r="D623" t="s">
        <v>8043</v>
      </c>
      <c r="F623"/>
      <c r="G623"/>
      <c r="H623"/>
      <c r="I623" t="s">
        <v>5052</v>
      </c>
      <c r="J623"/>
      <c r="K623" t="s">
        <v>8045</v>
      </c>
      <c r="L623" t="str">
        <f>SUBSTITUTE(SUBSTITUTE(SUBSTITUTE(SUBSTITUTE(SUBSTITUTE(SUBSTITUTE(SUBSTITUTE(SUBSTITUTE(SUBSTITUTE(SUBSTITUTE(SUBSTITUTE(SUBSTITUTE(SUBSTITUTE(LOWER(K623),".",""),"-","")," bvba",""),"belgië",""),"belgium","")," nv","")," bv",""),"group",""),"groep","")," ", ""),"é","e"),"è","e"),"à","a")</f>
        <v>campine</v>
      </c>
      <c r="M623" t="str">
        <f>LOWER(B623&amp;Table1[[#This Row],[Achternaam]]&amp;L623)</f>
        <v>katriende serannocampine</v>
      </c>
      <c r="N623"/>
      <c r="O623"/>
      <c r="P623"/>
      <c r="Q623"/>
      <c r="R623" t="str">
        <f>IFERROR(LEFT(SUBSTITUTE(SUBSTITUTE(Table1[[#This Row],[Website]],"www.",""),"https://",""), FIND(".", SUBSTITUTE(SUBSTITUTE(Table1[[#This Row],[Website]],"www.",""),"https://","")) - 1),"")</f>
        <v/>
      </c>
      <c r="S623" t="s">
        <v>6689</v>
      </c>
      <c r="T623"/>
    </row>
    <row r="624" spans="1:20" ht="15" customHeight="1" x14ac:dyDescent="0.45">
      <c r="A624" t="s">
        <v>5346</v>
      </c>
      <c r="B624" t="s">
        <v>5562</v>
      </c>
      <c r="C624" t="s">
        <v>8048</v>
      </c>
      <c r="D624" t="s">
        <v>8047</v>
      </c>
      <c r="F624"/>
      <c r="G624"/>
      <c r="H624"/>
      <c r="I624" t="s">
        <v>7973</v>
      </c>
      <c r="J624"/>
      <c r="K624" t="s">
        <v>8049</v>
      </c>
      <c r="L624" t="str">
        <f>SUBSTITUTE(SUBSTITUTE(SUBSTITUTE(SUBSTITUTE(SUBSTITUTE(SUBSTITUTE(SUBSTITUTE(SUBSTITUTE(SUBSTITUTE(SUBSTITUTE(SUBSTITUTE(SUBSTITUTE(SUBSTITUTE(LOWER(K624),".",""),"-","")," bvba",""),"belgië",""),"belgium","")," nv","")," bv",""),"group",""),"groep","")," ", ""),"é","e"),"è","e"),"à","a")</f>
        <v>agilitas</v>
      </c>
      <c r="M624" t="str">
        <f>LOWER(B624&amp;Table1[[#This Row],[Achternaam]]&amp;L624)</f>
        <v>katrientordeuragilitas</v>
      </c>
      <c r="N624"/>
      <c r="O624"/>
      <c r="P624"/>
      <c r="Q624"/>
      <c r="R624" t="str">
        <f>IFERROR(LEFT(SUBSTITUTE(SUBSTITUTE(Table1[[#This Row],[Website]],"www.",""),"https://",""), FIND(".", SUBSTITUTE(SUBSTITUTE(Table1[[#This Row],[Website]],"www.",""),"https://","")) - 1),"")</f>
        <v/>
      </c>
      <c r="S624" t="s">
        <v>6689</v>
      </c>
      <c r="T624"/>
    </row>
    <row r="625" spans="1:20" ht="15" customHeight="1" x14ac:dyDescent="0.45">
      <c r="A625" t="s">
        <v>5346</v>
      </c>
      <c r="B625" t="s">
        <v>5562</v>
      </c>
      <c r="C625" t="s">
        <v>8052</v>
      </c>
      <c r="D625" t="s">
        <v>8051</v>
      </c>
      <c r="F625"/>
      <c r="G625"/>
      <c r="H625"/>
      <c r="I625" t="s">
        <v>5115</v>
      </c>
      <c r="J625"/>
      <c r="K625" t="s">
        <v>8053</v>
      </c>
      <c r="L625" t="str">
        <f>SUBSTITUTE(SUBSTITUTE(SUBSTITUTE(SUBSTITUTE(SUBSTITUTE(SUBSTITUTE(SUBSTITUTE(SUBSTITUTE(SUBSTITUTE(SUBSTITUTE(SUBSTITUTE(SUBSTITUTE(SUBSTITUTE(LOWER(K625),".",""),"-","")," bvba",""),"belgië",""),"belgium","")," nv","")," bv",""),"group",""),"groep","")," ", ""),"é","e"),"è","e"),"à","a")</f>
        <v>scheringploughlabo,organon</v>
      </c>
      <c r="M625" t="str">
        <f>LOWER(B625&amp;Table1[[#This Row],[Achternaam]]&amp;L625)</f>
        <v>katrienvan den eeckhoutscheringploughlabo,organon</v>
      </c>
      <c r="N625"/>
      <c r="O625"/>
      <c r="P625"/>
      <c r="Q625"/>
      <c r="R625" t="str">
        <f>IFERROR(LEFT(SUBSTITUTE(SUBSTITUTE(Table1[[#This Row],[Website]],"www.",""),"https://",""), FIND(".", SUBSTITUTE(SUBSTITUTE(Table1[[#This Row],[Website]],"www.",""),"https://","")) - 1),"")</f>
        <v/>
      </c>
      <c r="S625" t="s">
        <v>8054</v>
      </c>
      <c r="T625"/>
    </row>
    <row r="626" spans="1:20" ht="15" customHeight="1" x14ac:dyDescent="0.45">
      <c r="A626" t="s">
        <v>5346</v>
      </c>
      <c r="B626" t="s">
        <v>5562</v>
      </c>
      <c r="C626" t="s">
        <v>6342</v>
      </c>
      <c r="D626" t="s">
        <v>8056</v>
      </c>
      <c r="F626"/>
      <c r="G626"/>
      <c r="H626"/>
      <c r="I626" t="s">
        <v>8059</v>
      </c>
      <c r="J626"/>
      <c r="K626" t="s">
        <v>8057</v>
      </c>
      <c r="L626" t="str">
        <f>SUBSTITUTE(SUBSTITUTE(SUBSTITUTE(SUBSTITUTE(SUBSTITUTE(SUBSTITUTE(SUBSTITUTE(SUBSTITUTE(SUBSTITUTE(SUBSTITUTE(SUBSTITUTE(SUBSTITUTE(SUBSTITUTE(LOWER(K626),".",""),"-","")," bvba",""),"belgië",""),"belgium","")," nv","")," bv",""),"group",""),"groep","")," ", ""),"é","e"),"è","e"),"à","a")</f>
        <v>farmfrites</v>
      </c>
      <c r="M626" t="str">
        <f>LOWER(B626&amp;Table1[[#This Row],[Achternaam]]&amp;L626)</f>
        <v>katriende vosfarmfrites</v>
      </c>
      <c r="N626"/>
      <c r="O626"/>
      <c r="P626"/>
      <c r="Q626"/>
      <c r="R626" t="str">
        <f>IFERROR(LEFT(SUBSTITUTE(SUBSTITUTE(Table1[[#This Row],[Website]],"www.",""),"https://",""), FIND(".", SUBSTITUTE(SUBSTITUTE(Table1[[#This Row],[Website]],"www.",""),"https://","")) - 1),"")</f>
        <v/>
      </c>
      <c r="S626" t="s">
        <v>8058</v>
      </c>
      <c r="T626"/>
    </row>
    <row r="627" spans="1:20" ht="15" customHeight="1" x14ac:dyDescent="0.45">
      <c r="A627" t="s">
        <v>5346</v>
      </c>
      <c r="B627" t="s">
        <v>6890</v>
      </c>
      <c r="C627" t="s">
        <v>6891</v>
      </c>
      <c r="D627" t="s">
        <v>8060</v>
      </c>
      <c r="F627"/>
      <c r="G627"/>
      <c r="H627"/>
      <c r="I627" t="s">
        <v>5813</v>
      </c>
      <c r="J627"/>
      <c r="K627" t="s">
        <v>8061</v>
      </c>
      <c r="L627" t="str">
        <f>SUBSTITUTE(SUBSTITUTE(SUBSTITUTE(SUBSTITUTE(SUBSTITUTE(SUBSTITUTE(SUBSTITUTE(SUBSTITUTE(SUBSTITUTE(SUBSTITUTE(SUBSTITUTE(SUBSTITUTE(SUBSTITUTE(LOWER(K627),".",""),"-","")," bvba",""),"belgië",""),"belgium","")," nv","")," bv",""),"group",""),"groep","")," ", ""),"é","e"),"è","e"),"à","a")</f>
        <v>xeikonmanufacturing</v>
      </c>
      <c r="M627" t="str">
        <f>LOWER(B627&amp;Table1[[#This Row],[Achternaam]]&amp;L627)</f>
        <v>katrijncornilxeikonmanufacturing</v>
      </c>
      <c r="N627"/>
      <c r="O627"/>
      <c r="P627"/>
      <c r="Q627"/>
      <c r="R627" t="str">
        <f>IFERROR(LEFT(SUBSTITUTE(SUBSTITUTE(Table1[[#This Row],[Website]],"www.",""),"https://",""), FIND(".", SUBSTITUTE(SUBSTITUTE(Table1[[#This Row],[Website]],"www.",""),"https://","")) - 1),"")</f>
        <v/>
      </c>
      <c r="S627" t="s">
        <v>8062</v>
      </c>
      <c r="T627"/>
    </row>
    <row r="628" spans="1:20" ht="15" customHeight="1" x14ac:dyDescent="0.45">
      <c r="A628" t="s">
        <v>5346</v>
      </c>
      <c r="B628" t="s">
        <v>5714</v>
      </c>
      <c r="C628" t="s">
        <v>8065</v>
      </c>
      <c r="D628" t="s">
        <v>8064</v>
      </c>
      <c r="F628"/>
      <c r="G628"/>
      <c r="H628"/>
      <c r="I628" t="s">
        <v>5052</v>
      </c>
      <c r="J628"/>
      <c r="K628" t="s">
        <v>8066</v>
      </c>
      <c r="L628" t="str">
        <f>SUBSTITUTE(SUBSTITUTE(SUBSTITUTE(SUBSTITUTE(SUBSTITUTE(SUBSTITUTE(SUBSTITUTE(SUBSTITUTE(SUBSTITUTE(SUBSTITUTE(SUBSTITUTE(SUBSTITUTE(SUBSTITUTE(LOWER(K628),".",""),"-","")," bvba",""),"belgië",""),"belgium","")," nv","")," bv",""),"group",""),"groep","")," ", ""),"é","e"),"è","e"),"à","a")</f>
        <v>eg</v>
      </c>
      <c r="M628" t="str">
        <f>LOWER(B628&amp;Table1[[#This Row],[Achternaam]]&amp;L628)</f>
        <v>kimde bondteg</v>
      </c>
      <c r="N628"/>
      <c r="O628"/>
      <c r="P628"/>
      <c r="Q628"/>
      <c r="R628" t="str">
        <f>IFERROR(LEFT(SUBSTITUTE(SUBSTITUTE(Table1[[#This Row],[Website]],"www.",""),"https://",""), FIND(".", SUBSTITUTE(SUBSTITUTE(Table1[[#This Row],[Website]],"www.",""),"https://","")) - 1),"")</f>
        <v/>
      </c>
      <c r="S628" t="s">
        <v>8067</v>
      </c>
      <c r="T628"/>
    </row>
    <row r="629" spans="1:20" ht="15" customHeight="1" x14ac:dyDescent="0.45">
      <c r="A629" t="s">
        <v>5346</v>
      </c>
      <c r="B629" t="s">
        <v>5714</v>
      </c>
      <c r="C629" t="s">
        <v>6953</v>
      </c>
      <c r="D629" t="s">
        <v>8069</v>
      </c>
      <c r="F629"/>
      <c r="G629"/>
      <c r="H629"/>
      <c r="I629" t="s">
        <v>8059</v>
      </c>
      <c r="J629"/>
      <c r="K629" t="s">
        <v>8070</v>
      </c>
      <c r="L629" t="str">
        <f>SUBSTITUTE(SUBSTITUTE(SUBSTITUTE(SUBSTITUTE(SUBSTITUTE(SUBSTITUTE(SUBSTITUTE(SUBSTITUTE(SUBSTITUTE(SUBSTITUTE(SUBSTITUTE(SUBSTITUTE(SUBSTITUTE(LOWER(K629),".",""),"-","")," bvba",""),"belgië",""),"belgium","")," nv","")," bv",""),"group",""),"groep","")," ", ""),"é","e"),"è","e"),"à","a")</f>
        <v>wurthbelux</v>
      </c>
      <c r="M629" t="str">
        <f>LOWER(B629&amp;Table1[[#This Row],[Achternaam]]&amp;L629)</f>
        <v>kimvan den broeckwurthbelux</v>
      </c>
      <c r="N629"/>
      <c r="O629"/>
      <c r="P629"/>
      <c r="Q629"/>
      <c r="R629" t="str">
        <f>IFERROR(LEFT(SUBSTITUTE(SUBSTITUTE(Table1[[#This Row],[Website]],"www.",""),"https://",""), FIND(".", SUBSTITUTE(SUBSTITUTE(Table1[[#This Row],[Website]],"www.",""),"https://","")) - 1),"")</f>
        <v/>
      </c>
      <c r="S629" t="s">
        <v>8071</v>
      </c>
      <c r="T629"/>
    </row>
    <row r="630" spans="1:20" ht="15" customHeight="1" x14ac:dyDescent="0.45">
      <c r="A630" t="s">
        <v>5346</v>
      </c>
      <c r="B630" t="s">
        <v>8074</v>
      </c>
      <c r="C630" t="s">
        <v>8075</v>
      </c>
      <c r="D630" t="s">
        <v>8073</v>
      </c>
      <c r="F630"/>
      <c r="G630"/>
      <c r="H630"/>
      <c r="I630" t="s">
        <v>5052</v>
      </c>
      <c r="J630"/>
      <c r="K630" t="s">
        <v>8076</v>
      </c>
      <c r="L630" t="str">
        <f>SUBSTITUTE(SUBSTITUTE(SUBSTITUTE(SUBSTITUTE(SUBSTITUTE(SUBSTITUTE(SUBSTITUTE(SUBSTITUTE(SUBSTITUTE(SUBSTITUTE(SUBSTITUTE(SUBSTITUTE(SUBSTITUTE(LOWER(K630),".",""),"-","")," bvba",""),"belgië",""),"belgium","")," nv","")," bv",""),"group",""),"groep","")," ", ""),"é","e"),"è","e"),"à","a")</f>
        <v>smurfitkappaturnhout</v>
      </c>
      <c r="M630" t="str">
        <f>LOWER(B630&amp;Table1[[#This Row],[Achternaam]]&amp;L630)</f>
        <v>kirstenrenderssmurfitkappaturnhout</v>
      </c>
      <c r="N630"/>
      <c r="O630"/>
      <c r="P630"/>
      <c r="Q630"/>
      <c r="R630" t="str">
        <f>IFERROR(LEFT(SUBSTITUTE(SUBSTITUTE(Table1[[#This Row],[Website]],"www.",""),"https://",""), FIND(".", SUBSTITUTE(SUBSTITUTE(Table1[[#This Row],[Website]],"www.",""),"https://","")) - 1),"")</f>
        <v/>
      </c>
      <c r="S630" t="s">
        <v>8077</v>
      </c>
      <c r="T630"/>
    </row>
    <row r="631" spans="1:20" ht="15" customHeight="1" x14ac:dyDescent="0.45">
      <c r="A631" t="s">
        <v>5346</v>
      </c>
      <c r="B631" t="s">
        <v>8080</v>
      </c>
      <c r="C631" t="s">
        <v>8081</v>
      </c>
      <c r="D631" t="s">
        <v>8079</v>
      </c>
      <c r="F631"/>
      <c r="G631"/>
      <c r="H631"/>
      <c r="I631" t="s">
        <v>5052</v>
      </c>
      <c r="J631"/>
      <c r="K631" t="s">
        <v>8082</v>
      </c>
      <c r="L631" t="str">
        <f>SUBSTITUTE(SUBSTITUTE(SUBSTITUTE(SUBSTITUTE(SUBSTITUTE(SUBSTITUTE(SUBSTITUTE(SUBSTITUTE(SUBSTITUTE(SUBSTITUTE(SUBSTITUTE(SUBSTITUTE(SUBSTITUTE(LOWER(K631),".",""),"-","")," bvba",""),"belgië",""),"belgium","")," nv","")," bv",""),"group",""),"groep","")," ", ""),"é","e"),"è","e"),"à","a")</f>
        <v>zetes</v>
      </c>
      <c r="M631" t="str">
        <f>LOWER(B631&amp;Table1[[#This Row],[Achternaam]]&amp;L631)</f>
        <v>koenvandeveirezetes</v>
      </c>
      <c r="N631"/>
      <c r="O631"/>
      <c r="P631"/>
      <c r="Q631"/>
      <c r="R631" t="str">
        <f>IFERROR(LEFT(SUBSTITUTE(SUBSTITUTE(Table1[[#This Row],[Website]],"www.",""),"https://",""), FIND(".", SUBSTITUTE(SUBSTITUTE(Table1[[#This Row],[Website]],"www.",""),"https://","")) - 1),"")</f>
        <v/>
      </c>
      <c r="S631" t="s">
        <v>6689</v>
      </c>
      <c r="T631"/>
    </row>
    <row r="632" spans="1:20" ht="15" customHeight="1" x14ac:dyDescent="0.45">
      <c r="A632" t="s">
        <v>5346</v>
      </c>
      <c r="B632" t="s">
        <v>8080</v>
      </c>
      <c r="C632" t="s">
        <v>8085</v>
      </c>
      <c r="D632" t="s">
        <v>8084</v>
      </c>
      <c r="F632"/>
      <c r="G632"/>
      <c r="H632"/>
      <c r="I632" t="s">
        <v>6740</v>
      </c>
      <c r="J632"/>
      <c r="K632" t="s">
        <v>731</v>
      </c>
      <c r="L632" t="str">
        <f>SUBSTITUTE(SUBSTITUTE(SUBSTITUTE(SUBSTITUTE(SUBSTITUTE(SUBSTITUTE(SUBSTITUTE(SUBSTITUTE(SUBSTITUTE(SUBSTITUTE(SUBSTITUTE(SUBSTITUTE(SUBSTITUTE(LOWER(K632),".",""),"-","")," bvba",""),"belgië",""),"belgium","")," nv","")," bv",""),"group",""),"groep","")," ", ""),"é","e"),"è","e"),"à","a")</f>
        <v>basfantwerpen</v>
      </c>
      <c r="M632" t="str">
        <f>LOWER(B632&amp;Table1[[#This Row],[Achternaam]]&amp;L632)</f>
        <v>koenvan raemdonckbasfantwerpen</v>
      </c>
      <c r="N632"/>
      <c r="O632"/>
      <c r="P632"/>
      <c r="Q632"/>
      <c r="R632" t="str">
        <f>IFERROR(LEFT(SUBSTITUTE(SUBSTITUTE(Table1[[#This Row],[Website]],"www.",""),"https://",""), FIND(".", SUBSTITUTE(SUBSTITUTE(Table1[[#This Row],[Website]],"www.",""),"https://","")) - 1),"")</f>
        <v/>
      </c>
      <c r="S632" t="s">
        <v>6689</v>
      </c>
      <c r="T632"/>
    </row>
    <row r="633" spans="1:20" ht="15" customHeight="1" x14ac:dyDescent="0.45">
      <c r="A633" t="s">
        <v>5346</v>
      </c>
      <c r="B633" t="s">
        <v>8080</v>
      </c>
      <c r="C633" t="s">
        <v>8088</v>
      </c>
      <c r="D633" t="s">
        <v>8087</v>
      </c>
      <c r="F633"/>
      <c r="G633"/>
      <c r="H633"/>
      <c r="I633" t="s">
        <v>5115</v>
      </c>
      <c r="J633"/>
      <c r="K633" t="s">
        <v>8089</v>
      </c>
      <c r="L633" t="str">
        <f>SUBSTITUTE(SUBSTITUTE(SUBSTITUTE(SUBSTITUTE(SUBSTITUTE(SUBSTITUTE(SUBSTITUTE(SUBSTITUTE(SUBSTITUTE(SUBSTITUTE(SUBSTITUTE(SUBSTITUTE(SUBSTITUTE(LOWER(K633),".",""),"-","")," bvba",""),"belgië",""),"belgium","")," nv","")," bv",""),"group",""),"groep","")," ", ""),"é","e"),"è","e"),"à","a")</f>
        <v>alro</v>
      </c>
      <c r="M633" t="str">
        <f>LOWER(B633&amp;Table1[[#This Row],[Achternaam]]&amp;L633)</f>
        <v>koenweltjensalro</v>
      </c>
      <c r="N633"/>
      <c r="O633"/>
      <c r="P633"/>
      <c r="Q633"/>
      <c r="R633" t="str">
        <f>IFERROR(LEFT(SUBSTITUTE(SUBSTITUTE(Table1[[#This Row],[Website]],"www.",""),"https://",""), FIND(".", SUBSTITUTE(SUBSTITUTE(Table1[[#This Row],[Website]],"www.",""),"https://","")) - 1),"")</f>
        <v/>
      </c>
      <c r="S633" t="s">
        <v>6689</v>
      </c>
      <c r="T633"/>
    </row>
    <row r="634" spans="1:20" ht="15" customHeight="1" x14ac:dyDescent="0.45">
      <c r="A634" t="s">
        <v>5346</v>
      </c>
      <c r="B634" t="s">
        <v>8080</v>
      </c>
      <c r="C634" t="s">
        <v>8092</v>
      </c>
      <c r="D634" t="s">
        <v>8091</v>
      </c>
      <c r="F634"/>
      <c r="G634"/>
      <c r="H634"/>
      <c r="I634" t="s">
        <v>5115</v>
      </c>
      <c r="J634"/>
      <c r="K634" t="s">
        <v>7656</v>
      </c>
      <c r="L634" t="str">
        <f>SUBSTITUTE(SUBSTITUTE(SUBSTITUTE(SUBSTITUTE(SUBSTITUTE(SUBSTITUTE(SUBSTITUTE(SUBSTITUTE(SUBSTITUTE(SUBSTITUTE(SUBSTITUTE(SUBSTITUTE(SUBSTITUTE(LOWER(K634),".",""),"-","")," bvba",""),"belgië",""),"belgium","")," nv","")," bv",""),"group",""),"groep","")," ", ""),"é","e"),"è","e"),"à","a")</f>
        <v>cargilleurope</v>
      </c>
      <c r="M634" t="str">
        <f>LOWER(B634&amp;Table1[[#This Row],[Achternaam]]&amp;L634)</f>
        <v>koensercucargilleurope</v>
      </c>
      <c r="N634"/>
      <c r="O634"/>
      <c r="P634"/>
      <c r="Q634"/>
      <c r="R634" t="str">
        <f>IFERROR(LEFT(SUBSTITUTE(SUBSTITUTE(Table1[[#This Row],[Website]],"www.",""),"https://",""), FIND(".", SUBSTITUTE(SUBSTITUTE(Table1[[#This Row],[Website]],"www.",""),"https://","")) - 1),"")</f>
        <v/>
      </c>
      <c r="S634" t="s">
        <v>6689</v>
      </c>
      <c r="T634"/>
    </row>
    <row r="635" spans="1:20" ht="15" customHeight="1" x14ac:dyDescent="0.45">
      <c r="A635" t="s">
        <v>5346</v>
      </c>
      <c r="B635" t="s">
        <v>5338</v>
      </c>
      <c r="C635" t="s">
        <v>8095</v>
      </c>
      <c r="D635" t="s">
        <v>8094</v>
      </c>
      <c r="F635"/>
      <c r="G635"/>
      <c r="H635"/>
      <c r="I635" t="s">
        <v>6740</v>
      </c>
      <c r="J635"/>
      <c r="K635" t="s">
        <v>8096</v>
      </c>
      <c r="L635" t="str">
        <f>SUBSTITUTE(SUBSTITUTE(SUBSTITUTE(SUBSTITUTE(SUBSTITUTE(SUBSTITUTE(SUBSTITUTE(SUBSTITUTE(SUBSTITUTE(SUBSTITUTE(SUBSTITUTE(SUBSTITUTE(SUBSTITUTE(LOWER(K635),".",""),"-","")," bvba",""),"belgië",""),"belgium","")," nv","")," bv",""),"group",""),"groep","")," ", ""),"é","e"),"è","e"),"à","a")</f>
        <v>vynova</v>
      </c>
      <c r="M635" t="str">
        <f>LOWER(B635&amp;Table1[[#This Row],[Achternaam]]&amp;L635)</f>
        <v>krisforiervynova</v>
      </c>
      <c r="N635"/>
      <c r="O635"/>
      <c r="P635"/>
      <c r="Q635"/>
      <c r="R635" t="str">
        <f>IFERROR(LEFT(SUBSTITUTE(SUBSTITUTE(Table1[[#This Row],[Website]],"www.",""),"https://",""), FIND(".", SUBSTITUTE(SUBSTITUTE(Table1[[#This Row],[Website]],"www.",""),"https://","")) - 1),"")</f>
        <v/>
      </c>
      <c r="S635" t="s">
        <v>8097</v>
      </c>
      <c r="T635"/>
    </row>
    <row r="636" spans="1:20" ht="15" customHeight="1" x14ac:dyDescent="0.45">
      <c r="A636" t="s">
        <v>5346</v>
      </c>
      <c r="B636" t="s">
        <v>5338</v>
      </c>
      <c r="C636" t="s">
        <v>8100</v>
      </c>
      <c r="D636" t="s">
        <v>8099</v>
      </c>
      <c r="F636"/>
      <c r="G636"/>
      <c r="H636"/>
      <c r="I636" t="s">
        <v>5115</v>
      </c>
      <c r="J636"/>
      <c r="K636" t="s">
        <v>8101</v>
      </c>
      <c r="L636" t="str">
        <f>SUBSTITUTE(SUBSTITUTE(SUBSTITUTE(SUBSTITUTE(SUBSTITUTE(SUBSTITUTE(SUBSTITUTE(SUBSTITUTE(SUBSTITUTE(SUBSTITUTE(SUBSTITUTE(SUBSTITUTE(SUBSTITUTE(LOWER(K636),".",""),"-","")," bvba",""),"belgië",""),"belgium","")," nv","")," bv",""),"group",""),"groep","")," ", ""),"é","e"),"è","e"),"à","a")</f>
        <v>kuehne+nagel</v>
      </c>
      <c r="M636" t="str">
        <f>LOWER(B636&amp;Table1[[#This Row],[Achternaam]]&amp;L636)</f>
        <v>krismonnenskuehne+nagel</v>
      </c>
      <c r="N636"/>
      <c r="O636"/>
      <c r="P636"/>
      <c r="Q636"/>
      <c r="R636" t="str">
        <f>IFERROR(LEFT(SUBSTITUTE(SUBSTITUTE(Table1[[#This Row],[Website]],"www.",""),"https://",""), FIND(".", SUBSTITUTE(SUBSTITUTE(Table1[[#This Row],[Website]],"www.",""),"https://","")) - 1),"")</f>
        <v/>
      </c>
      <c r="S636" t="s">
        <v>6689</v>
      </c>
      <c r="T636"/>
    </row>
    <row r="637" spans="1:20" ht="15" customHeight="1" x14ac:dyDescent="0.45">
      <c r="A637" t="s">
        <v>5346</v>
      </c>
      <c r="B637" t="s">
        <v>5983</v>
      </c>
      <c r="C637" t="s">
        <v>8105</v>
      </c>
      <c r="D637" t="s">
        <v>8104</v>
      </c>
      <c r="F637"/>
      <c r="G637"/>
      <c r="H637"/>
      <c r="I637" t="s">
        <v>5052</v>
      </c>
      <c r="J637"/>
      <c r="K637" t="s">
        <v>7442</v>
      </c>
      <c r="L637" t="str">
        <f>SUBSTITUTE(SUBSTITUTE(SUBSTITUTE(SUBSTITUTE(SUBSTITUTE(SUBSTITUTE(SUBSTITUTE(SUBSTITUTE(SUBSTITUTE(SUBSTITUTE(SUBSTITUTE(SUBSTITUTE(SUBSTITUTE(LOWER(K637),".",""),"-","")," bvba",""),"belgië",""),"belgium","")," nv","")," bv",""),"group",""),"groep","")," ", ""),"é","e"),"è","e"),"à","a")</f>
        <v>stobart</v>
      </c>
      <c r="M637" t="str">
        <f>LOWER(B637&amp;Table1[[#This Row],[Achternaam]]&amp;L637)</f>
        <v>kristofdonnéstobart</v>
      </c>
      <c r="N637"/>
      <c r="O637"/>
      <c r="P637"/>
      <c r="Q637"/>
      <c r="R637" t="str">
        <f>IFERROR(LEFT(SUBSTITUTE(SUBSTITUTE(Table1[[#This Row],[Website]],"www.",""),"https://",""), FIND(".", SUBSTITUTE(SUBSTITUTE(Table1[[#This Row],[Website]],"www.",""),"https://","")) - 1),"")</f>
        <v/>
      </c>
      <c r="S637" t="s">
        <v>8106</v>
      </c>
      <c r="T637"/>
    </row>
    <row r="638" spans="1:20" ht="15" customHeight="1" x14ac:dyDescent="0.45">
      <c r="A638" t="s">
        <v>5346</v>
      </c>
      <c r="B638" t="s">
        <v>5983</v>
      </c>
      <c r="C638" t="s">
        <v>8108</v>
      </c>
      <c r="D638" t="s">
        <v>8107</v>
      </c>
      <c r="F638"/>
      <c r="G638"/>
      <c r="H638"/>
      <c r="I638" t="s">
        <v>5052</v>
      </c>
      <c r="J638"/>
      <c r="K638" t="s">
        <v>8109</v>
      </c>
      <c r="L638" t="str">
        <f>SUBSTITUTE(SUBSTITUTE(SUBSTITUTE(SUBSTITUTE(SUBSTITUTE(SUBSTITUTE(SUBSTITUTE(SUBSTITUTE(SUBSTITUTE(SUBSTITUTE(SUBSTITUTE(SUBSTITUTE(SUBSTITUTE(LOWER(K638),".",""),"-","")," bvba",""),"belgië",""),"belgium","")," nv","")," bv",""),"group",""),"groep","")," ", ""),"é","e"),"è","e"),"à","a")</f>
        <v>daftrucksvlaanderen</v>
      </c>
      <c r="M638" t="str">
        <f>LOWER(B638&amp;Table1[[#This Row],[Achternaam]]&amp;L638)</f>
        <v>kristofleonardodaftrucksvlaanderen</v>
      </c>
      <c r="N638"/>
      <c r="O638"/>
      <c r="P638"/>
      <c r="Q638"/>
      <c r="R638" t="str">
        <f>IFERROR(LEFT(SUBSTITUTE(SUBSTITUTE(Table1[[#This Row],[Website]],"www.",""),"https://",""), FIND(".", SUBSTITUTE(SUBSTITUTE(Table1[[#This Row],[Website]],"www.",""),"https://","")) - 1),"")</f>
        <v/>
      </c>
      <c r="S638" t="s">
        <v>8110</v>
      </c>
      <c r="T638"/>
    </row>
    <row r="639" spans="1:20" ht="15" customHeight="1" x14ac:dyDescent="0.45">
      <c r="A639" t="s">
        <v>5346</v>
      </c>
      <c r="B639" t="s">
        <v>5714</v>
      </c>
      <c r="C639" t="s">
        <v>8116</v>
      </c>
      <c r="D639" t="s">
        <v>8115</v>
      </c>
      <c r="F639"/>
      <c r="G639"/>
      <c r="H639"/>
      <c r="I639" t="s">
        <v>8117</v>
      </c>
      <c r="J639"/>
      <c r="K639" t="s">
        <v>6977</v>
      </c>
      <c r="L639" t="str">
        <f>SUBSTITUTE(SUBSTITUTE(SUBSTITUTE(SUBSTITUTE(SUBSTITUTE(SUBSTITUTE(SUBSTITUTE(SUBSTITUTE(SUBSTITUTE(SUBSTITUTE(SUBSTITUTE(SUBSTITUTE(SUBSTITUTE(LOWER(K639),".",""),"-","")," bvba",""),"belgië",""),"belgium","")," nv","")," bv",""),"group",""),"groep","")," ", ""),"é","e"),"è","e"),"à","a")</f>
        <v>johnson&amp;johnson</v>
      </c>
      <c r="M639" t="str">
        <f>LOWER(B639&amp;Table1[[#This Row],[Achternaam]]&amp;L639)</f>
        <v>kimvervloetjohnson&amp;johnson</v>
      </c>
      <c r="N639"/>
      <c r="O639"/>
      <c r="P639"/>
      <c r="Q639"/>
      <c r="R639" t="str">
        <f>IFERROR(LEFT(SUBSTITUTE(SUBSTITUTE(Table1[[#This Row],[Website]],"www.",""),"https://",""), FIND(".", SUBSTITUTE(SUBSTITUTE(Table1[[#This Row],[Website]],"www.",""),"https://","")) - 1),"")</f>
        <v/>
      </c>
      <c r="S639" t="s">
        <v>6689</v>
      </c>
      <c r="T639"/>
    </row>
    <row r="640" spans="1:20" ht="15" customHeight="1" x14ac:dyDescent="0.45">
      <c r="A640" t="s">
        <v>5346</v>
      </c>
      <c r="B640" t="s">
        <v>6128</v>
      </c>
      <c r="C640" t="s">
        <v>6129</v>
      </c>
      <c r="D640" t="s">
        <v>8119</v>
      </c>
      <c r="F640"/>
      <c r="G640"/>
      <c r="H640"/>
      <c r="I640" t="s">
        <v>5052</v>
      </c>
      <c r="J640"/>
      <c r="K640" t="s">
        <v>7839</v>
      </c>
      <c r="L640" t="str">
        <f>SUBSTITUTE(SUBSTITUTE(SUBSTITUTE(SUBSTITUTE(SUBSTITUTE(SUBSTITUTE(SUBSTITUTE(SUBSTITUTE(SUBSTITUTE(SUBSTITUTE(SUBSTITUTE(SUBSTITUTE(SUBSTITUTE(LOWER(K640),".",""),"-","")," bvba",""),"belgië",""),"belgium","")," nv","")," bv",""),"group",""),"groep","")," ", ""),"é","e"),"è","e"),"à","a")</f>
        <v>aurubisolen</v>
      </c>
      <c r="M640" t="str">
        <f>LOWER(B640&amp;Table1[[#This Row],[Achternaam]]&amp;L640)</f>
        <v>liesbethde cromaurubisolen</v>
      </c>
      <c r="N640"/>
      <c r="O640"/>
      <c r="P640"/>
      <c r="Q640"/>
      <c r="R640" t="str">
        <f>IFERROR(LEFT(SUBSTITUTE(SUBSTITUTE(Table1[[#This Row],[Website]],"www.",""),"https://",""), FIND(".", SUBSTITUTE(SUBSTITUTE(Table1[[#This Row],[Website]],"www.",""),"https://","")) - 1),"")</f>
        <v/>
      </c>
      <c r="S640" t="s">
        <v>8120</v>
      </c>
      <c r="T640"/>
    </row>
    <row r="641" spans="1:20" ht="15" customHeight="1" x14ac:dyDescent="0.45">
      <c r="A641" t="s">
        <v>5346</v>
      </c>
      <c r="B641" t="s">
        <v>6595</v>
      </c>
      <c r="C641" t="s">
        <v>8123</v>
      </c>
      <c r="D641" t="s">
        <v>8122</v>
      </c>
      <c r="F641"/>
      <c r="G641"/>
      <c r="H641"/>
      <c r="I641" t="s">
        <v>5052</v>
      </c>
      <c r="J641"/>
      <c r="K641" t="s">
        <v>6717</v>
      </c>
      <c r="L641" t="str">
        <f>SUBSTITUTE(SUBSTITUTE(SUBSTITUTE(SUBSTITUTE(SUBSTITUTE(SUBSTITUTE(SUBSTITUTE(SUBSTITUTE(SUBSTITUTE(SUBSTITUTE(SUBSTITUTE(SUBSTITUTE(SUBSTITUTE(LOWER(K641),".",""),"-","")," bvba",""),"belgië",""),"belgium","")," nv","")," bv",""),"group",""),"groep","")," ", ""),"é","e"),"è","e"),"à","a")</f>
        <v>schreder</v>
      </c>
      <c r="M641" t="str">
        <f>LOWER(B641&amp;Table1[[#This Row],[Achternaam]]&amp;L641)</f>
        <v>laurencekerfsschreder</v>
      </c>
      <c r="N641"/>
      <c r="O641"/>
      <c r="P641"/>
      <c r="Q641"/>
      <c r="R641" t="str">
        <f>IFERROR(LEFT(SUBSTITUTE(SUBSTITUTE(Table1[[#This Row],[Website]],"www.",""),"https://",""), FIND(".", SUBSTITUTE(SUBSTITUTE(Table1[[#This Row],[Website]],"www.",""),"https://","")) - 1),"")</f>
        <v/>
      </c>
      <c r="S641" t="s">
        <v>8124</v>
      </c>
      <c r="T641"/>
    </row>
    <row r="642" spans="1:20" ht="15" customHeight="1" x14ac:dyDescent="0.45">
      <c r="A642" t="s">
        <v>5346</v>
      </c>
      <c r="B642" t="s">
        <v>8127</v>
      </c>
      <c r="C642" t="s">
        <v>8128</v>
      </c>
      <c r="D642" t="s">
        <v>8126</v>
      </c>
      <c r="F642"/>
      <c r="G642"/>
      <c r="H642"/>
      <c r="I642" t="s">
        <v>8131</v>
      </c>
      <c r="J642"/>
      <c r="K642" t="s">
        <v>8129</v>
      </c>
      <c r="L642" t="str">
        <f>SUBSTITUTE(SUBSTITUTE(SUBSTITUTE(SUBSTITUTE(SUBSTITUTE(SUBSTITUTE(SUBSTITUTE(SUBSTITUTE(SUBSTITUTE(SUBSTITUTE(SUBSTITUTE(SUBSTITUTE(SUBSTITUTE(LOWER(K642),".",""),"-","")," bvba",""),"belgië",""),"belgium","")," nv","")," bv",""),"group",""),"groep","")," ", ""),"é","e"),"è","e"),"à","a")</f>
        <v>gceurope</v>
      </c>
      <c r="M642" t="str">
        <f>LOWER(B642&amp;Table1[[#This Row],[Achternaam]]&amp;L642)</f>
        <v>larshernalsteengceurope</v>
      </c>
      <c r="N642"/>
      <c r="O642"/>
      <c r="P642"/>
      <c r="Q642"/>
      <c r="R642" t="str">
        <f>IFERROR(LEFT(SUBSTITUTE(SUBSTITUTE(Table1[[#This Row],[Website]],"www.",""),"https://",""), FIND(".", SUBSTITUTE(SUBSTITUTE(Table1[[#This Row],[Website]],"www.",""),"https://","")) - 1),"")</f>
        <v/>
      </c>
      <c r="S642" t="s">
        <v>8130</v>
      </c>
      <c r="T642"/>
    </row>
    <row r="643" spans="1:20" ht="15" customHeight="1" x14ac:dyDescent="0.45">
      <c r="A643" t="s">
        <v>5346</v>
      </c>
      <c r="B643" t="s">
        <v>8134</v>
      </c>
      <c r="C643" t="s">
        <v>8135</v>
      </c>
      <c r="D643" t="s">
        <v>8133</v>
      </c>
      <c r="F643"/>
      <c r="G643"/>
      <c r="H643"/>
      <c r="I643" t="s">
        <v>5987</v>
      </c>
      <c r="J643"/>
      <c r="K643" t="s">
        <v>8136</v>
      </c>
      <c r="L643" t="str">
        <f>SUBSTITUTE(SUBSTITUTE(SUBSTITUTE(SUBSTITUTE(SUBSTITUTE(SUBSTITUTE(SUBSTITUTE(SUBSTITUTE(SUBSTITUTE(SUBSTITUTE(SUBSTITUTE(SUBSTITUTE(SUBSTITUTE(LOWER(K643),".",""),"-","")," bvba",""),"belgië",""),"belgium","")," nv","")," bv",""),"group",""),"groep","")," ", ""),"é","e"),"è","e"),"à","a")</f>
        <v>scrsibelco</v>
      </c>
      <c r="M643" t="str">
        <f>LOWER(B643&amp;Table1[[#This Row],[Achternaam]]&amp;L643)</f>
        <v>laurajansescrsibelco</v>
      </c>
      <c r="N643"/>
      <c r="O643"/>
      <c r="P643"/>
      <c r="Q643"/>
      <c r="R643" t="str">
        <f>IFERROR(LEFT(SUBSTITUTE(SUBSTITUTE(Table1[[#This Row],[Website]],"www.",""),"https://",""), FIND(".", SUBSTITUTE(SUBSTITUTE(Table1[[#This Row],[Website]],"www.",""),"https://","")) - 1),"")</f>
        <v/>
      </c>
      <c r="S643" t="s">
        <v>6689</v>
      </c>
      <c r="T643"/>
    </row>
    <row r="644" spans="1:20" ht="15" customHeight="1" x14ac:dyDescent="0.45">
      <c r="A644" t="s">
        <v>5346</v>
      </c>
      <c r="B644" t="s">
        <v>8139</v>
      </c>
      <c r="C644" t="s">
        <v>8140</v>
      </c>
      <c r="D644" t="s">
        <v>8138</v>
      </c>
      <c r="F644"/>
      <c r="G644"/>
      <c r="H644"/>
      <c r="I644" t="s">
        <v>5052</v>
      </c>
      <c r="J644"/>
      <c r="K644" t="s">
        <v>8141</v>
      </c>
      <c r="L644" t="str">
        <f>SUBSTITUTE(SUBSTITUTE(SUBSTITUTE(SUBSTITUTE(SUBSTITUTE(SUBSTITUTE(SUBSTITUTE(SUBSTITUTE(SUBSTITUTE(SUBSTITUTE(SUBSTITUTE(SUBSTITUTE(SUBSTITUTE(LOWER(K644),".",""),"-","")," bvba",""),"belgië",""),"belgium","")," nv","")," bv",""),"group",""),"groep","")," ", ""),"é","e"),"è","e"),"à","a")</f>
        <v>flore</v>
      </c>
      <c r="M644" t="str">
        <f>LOWER(B644&amp;Table1[[#This Row],[Achternaam]]&amp;L644)</f>
        <v>laurenaeyaertflore</v>
      </c>
      <c r="N644"/>
      <c r="O644"/>
      <c r="P644"/>
      <c r="Q644"/>
      <c r="R644" t="str">
        <f>IFERROR(LEFT(SUBSTITUTE(SUBSTITUTE(Table1[[#This Row],[Website]],"www.",""),"https://",""), FIND(".", SUBSTITUTE(SUBSTITUTE(Table1[[#This Row],[Website]],"www.",""),"https://","")) - 1),"")</f>
        <v/>
      </c>
      <c r="S644" t="s">
        <v>8142</v>
      </c>
      <c r="T644"/>
    </row>
    <row r="645" spans="1:20" ht="15" customHeight="1" x14ac:dyDescent="0.45">
      <c r="A645" t="s">
        <v>5346</v>
      </c>
      <c r="B645" t="s">
        <v>8139</v>
      </c>
      <c r="C645" t="s">
        <v>8145</v>
      </c>
      <c r="D645" t="s">
        <v>8144</v>
      </c>
      <c r="F645"/>
      <c r="G645"/>
      <c r="H645"/>
      <c r="I645" t="s">
        <v>8148</v>
      </c>
      <c r="J645"/>
      <c r="K645" t="s">
        <v>8146</v>
      </c>
      <c r="L645" t="str">
        <f>SUBSTITUTE(SUBSTITUTE(SUBSTITUTE(SUBSTITUTE(SUBSTITUTE(SUBSTITUTE(SUBSTITUTE(SUBSTITUTE(SUBSTITUTE(SUBSTITUTE(SUBSTITUTE(SUBSTITUTE(SUBSTITUTE(LOWER(K645),".",""),"-","")," bvba",""),"belgië",""),"belgium","")," nv","")," bv",""),"group",""),"groep","")," ", ""),"é","e"),"è","e"),"à","a")</f>
        <v>milcobelcvba</v>
      </c>
      <c r="M645" t="str">
        <f>LOWER(B645&amp;Table1[[#This Row],[Achternaam]]&amp;L645)</f>
        <v>laurevandermeerschmilcobelcvba</v>
      </c>
      <c r="N645"/>
      <c r="O645"/>
      <c r="P645"/>
      <c r="Q645"/>
      <c r="R645" t="str">
        <f>IFERROR(LEFT(SUBSTITUTE(SUBSTITUTE(Table1[[#This Row],[Website]],"www.",""),"https://",""), FIND(".", SUBSTITUTE(SUBSTITUTE(Table1[[#This Row],[Website]],"www.",""),"https://","")) - 1),"")</f>
        <v/>
      </c>
      <c r="S645" t="s">
        <v>8147</v>
      </c>
      <c r="T645"/>
    </row>
    <row r="646" spans="1:20" ht="15" customHeight="1" x14ac:dyDescent="0.45">
      <c r="A646" t="s">
        <v>5346</v>
      </c>
      <c r="B646" t="s">
        <v>8151</v>
      </c>
      <c r="C646" t="s">
        <v>8152</v>
      </c>
      <c r="D646" t="s">
        <v>8150</v>
      </c>
      <c r="F646"/>
      <c r="G646"/>
      <c r="H646"/>
      <c r="I646" t="s">
        <v>5052</v>
      </c>
      <c r="J646"/>
      <c r="K646" t="s">
        <v>8153</v>
      </c>
      <c r="L646" t="str">
        <f>SUBSTITUTE(SUBSTITUTE(SUBSTITUTE(SUBSTITUTE(SUBSTITUTE(SUBSTITUTE(SUBSTITUTE(SUBSTITUTE(SUBSTITUTE(SUBSTITUTE(SUBSTITUTE(SUBSTITUTE(SUBSTITUTE(LOWER(K646),".",""),"-","")," bvba",""),"belgië",""),"belgium","")," nv","")," bv",""),"group",""),"groep","")," ", ""),"é","e"),"è","e"),"à","a")</f>
        <v>stanleyblack&amp;deckerlogistics</v>
      </c>
      <c r="M646" t="str">
        <f>LOWER(B646&amp;Table1[[#This Row],[Achternaam]]&amp;L646)</f>
        <v>laurenjacquemynstanleyblack&amp;deckerlogistics</v>
      </c>
      <c r="N646"/>
      <c r="O646"/>
      <c r="P646"/>
      <c r="Q646"/>
      <c r="R646" t="str">
        <f>IFERROR(LEFT(SUBSTITUTE(SUBSTITUTE(Table1[[#This Row],[Website]],"www.",""),"https://",""), FIND(".", SUBSTITUTE(SUBSTITUTE(Table1[[#This Row],[Website]],"www.",""),"https://","")) - 1),"")</f>
        <v/>
      </c>
      <c r="S646" t="s">
        <v>6689</v>
      </c>
      <c r="T646"/>
    </row>
    <row r="647" spans="1:20" ht="15" customHeight="1" x14ac:dyDescent="0.45">
      <c r="A647" t="s">
        <v>5346</v>
      </c>
      <c r="B647" t="s">
        <v>6595</v>
      </c>
      <c r="C647" t="s">
        <v>8155</v>
      </c>
      <c r="D647" t="s">
        <v>8154</v>
      </c>
      <c r="F647"/>
      <c r="G647"/>
      <c r="H647"/>
      <c r="I647" t="s">
        <v>5115</v>
      </c>
      <c r="J647"/>
      <c r="K647" t="s">
        <v>8156</v>
      </c>
      <c r="L647" t="str">
        <f>SUBSTITUTE(SUBSTITUTE(SUBSTITUTE(SUBSTITUTE(SUBSTITUTE(SUBSTITUTE(SUBSTITUTE(SUBSTITUTE(SUBSTITUTE(SUBSTITUTE(SUBSTITUTE(SUBSTITUTE(SUBSTITUTE(LOWER(K647),".",""),"-","")," bvba",""),"belgië",""),"belgium","")," nv","")," bv",""),"group",""),"groep","")," ", ""),"é","e"),"è","e"),"à","a")</f>
        <v>lactalisbelgique</v>
      </c>
      <c r="M647" t="str">
        <f>LOWER(B647&amp;Table1[[#This Row],[Achternaam]]&amp;L647)</f>
        <v>laurencedumoulinlactalisbelgique</v>
      </c>
      <c r="N647"/>
      <c r="O647"/>
      <c r="P647"/>
      <c r="Q647"/>
      <c r="R647" t="str">
        <f>IFERROR(LEFT(SUBSTITUTE(SUBSTITUTE(Table1[[#This Row],[Website]],"www.",""),"https://",""), FIND(".", SUBSTITUTE(SUBSTITUTE(Table1[[#This Row],[Website]],"www.",""),"https://","")) - 1),"")</f>
        <v/>
      </c>
      <c r="S647" t="s">
        <v>6689</v>
      </c>
      <c r="T647"/>
    </row>
    <row r="648" spans="1:20" ht="15" customHeight="1" x14ac:dyDescent="0.45">
      <c r="A648" t="s">
        <v>5346</v>
      </c>
      <c r="B648" t="s">
        <v>8159</v>
      </c>
      <c r="C648" t="s">
        <v>8160</v>
      </c>
      <c r="D648" t="s">
        <v>8158</v>
      </c>
      <c r="F648"/>
      <c r="G648"/>
      <c r="H648"/>
      <c r="I648" t="s">
        <v>8163</v>
      </c>
      <c r="J648"/>
      <c r="K648" t="s">
        <v>8161</v>
      </c>
      <c r="L648" t="str">
        <f>SUBSTITUTE(SUBSTITUTE(SUBSTITUTE(SUBSTITUTE(SUBSTITUTE(SUBSTITUTE(SUBSTITUTE(SUBSTITUTE(SUBSTITUTE(SUBSTITUTE(SUBSTITUTE(SUBSTITUTE(SUBSTITUTE(LOWER(K648),".",""),"-","")," bvba",""),"belgië",""),"belgium","")," nv","")," bv",""),"group",""),"groep","")," ", ""),"é","e"),"è","e"),"à","a")</f>
        <v>worldline</v>
      </c>
      <c r="M648" t="str">
        <f>LOWER(B648&amp;Table1[[#This Row],[Achternaam]]&amp;L648)</f>
        <v>laurettevandenplasworldline</v>
      </c>
      <c r="N648"/>
      <c r="O648"/>
      <c r="P648"/>
      <c r="Q648"/>
      <c r="R648" t="str">
        <f>IFERROR(LEFT(SUBSTITUTE(SUBSTITUTE(Table1[[#This Row],[Website]],"www.",""),"https://",""), FIND(".", SUBSTITUTE(SUBSTITUTE(Table1[[#This Row],[Website]],"www.",""),"https://","")) - 1),"")</f>
        <v/>
      </c>
      <c r="S648" t="s">
        <v>8162</v>
      </c>
      <c r="T648"/>
    </row>
    <row r="649" spans="1:20" ht="15" customHeight="1" x14ac:dyDescent="0.45">
      <c r="A649" t="s">
        <v>5346</v>
      </c>
      <c r="B649" t="s">
        <v>8166</v>
      </c>
      <c r="C649" t="s">
        <v>8167</v>
      </c>
      <c r="D649" t="s">
        <v>8165</v>
      </c>
      <c r="F649"/>
      <c r="G649"/>
      <c r="H649"/>
      <c r="I649" t="s">
        <v>7164</v>
      </c>
      <c r="J649"/>
      <c r="K649" t="s">
        <v>6977</v>
      </c>
      <c r="L649" t="str">
        <f>SUBSTITUTE(SUBSTITUTE(SUBSTITUTE(SUBSTITUTE(SUBSTITUTE(SUBSTITUTE(SUBSTITUTE(SUBSTITUTE(SUBSTITUTE(SUBSTITUTE(SUBSTITUTE(SUBSTITUTE(SUBSTITUTE(LOWER(K649),".",""),"-","")," bvba",""),"belgië",""),"belgium","")," nv","")," bv",""),"group",""),"groep","")," ", ""),"é","e"),"è","e"),"à","a")</f>
        <v>johnson&amp;johnson</v>
      </c>
      <c r="M649" t="str">
        <f>LOWER(B649&amp;Table1[[#This Row],[Achternaam]]&amp;L649)</f>
        <v>lindadielsjohnson&amp;johnson</v>
      </c>
      <c r="N649"/>
      <c r="O649"/>
      <c r="P649"/>
      <c r="Q649"/>
      <c r="R649" t="str">
        <f>IFERROR(LEFT(SUBSTITUTE(SUBSTITUTE(Table1[[#This Row],[Website]],"www.",""),"https://",""), FIND(".", SUBSTITUTE(SUBSTITUTE(Table1[[#This Row],[Website]],"www.",""),"https://","")) - 1),"")</f>
        <v/>
      </c>
      <c r="S649" t="s">
        <v>6689</v>
      </c>
      <c r="T649"/>
    </row>
    <row r="650" spans="1:20" ht="15" customHeight="1" x14ac:dyDescent="0.45">
      <c r="A650" t="s">
        <v>5346</v>
      </c>
      <c r="B650" t="s">
        <v>8169</v>
      </c>
      <c r="C650" t="s">
        <v>5182</v>
      </c>
      <c r="D650" t="s">
        <v>8168</v>
      </c>
      <c r="F650"/>
      <c r="G650"/>
      <c r="H650"/>
      <c r="I650" t="s">
        <v>5115</v>
      </c>
      <c r="J650"/>
      <c r="K650" t="s">
        <v>8170</v>
      </c>
      <c r="L650" t="str">
        <f>SUBSTITUTE(SUBSTITUTE(SUBSTITUTE(SUBSTITUTE(SUBSTITUTE(SUBSTITUTE(SUBSTITUTE(SUBSTITUTE(SUBSTITUTE(SUBSTITUTE(SUBSTITUTE(SUBSTITUTE(SUBSTITUTE(LOWER(K650),".",""),"-","")," bvba",""),"belgië",""),"belgium","")," nv","")," bv",""),"group",""),"groep","")," ", ""),"é","e"),"è","e"),"à","a")</f>
        <v>gheysbeheer</v>
      </c>
      <c r="M650" t="str">
        <f>LOWER(B650&amp;Table1[[#This Row],[Achternaam]]&amp;L650)</f>
        <v>leenclaesgheysbeheer</v>
      </c>
      <c r="N650"/>
      <c r="O650"/>
      <c r="P650"/>
      <c r="Q650"/>
      <c r="R650" t="str">
        <f>IFERROR(LEFT(SUBSTITUTE(SUBSTITUTE(Table1[[#This Row],[Website]],"www.",""),"https://",""), FIND(".", SUBSTITUTE(SUBSTITUTE(Table1[[#This Row],[Website]],"www.",""),"https://","")) - 1),"")</f>
        <v/>
      </c>
      <c r="S650" t="s">
        <v>8171</v>
      </c>
      <c r="T650"/>
    </row>
    <row r="651" spans="1:20" ht="15" customHeight="1" x14ac:dyDescent="0.45">
      <c r="A651" t="s">
        <v>5346</v>
      </c>
      <c r="B651" t="s">
        <v>8169</v>
      </c>
      <c r="C651" t="s">
        <v>8174</v>
      </c>
      <c r="D651" t="s">
        <v>8173</v>
      </c>
      <c r="F651"/>
      <c r="G651"/>
      <c r="H651"/>
      <c r="I651" t="s">
        <v>5115</v>
      </c>
      <c r="J651"/>
      <c r="K651" t="s">
        <v>8175</v>
      </c>
      <c r="L651" t="str">
        <f>SUBSTITUTE(SUBSTITUTE(SUBSTITUTE(SUBSTITUTE(SUBSTITUTE(SUBSTITUTE(SUBSTITUTE(SUBSTITUTE(SUBSTITUTE(SUBSTITUTE(SUBSTITUTE(SUBSTITUTE(SUBSTITUTE(LOWER(K651),".",""),"-","")," bvba",""),"belgië",""),"belgium","")," nv","")," bv",""),"group",""),"groep","")," ", ""),"é","e"),"è","e"),"à","a")</f>
        <v>associatedweaverseurope</v>
      </c>
      <c r="M651" t="str">
        <f>LOWER(B651&amp;Table1[[#This Row],[Achternaam]]&amp;L651)</f>
        <v>leenraesassociatedweaverseurope</v>
      </c>
      <c r="N651"/>
      <c r="O651"/>
      <c r="P651"/>
      <c r="Q651"/>
      <c r="R651" t="str">
        <f>IFERROR(LEFT(SUBSTITUTE(SUBSTITUTE(Table1[[#This Row],[Website]],"www.",""),"https://",""), FIND(".", SUBSTITUTE(SUBSTITUTE(Table1[[#This Row],[Website]],"www.",""),"https://","")) - 1),"")</f>
        <v/>
      </c>
      <c r="S651" t="s">
        <v>8176</v>
      </c>
      <c r="T651"/>
    </row>
    <row r="652" spans="1:20" ht="15" customHeight="1" x14ac:dyDescent="0.45">
      <c r="A652" t="s">
        <v>5346</v>
      </c>
      <c r="B652" t="s">
        <v>5883</v>
      </c>
      <c r="C652" t="s">
        <v>8179</v>
      </c>
      <c r="D652" t="s">
        <v>8178</v>
      </c>
      <c r="F652"/>
      <c r="G652"/>
      <c r="H652"/>
      <c r="I652" t="s">
        <v>5813</v>
      </c>
      <c r="J652"/>
      <c r="K652" t="s">
        <v>3229</v>
      </c>
      <c r="L652" t="str">
        <f>SUBSTITUTE(SUBSTITUTE(SUBSTITUTE(SUBSTITUTE(SUBSTITUTE(SUBSTITUTE(SUBSTITUTE(SUBSTITUTE(SUBSTITUTE(SUBSTITUTE(SUBSTITUTE(SUBSTITUTE(SUBSTITUTE(LOWER(K652),".",""),"-","")," bvba",""),"belgië",""),"belgium","")," nv","")," bv",""),"group",""),"groep","")," ", ""),"é","e"),"è","e"),"à","a")</f>
        <v>melexistechnologies</v>
      </c>
      <c r="M652" t="str">
        <f>LOWER(B652&amp;Table1[[#This Row],[Achternaam]]&amp;L652)</f>
        <v>lieventittillionmelexistechnologies</v>
      </c>
      <c r="N652"/>
      <c r="O652"/>
      <c r="P652"/>
      <c r="Q652"/>
      <c r="R652" t="str">
        <f>IFERROR(LEFT(SUBSTITUTE(SUBSTITUTE(Table1[[#This Row],[Website]],"www.",""),"https://",""), FIND(".", SUBSTITUTE(SUBSTITUTE(Table1[[#This Row],[Website]],"www.",""),"https://","")) - 1),"")</f>
        <v/>
      </c>
      <c r="S652" t="s">
        <v>8180</v>
      </c>
      <c r="T652"/>
    </row>
    <row r="653" spans="1:20" ht="15" customHeight="1" x14ac:dyDescent="0.45">
      <c r="A653" t="s">
        <v>5346</v>
      </c>
      <c r="B653" t="s">
        <v>5181</v>
      </c>
      <c r="C653" t="s">
        <v>8183</v>
      </c>
      <c r="D653" t="s">
        <v>8182</v>
      </c>
      <c r="F653"/>
      <c r="G653"/>
      <c r="H653"/>
      <c r="I653" t="s">
        <v>5052</v>
      </c>
      <c r="J653"/>
      <c r="K653" t="s">
        <v>7419</v>
      </c>
      <c r="L653" t="str">
        <f>SUBSTITUTE(SUBSTITUTE(SUBSTITUTE(SUBSTITUTE(SUBSTITUTE(SUBSTITUTE(SUBSTITUTE(SUBSTITUTE(SUBSTITUTE(SUBSTITUTE(SUBSTITUTE(SUBSTITUTE(SUBSTITUTE(LOWER(K653),".",""),"-","")," bvba",""),"belgië",""),"belgium","")," nv","")," bv",""),"group",""),"groep","")," ", ""),"é","e"),"è","e"),"à","a")</f>
        <v>nikecustomerservicecenter</v>
      </c>
      <c r="M653" t="str">
        <f>LOWER(B653&amp;Table1[[#This Row],[Achternaam]]&amp;L653)</f>
        <v>lienbyloonikecustomerservicecenter</v>
      </c>
      <c r="N653"/>
      <c r="O653"/>
      <c r="P653"/>
      <c r="Q653"/>
      <c r="R653" t="str">
        <f>IFERROR(LEFT(SUBSTITUTE(SUBSTITUTE(Table1[[#This Row],[Website]],"www.",""),"https://",""), FIND(".", SUBSTITUTE(SUBSTITUTE(Table1[[#This Row],[Website]],"www.",""),"https://","")) - 1),"")</f>
        <v/>
      </c>
      <c r="S653" t="s">
        <v>6689</v>
      </c>
      <c r="T653"/>
    </row>
    <row r="654" spans="1:20" ht="15" customHeight="1" x14ac:dyDescent="0.45">
      <c r="A654" t="s">
        <v>5346</v>
      </c>
      <c r="B654" t="s">
        <v>8185</v>
      </c>
      <c r="C654" t="s">
        <v>8186</v>
      </c>
      <c r="D654" t="s">
        <v>8184</v>
      </c>
      <c r="F654"/>
      <c r="G654"/>
      <c r="H654"/>
      <c r="I654" t="s">
        <v>5052</v>
      </c>
      <c r="J654"/>
      <c r="K654" t="s">
        <v>7207</v>
      </c>
      <c r="L654" t="str">
        <f>SUBSTITUTE(SUBSTITUTE(SUBSTITUTE(SUBSTITUTE(SUBSTITUTE(SUBSTITUTE(SUBSTITUTE(SUBSTITUTE(SUBSTITUTE(SUBSTITUTE(SUBSTITUTE(SUBSTITUTE(SUBSTITUTE(LOWER(K654),".",""),"-","")," bvba",""),"belgië",""),"belgium","")," nv","")," bv",""),"group",""),"groep","")," ", ""),"é","e"),"è","e"),"à","a")</f>
        <v>agfa</v>
      </c>
      <c r="M654" t="str">
        <f>LOWER(B654&amp;Table1[[#This Row],[Achternaam]]&amp;L654)</f>
        <v>liesannemarannesagfa</v>
      </c>
      <c r="N654"/>
      <c r="O654"/>
      <c r="P654"/>
      <c r="Q654"/>
      <c r="R654" t="str">
        <f>IFERROR(LEFT(SUBSTITUTE(SUBSTITUTE(Table1[[#This Row],[Website]],"www.",""),"https://",""), FIND(".", SUBSTITUTE(SUBSTITUTE(Table1[[#This Row],[Website]],"www.",""),"https://","")) - 1),"")</f>
        <v/>
      </c>
      <c r="S654" t="s">
        <v>6689</v>
      </c>
      <c r="T654"/>
    </row>
    <row r="655" spans="1:20" ht="15" customHeight="1" x14ac:dyDescent="0.45">
      <c r="A655" t="s">
        <v>5346</v>
      </c>
      <c r="B655" t="s">
        <v>6128</v>
      </c>
      <c r="C655" t="s">
        <v>8188</v>
      </c>
      <c r="D655" t="s">
        <v>8187</v>
      </c>
      <c r="F655"/>
      <c r="G655"/>
      <c r="H655"/>
      <c r="I655" t="s">
        <v>5052</v>
      </c>
      <c r="J655"/>
      <c r="K655" t="s">
        <v>8189</v>
      </c>
      <c r="L655" t="str">
        <f>SUBSTITUTE(SUBSTITUTE(SUBSTITUTE(SUBSTITUTE(SUBSTITUTE(SUBSTITUTE(SUBSTITUTE(SUBSTITUTE(SUBSTITUTE(SUBSTITUTE(SUBSTITUTE(SUBSTITUTE(SUBSTITUTE(LOWER(K655),".",""),"-","")," bvba",""),"belgië",""),"belgium","")," nv","")," bv",""),"group",""),"groep","")," ", ""),"é","e"),"è","e"),"à","a")</f>
        <v>katoennatie</v>
      </c>
      <c r="M655" t="str">
        <f>LOWER(B655&amp;Table1[[#This Row],[Achternaam]]&amp;L655)</f>
        <v>liesbethbogaertkatoennatie</v>
      </c>
      <c r="N655"/>
      <c r="O655"/>
      <c r="P655"/>
      <c r="Q655"/>
      <c r="R655" t="str">
        <f>IFERROR(LEFT(SUBSTITUTE(SUBSTITUTE(Table1[[#This Row],[Website]],"www.",""),"https://",""), FIND(".", SUBSTITUTE(SUBSTITUTE(Table1[[#This Row],[Website]],"www.",""),"https://","")) - 1),"")</f>
        <v/>
      </c>
      <c r="S655" t="s">
        <v>6689</v>
      </c>
      <c r="T655"/>
    </row>
    <row r="656" spans="1:20" ht="15" customHeight="1" x14ac:dyDescent="0.45">
      <c r="A656" t="s">
        <v>5346</v>
      </c>
      <c r="B656" t="s">
        <v>6128</v>
      </c>
      <c r="C656" t="s">
        <v>8191</v>
      </c>
      <c r="D656" t="s">
        <v>8190</v>
      </c>
      <c r="F656"/>
      <c r="G656"/>
      <c r="H656"/>
      <c r="I656" t="s">
        <v>8193</v>
      </c>
      <c r="J656"/>
      <c r="K656" t="s">
        <v>7466</v>
      </c>
      <c r="L656" t="str">
        <f>SUBSTITUTE(SUBSTITUTE(SUBSTITUTE(SUBSTITUTE(SUBSTITUTE(SUBSTITUTE(SUBSTITUTE(SUBSTITUTE(SUBSTITUTE(SUBSTITUTE(SUBSTITUTE(SUBSTITUTE(SUBSTITUTE(LOWER(K656),".",""),"-","")," bvba",""),"belgië",""),"belgium","")," nv","")," bv",""),"group",""),"groep","")," ", ""),"é","e"),"è","e"),"à","a")</f>
        <v>nyrstar</v>
      </c>
      <c r="M656" t="str">
        <f>LOWER(B656&amp;Table1[[#This Row],[Achternaam]]&amp;L656)</f>
        <v>liesbethdonckersnyrstar</v>
      </c>
      <c r="N656"/>
      <c r="O656"/>
      <c r="P656"/>
      <c r="Q656"/>
      <c r="R656" t="str">
        <f>IFERROR(LEFT(SUBSTITUTE(SUBSTITUTE(Table1[[#This Row],[Website]],"www.",""),"https://",""), FIND(".", SUBSTITUTE(SUBSTITUTE(Table1[[#This Row],[Website]],"www.",""),"https://","")) - 1),"")</f>
        <v/>
      </c>
      <c r="S656" t="s">
        <v>8192</v>
      </c>
      <c r="T656"/>
    </row>
    <row r="657" spans="1:20" ht="15" customHeight="1" x14ac:dyDescent="0.45">
      <c r="A657" t="s">
        <v>5346</v>
      </c>
      <c r="B657" t="s">
        <v>6128</v>
      </c>
      <c r="C657" t="s">
        <v>8195</v>
      </c>
      <c r="D657" t="s">
        <v>8194</v>
      </c>
      <c r="F657"/>
      <c r="G657"/>
      <c r="H657"/>
      <c r="I657" t="s">
        <v>5052</v>
      </c>
      <c r="J657"/>
      <c r="K657" t="s">
        <v>8146</v>
      </c>
      <c r="L657" t="str">
        <f>SUBSTITUTE(SUBSTITUTE(SUBSTITUTE(SUBSTITUTE(SUBSTITUTE(SUBSTITUTE(SUBSTITUTE(SUBSTITUTE(SUBSTITUTE(SUBSTITUTE(SUBSTITUTE(SUBSTITUTE(SUBSTITUTE(LOWER(K657),".",""),"-","")," bvba",""),"belgië",""),"belgium","")," nv","")," bv",""),"group",""),"groep","")," ", ""),"é","e"),"è","e"),"à","a")</f>
        <v>milcobelcvba</v>
      </c>
      <c r="M657" t="str">
        <f>LOWER(B657&amp;Table1[[#This Row],[Achternaam]]&amp;L657)</f>
        <v>liesbethwillemsenmilcobelcvba</v>
      </c>
      <c r="N657"/>
      <c r="O657"/>
      <c r="P657"/>
      <c r="Q657"/>
      <c r="R657" t="str">
        <f>IFERROR(LEFT(SUBSTITUTE(SUBSTITUTE(Table1[[#This Row],[Website]],"www.",""),"https://",""), FIND(".", SUBSTITUTE(SUBSTITUTE(Table1[[#This Row],[Website]],"www.",""),"https://","")) - 1),"")</f>
        <v/>
      </c>
      <c r="S657" t="s">
        <v>8196</v>
      </c>
      <c r="T657"/>
    </row>
    <row r="658" spans="1:20" ht="15" customHeight="1" x14ac:dyDescent="0.45">
      <c r="A658" t="s">
        <v>5346</v>
      </c>
      <c r="B658" t="s">
        <v>5545</v>
      </c>
      <c r="C658" t="s">
        <v>8198</v>
      </c>
      <c r="D658" t="s">
        <v>8197</v>
      </c>
      <c r="F658"/>
      <c r="G658"/>
      <c r="H658"/>
      <c r="I658" t="s">
        <v>5052</v>
      </c>
      <c r="J658"/>
      <c r="K658" t="s">
        <v>7752</v>
      </c>
      <c r="L658" t="str">
        <f>SUBSTITUTE(SUBSTITUTE(SUBSTITUTE(SUBSTITUTE(SUBSTITUTE(SUBSTITUTE(SUBSTITUTE(SUBSTITUTE(SUBSTITUTE(SUBSTITUTE(SUBSTITUTE(SUBSTITUTE(SUBSTITUTE(LOWER(K658),".",""),"-","")," bvba",""),"belgië",""),"belgium","")," nv","")," bv",""),"group",""),"groep","")," ", ""),"é","e"),"è","e"),"à","a")</f>
        <v>philipmorris</v>
      </c>
      <c r="M658" t="str">
        <f>LOWER(B658&amp;Table1[[#This Row],[Achternaam]]&amp;L658)</f>
        <v>lieslinskensphilipmorris</v>
      </c>
      <c r="N658"/>
      <c r="O658"/>
      <c r="P658"/>
      <c r="Q658"/>
      <c r="R658" t="str">
        <f>IFERROR(LEFT(SUBSTITUTE(SUBSTITUTE(Table1[[#This Row],[Website]],"www.",""),"https://",""), FIND(".", SUBSTITUTE(SUBSTITUTE(Table1[[#This Row],[Website]],"www.",""),"https://","")) - 1),"")</f>
        <v/>
      </c>
      <c r="S658" t="s">
        <v>8199</v>
      </c>
      <c r="T658"/>
    </row>
    <row r="659" spans="1:20" ht="15" customHeight="1" x14ac:dyDescent="0.45">
      <c r="A659" t="s">
        <v>5346</v>
      </c>
      <c r="B659" t="s">
        <v>5408</v>
      </c>
      <c r="C659" t="s">
        <v>8201</v>
      </c>
      <c r="D659" t="s">
        <v>8200</v>
      </c>
      <c r="F659"/>
      <c r="G659"/>
      <c r="H659"/>
      <c r="I659" t="s">
        <v>7457</v>
      </c>
      <c r="J659"/>
      <c r="K659" t="s">
        <v>8202</v>
      </c>
      <c r="L659" t="str">
        <f>SUBSTITUTE(SUBSTITUTE(SUBSTITUTE(SUBSTITUTE(SUBSTITUTE(SUBSTITUTE(SUBSTITUTE(SUBSTITUTE(SUBSTITUTE(SUBSTITUTE(SUBSTITUTE(SUBSTITUTE(SUBSTITUTE(LOWER(K659),".",""),"-","")," bvba",""),"belgië",""),"belgium","")," nv","")," bv",""),"group",""),"groep","")," ", ""),"é","e"),"è","e"),"à","a")</f>
        <v>tosca</v>
      </c>
      <c r="M659" t="str">
        <f>LOWER(B659&amp;Table1[[#This Row],[Achternaam]]&amp;L659)</f>
        <v>lievebusselstosca</v>
      </c>
      <c r="N659"/>
      <c r="O659"/>
      <c r="P659"/>
      <c r="Q659"/>
      <c r="R659" t="str">
        <f>IFERROR(LEFT(SUBSTITUTE(SUBSTITUTE(Table1[[#This Row],[Website]],"www.",""),"https://",""), FIND(".", SUBSTITUTE(SUBSTITUTE(Table1[[#This Row],[Website]],"www.",""),"https://","")) - 1),"")</f>
        <v/>
      </c>
      <c r="S659" t="s">
        <v>6689</v>
      </c>
      <c r="T659"/>
    </row>
    <row r="660" spans="1:20" ht="15" customHeight="1" x14ac:dyDescent="0.45">
      <c r="A660" t="s">
        <v>5346</v>
      </c>
      <c r="B660" t="s">
        <v>5408</v>
      </c>
      <c r="C660" t="s">
        <v>8205</v>
      </c>
      <c r="D660" t="s">
        <v>8204</v>
      </c>
      <c r="F660"/>
      <c r="G660"/>
      <c r="H660"/>
      <c r="I660" t="s">
        <v>8207</v>
      </c>
      <c r="J660"/>
      <c r="K660" t="s">
        <v>7537</v>
      </c>
      <c r="L660" t="str">
        <f>SUBSTITUTE(SUBSTITUTE(SUBSTITUTE(SUBSTITUTE(SUBSTITUTE(SUBSTITUTE(SUBSTITUTE(SUBSTITUTE(SUBSTITUTE(SUBSTITUTE(SUBSTITUTE(SUBSTITUTE(SUBSTITUTE(LOWER(K660),".",""),"-","")," bvba",""),"belgië",""),"belgium","")," nv","")," bv",""),"group",""),"groep","")," ", ""),"é","e"),"è","e"),"à","a")</f>
        <v>boortmalt</v>
      </c>
      <c r="M660" t="str">
        <f>LOWER(B660&amp;Table1[[#This Row],[Achternaam]]&amp;L660)</f>
        <v>lieveherssensboortmalt</v>
      </c>
      <c r="N660"/>
      <c r="O660"/>
      <c r="P660"/>
      <c r="Q660"/>
      <c r="R660" t="str">
        <f>IFERROR(LEFT(SUBSTITUTE(SUBSTITUTE(Table1[[#This Row],[Website]],"www.",""),"https://",""), FIND(".", SUBSTITUTE(SUBSTITUTE(Table1[[#This Row],[Website]],"www.",""),"https://","")) - 1),"")</f>
        <v/>
      </c>
      <c r="S660" t="s">
        <v>8206</v>
      </c>
      <c r="T660"/>
    </row>
    <row r="661" spans="1:20" ht="15" customHeight="1" x14ac:dyDescent="0.45">
      <c r="A661" t="s">
        <v>5346</v>
      </c>
      <c r="B661" t="s">
        <v>8166</v>
      </c>
      <c r="C661" t="s">
        <v>8214</v>
      </c>
      <c r="D661" t="s">
        <v>8213</v>
      </c>
      <c r="F661"/>
      <c r="G661"/>
      <c r="H661"/>
      <c r="I661" t="s">
        <v>8217</v>
      </c>
      <c r="J661"/>
      <c r="K661" t="s">
        <v>8215</v>
      </c>
      <c r="L661" t="str">
        <f>SUBSTITUTE(SUBSTITUTE(SUBSTITUTE(SUBSTITUTE(SUBSTITUTE(SUBSTITUTE(SUBSTITUTE(SUBSTITUTE(SUBSTITUTE(SUBSTITUTE(SUBSTITUTE(SUBSTITUTE(SUBSTITUTE(LOWER(K661),".",""),"-","")," bvba",""),"belgië",""),"belgium","")," nv","")," bv",""),"group",""),"groep","")," ", ""),"é","e"),"è","e"),"à","a")</f>
        <v>lvmh</v>
      </c>
      <c r="M661" t="str">
        <f>LOWER(B661&amp;Table1[[#This Row],[Achternaam]]&amp;L661)</f>
        <v>lindavandeveldelvmh</v>
      </c>
      <c r="N661"/>
      <c r="O661"/>
      <c r="P661"/>
      <c r="Q661"/>
      <c r="R661" t="str">
        <f>IFERROR(LEFT(SUBSTITUTE(SUBSTITUTE(Table1[[#This Row],[Website]],"www.",""),"https://",""), FIND(".", SUBSTITUTE(SUBSTITUTE(Table1[[#This Row],[Website]],"www.",""),"https://","")) - 1),"")</f>
        <v/>
      </c>
      <c r="S661" t="s">
        <v>8216</v>
      </c>
      <c r="T661"/>
    </row>
    <row r="662" spans="1:20" ht="15" customHeight="1" x14ac:dyDescent="0.45">
      <c r="A662" t="s">
        <v>5346</v>
      </c>
      <c r="B662" t="s">
        <v>5918</v>
      </c>
      <c r="C662" t="s">
        <v>8220</v>
      </c>
      <c r="D662" t="s">
        <v>8219</v>
      </c>
      <c r="F662"/>
      <c r="G662"/>
      <c r="H662"/>
      <c r="I662" t="s">
        <v>5052</v>
      </c>
      <c r="J662"/>
      <c r="K662" t="s">
        <v>8221</v>
      </c>
      <c r="L662" t="str">
        <f>SUBSTITUTE(SUBSTITUTE(SUBSTITUTE(SUBSTITUTE(SUBSTITUTE(SUBSTITUTE(SUBSTITUTE(SUBSTITUTE(SUBSTITUTE(SUBSTITUTE(SUBSTITUTE(SUBSTITUTE(SUBSTITUTE(LOWER(K662),".",""),"-","")," bvba",""),"belgië",""),"belgium","")," nv","")," bv",""),"group",""),"groep","")," ", ""),"é","e"),"è","e"),"à","a")</f>
        <v>rogers</v>
      </c>
      <c r="M662" t="str">
        <f>LOWER(B662&amp;Table1[[#This Row],[Achternaam]]&amp;L662)</f>
        <v>lisapectoorrogers</v>
      </c>
      <c r="N662"/>
      <c r="O662"/>
      <c r="P662"/>
      <c r="Q662"/>
      <c r="R662" t="str">
        <f>IFERROR(LEFT(SUBSTITUTE(SUBSTITUTE(Table1[[#This Row],[Website]],"www.",""),"https://",""), FIND(".", SUBSTITUTE(SUBSTITUTE(Table1[[#This Row],[Website]],"www.",""),"https://","")) - 1),"")</f>
        <v/>
      </c>
      <c r="S662" t="s">
        <v>8222</v>
      </c>
      <c r="T662"/>
    </row>
    <row r="663" spans="1:20" ht="15" customHeight="1" x14ac:dyDescent="0.45">
      <c r="A663" t="s">
        <v>5346</v>
      </c>
      <c r="B663" t="s">
        <v>5918</v>
      </c>
      <c r="C663" t="s">
        <v>8225</v>
      </c>
      <c r="D663" t="s">
        <v>8224</v>
      </c>
      <c r="F663"/>
      <c r="G663"/>
      <c r="H663"/>
      <c r="I663" t="s">
        <v>8227</v>
      </c>
      <c r="J663"/>
      <c r="K663" t="s">
        <v>7191</v>
      </c>
      <c r="L663" t="str">
        <f>SUBSTITUTE(SUBSTITUTE(SUBSTITUTE(SUBSTITUTE(SUBSTITUTE(SUBSTITUTE(SUBSTITUTE(SUBSTITUTE(SUBSTITUTE(SUBSTITUTE(SUBSTITUTE(SUBSTITUTE(SUBSTITUTE(LOWER(K663),".",""),"-","")," bvba",""),"belgië",""),"belgium","")," nv","")," bv",""),"group",""),"groep","")," ", ""),"é","e"),"è","e"),"à","a")</f>
        <v>aldi</v>
      </c>
      <c r="M663" t="str">
        <f>LOWER(B663&amp;Table1[[#This Row],[Achternaam]]&amp;L663)</f>
        <v>lisavandevoordealdi</v>
      </c>
      <c r="N663"/>
      <c r="O663"/>
      <c r="P663"/>
      <c r="Q663"/>
      <c r="R663" t="str">
        <f>IFERROR(LEFT(SUBSTITUTE(SUBSTITUTE(Table1[[#This Row],[Website]],"www.",""),"https://",""), FIND(".", SUBSTITUTE(SUBSTITUTE(Table1[[#This Row],[Website]],"www.",""),"https://","")) - 1),"")</f>
        <v/>
      </c>
      <c r="S663" t="s">
        <v>8226</v>
      </c>
      <c r="T663"/>
    </row>
    <row r="664" spans="1:20" ht="15" customHeight="1" x14ac:dyDescent="0.45">
      <c r="A664" t="s">
        <v>5346</v>
      </c>
      <c r="B664" t="s">
        <v>8232</v>
      </c>
      <c r="C664" t="s">
        <v>8233</v>
      </c>
      <c r="D664" t="s">
        <v>8231</v>
      </c>
      <c r="F664"/>
      <c r="G664"/>
      <c r="H664"/>
      <c r="I664" t="s">
        <v>5987</v>
      </c>
      <c r="J664"/>
      <c r="K664" t="s">
        <v>7079</v>
      </c>
      <c r="L664" t="str">
        <f>SUBSTITUTE(SUBSTITUTE(SUBSTITUTE(SUBSTITUTE(SUBSTITUTE(SUBSTITUTE(SUBSTITUTE(SUBSTITUTE(SUBSTITUTE(SUBSTITUTE(SUBSTITUTE(SUBSTITUTE(SUBSTITUTE(LOWER(K664),".",""),"-","")," bvba",""),"belgië",""),"belgium","")," nv","")," bv",""),"group",""),"groep","")," ", ""),"é","e"),"è","e"),"à","a")</f>
        <v>imec</v>
      </c>
      <c r="M664" t="str">
        <f>LOWER(B664&amp;Table1[[#This Row],[Achternaam]]&amp;L664)</f>
        <v>lisbethdecneutimec</v>
      </c>
      <c r="N664"/>
      <c r="O664"/>
      <c r="P664"/>
      <c r="Q664"/>
      <c r="R664" t="str">
        <f>IFERROR(LEFT(SUBSTITUTE(SUBSTITUTE(Table1[[#This Row],[Website]],"www.",""),"https://",""), FIND(".", SUBSTITUTE(SUBSTITUTE(Table1[[#This Row],[Website]],"www.",""),"https://","")) - 1),"")</f>
        <v/>
      </c>
      <c r="S664" t="s">
        <v>8234</v>
      </c>
      <c r="T664"/>
    </row>
    <row r="665" spans="1:20" ht="15" customHeight="1" x14ac:dyDescent="0.45">
      <c r="A665" t="s">
        <v>5346</v>
      </c>
      <c r="B665" t="s">
        <v>8236</v>
      </c>
      <c r="C665" t="s">
        <v>8237</v>
      </c>
      <c r="D665" t="s">
        <v>8235</v>
      </c>
      <c r="F665"/>
      <c r="G665"/>
      <c r="H665"/>
      <c r="I665" t="s">
        <v>6740</v>
      </c>
      <c r="J665"/>
      <c r="K665" t="s">
        <v>6739</v>
      </c>
      <c r="L665" t="str">
        <f>SUBSTITUTE(SUBSTITUTE(SUBSTITUTE(SUBSTITUTE(SUBSTITUTE(SUBSTITUTE(SUBSTITUTE(SUBSTITUTE(SUBSTITUTE(SUBSTITUTE(SUBSTITUTE(SUBSTITUTE(SUBSTITUTE(LOWER(K665),".",""),"-","")," bvba",""),"belgië",""),"belgium","")," nv","")," bv",""),"group",""),"groep","")," ", ""),"é","e"),"è","e"),"à","a")</f>
        <v>atlascopcoairpower</v>
      </c>
      <c r="M665" t="str">
        <f>LOWER(B665&amp;Table1[[#This Row],[Achternaam]]&amp;L665)</f>
        <v>lodegrysonatlascopcoairpower</v>
      </c>
      <c r="N665"/>
      <c r="O665"/>
      <c r="P665"/>
      <c r="Q665"/>
      <c r="R665" t="str">
        <f>IFERROR(LEFT(SUBSTITUTE(SUBSTITUTE(Table1[[#This Row],[Website]],"www.",""),"https://",""), FIND(".", SUBSTITUTE(SUBSTITUTE(Table1[[#This Row],[Website]],"www.",""),"https://","")) - 1),"")</f>
        <v/>
      </c>
      <c r="S665" t="s">
        <v>6689</v>
      </c>
      <c r="T665"/>
    </row>
    <row r="666" spans="1:20" ht="15" customHeight="1" x14ac:dyDescent="0.45">
      <c r="A666" t="s">
        <v>5346</v>
      </c>
      <c r="B666" t="s">
        <v>8240</v>
      </c>
      <c r="C666" t="s">
        <v>8116</v>
      </c>
      <c r="D666" t="s">
        <v>8239</v>
      </c>
      <c r="F666"/>
      <c r="G666"/>
      <c r="H666"/>
      <c r="I666" t="s">
        <v>5052</v>
      </c>
      <c r="J666"/>
      <c r="K666" t="s">
        <v>8241</v>
      </c>
      <c r="L666" t="str">
        <f>SUBSTITUTE(SUBSTITUTE(SUBSTITUTE(SUBSTITUTE(SUBSTITUTE(SUBSTITUTE(SUBSTITUTE(SUBSTITUTE(SUBSTITUTE(SUBSTITUTE(SUBSTITUTE(SUBSTITUTE(SUBSTITUTE(LOWER(K666),".",""),"-","")," bvba",""),"belgië",""),"belgium","")," nv","")," bv",""),"group",""),"groep","")," ", ""),"é","e"),"è","e"),"à","a")</f>
        <v>beltastehamont</v>
      </c>
      <c r="M666" t="str">
        <f>LOWER(B666&amp;Table1[[#This Row],[Achternaam]]&amp;L666)</f>
        <v>lorevervloetbeltastehamont</v>
      </c>
      <c r="N666"/>
      <c r="O666"/>
      <c r="P666"/>
      <c r="Q666"/>
      <c r="R666" t="str">
        <f>IFERROR(LEFT(SUBSTITUTE(SUBSTITUTE(Table1[[#This Row],[Website]],"www.",""),"https://",""), FIND(".", SUBSTITUTE(SUBSTITUTE(Table1[[#This Row],[Website]],"www.",""),"https://","")) - 1),"")</f>
        <v/>
      </c>
      <c r="S666" t="s">
        <v>8242</v>
      </c>
      <c r="T666"/>
    </row>
    <row r="667" spans="1:20" ht="15" customHeight="1" x14ac:dyDescent="0.45">
      <c r="A667" t="s">
        <v>5346</v>
      </c>
      <c r="B667" t="s">
        <v>8245</v>
      </c>
      <c r="C667" t="s">
        <v>8246</v>
      </c>
      <c r="D667" t="s">
        <v>8244</v>
      </c>
      <c r="F667"/>
      <c r="G667"/>
      <c r="H667"/>
      <c r="I667" t="s">
        <v>5052</v>
      </c>
      <c r="J667"/>
      <c r="K667" t="s">
        <v>8247</v>
      </c>
      <c r="L667" t="str">
        <f>SUBSTITUTE(SUBSTITUTE(SUBSTITUTE(SUBSTITUTE(SUBSTITUTE(SUBSTITUTE(SUBSTITUTE(SUBSTITUTE(SUBSTITUTE(SUBSTITUTE(SUBSTITUTE(SUBSTITUTE(SUBSTITUTE(LOWER(K667),".",""),"-","")," bvba",""),"belgië",""),"belgium","")," nv","")," bv",""),"group",""),"groep","")," ", ""),"é","e"),"è","e"),"à","a")</f>
        <v>fimaser</v>
      </c>
      <c r="M667" t="str">
        <f>LOWER(B667&amp;Table1[[#This Row],[Achternaam]]&amp;L667)</f>
        <v>lorenzoharangozofimaser</v>
      </c>
      <c r="N667"/>
      <c r="O667"/>
      <c r="P667"/>
      <c r="Q667"/>
      <c r="R667" t="str">
        <f>IFERROR(LEFT(SUBSTITUTE(SUBSTITUTE(Table1[[#This Row],[Website]],"www.",""),"https://",""), FIND(".", SUBSTITUTE(SUBSTITUTE(Table1[[#This Row],[Website]],"www.",""),"https://","")) - 1),"")</f>
        <v/>
      </c>
      <c r="S667" t="s">
        <v>8248</v>
      </c>
      <c r="T667"/>
    </row>
    <row r="668" spans="1:20" ht="15" customHeight="1" x14ac:dyDescent="0.45">
      <c r="A668" t="s">
        <v>5346</v>
      </c>
      <c r="B668" t="s">
        <v>8251</v>
      </c>
      <c r="C668" t="s">
        <v>5084</v>
      </c>
      <c r="D668" t="s">
        <v>8250</v>
      </c>
      <c r="F668"/>
      <c r="G668"/>
      <c r="H668"/>
      <c r="I668" t="s">
        <v>8253</v>
      </c>
      <c r="J668"/>
      <c r="K668" t="s">
        <v>7604</v>
      </c>
      <c r="L668" t="str">
        <f>SUBSTITUTE(SUBSTITUTE(SUBSTITUTE(SUBSTITUTE(SUBSTITUTE(SUBSTITUTE(SUBSTITUTE(SUBSTITUTE(SUBSTITUTE(SUBSTITUTE(SUBSTITUTE(SUBSTITUTE(SUBSTITUTE(LOWER(K668),".",""),"-","")," bvba",""),"belgië",""),"belgium","")," nv","")," bv",""),"group",""),"groep","")," ", ""),"é","e"),"è","e"),"à","a")</f>
        <v>electrabelsa</v>
      </c>
      <c r="M668" t="str">
        <f>LOWER(B668&amp;Table1[[#This Row],[Achternaam]]&amp;L668)</f>
        <v>lorrainemertenselectrabelsa</v>
      </c>
      <c r="N668"/>
      <c r="O668"/>
      <c r="P668"/>
      <c r="Q668"/>
      <c r="R668" t="str">
        <f>IFERROR(LEFT(SUBSTITUTE(SUBSTITUTE(Table1[[#This Row],[Website]],"www.",""),"https://",""), FIND(".", SUBSTITUTE(SUBSTITUTE(Table1[[#This Row],[Website]],"www.",""),"https://","")) - 1),"")</f>
        <v/>
      </c>
      <c r="S668" t="s">
        <v>8252</v>
      </c>
      <c r="T668"/>
    </row>
    <row r="669" spans="1:20" ht="15" customHeight="1" x14ac:dyDescent="0.45">
      <c r="A669" t="s">
        <v>5346</v>
      </c>
      <c r="B669" t="s">
        <v>8251</v>
      </c>
      <c r="C669" t="s">
        <v>5084</v>
      </c>
      <c r="D669" t="s">
        <v>8255</v>
      </c>
      <c r="F669"/>
      <c r="G669"/>
      <c r="H669"/>
      <c r="I669" t="s">
        <v>8253</v>
      </c>
      <c r="J669"/>
      <c r="K669" t="s">
        <v>8256</v>
      </c>
      <c r="L669" t="str">
        <f>SUBSTITUTE(SUBSTITUTE(SUBSTITUTE(SUBSTITUTE(SUBSTITUTE(SUBSTITUTE(SUBSTITUTE(SUBSTITUTE(SUBSTITUTE(SUBSTITUTE(SUBSTITUTE(SUBSTITUTE(SUBSTITUTE(LOWER(K669),".",""),"-","")," bvba",""),"belgië",""),"belgium","")," nv","")," bv",""),"group",""),"groep","")," ", ""),"é","e"),"è","e"),"à","a")</f>
        <v>tractebelengineering</v>
      </c>
      <c r="M669" t="str">
        <f>LOWER(B669&amp;Table1[[#This Row],[Achternaam]]&amp;L669)</f>
        <v>lorrainemertenstractebelengineering</v>
      </c>
      <c r="N669"/>
      <c r="O669"/>
      <c r="P669"/>
      <c r="Q669"/>
      <c r="R669" t="str">
        <f>IFERROR(LEFT(SUBSTITUTE(SUBSTITUTE(Table1[[#This Row],[Website]],"www.",""),"https://",""), FIND(".", SUBSTITUTE(SUBSTITUTE(Table1[[#This Row],[Website]],"www.",""),"https://","")) - 1),"")</f>
        <v/>
      </c>
      <c r="S669" t="s">
        <v>6689</v>
      </c>
      <c r="T669"/>
    </row>
    <row r="670" spans="1:20" ht="15" customHeight="1" x14ac:dyDescent="0.45">
      <c r="A670" t="s">
        <v>5346</v>
      </c>
      <c r="B670" t="s">
        <v>8259</v>
      </c>
      <c r="C670" t="s">
        <v>8260</v>
      </c>
      <c r="D670" t="s">
        <v>8258</v>
      </c>
      <c r="F670"/>
      <c r="G670"/>
      <c r="H670"/>
      <c r="I670" t="s">
        <v>5987</v>
      </c>
      <c r="J670"/>
      <c r="K670" t="s">
        <v>8261</v>
      </c>
      <c r="L670" t="str">
        <f>SUBSTITUTE(SUBSTITUTE(SUBSTITUTE(SUBSTITUTE(SUBSTITUTE(SUBSTITUTE(SUBSTITUTE(SUBSTITUTE(SUBSTITUTE(SUBSTITUTE(SUBSTITUTE(SUBSTITUTE(SUBSTITUTE(LOWER(K670),".",""),"-","")," bvba",""),"belgië",""),"belgium","")," nv","")," bv",""),"group",""),"groep","")," ", ""),"é","e"),"è","e"),"à","a")</f>
        <v>etexheadquarters</v>
      </c>
      <c r="M670" t="str">
        <f>LOWER(B670&amp;Table1[[#This Row],[Achternaam]]&amp;L670)</f>
        <v>louisecailetexheadquarters</v>
      </c>
      <c r="N670"/>
      <c r="O670"/>
      <c r="P670"/>
      <c r="Q670"/>
      <c r="R670" t="str">
        <f>IFERROR(LEFT(SUBSTITUTE(SUBSTITUTE(Table1[[#This Row],[Website]],"www.",""),"https://",""), FIND(".", SUBSTITUTE(SUBSTITUTE(Table1[[#This Row],[Website]],"www.",""),"https://","")) - 1),"")</f>
        <v/>
      </c>
      <c r="S670" t="s">
        <v>8262</v>
      </c>
      <c r="T670"/>
    </row>
    <row r="671" spans="1:20" ht="15" customHeight="1" x14ac:dyDescent="0.45">
      <c r="A671" t="s">
        <v>5346</v>
      </c>
      <c r="B671" t="s">
        <v>5698</v>
      </c>
      <c r="C671" t="s">
        <v>8265</v>
      </c>
      <c r="D671" t="s">
        <v>8264</v>
      </c>
      <c r="F671"/>
      <c r="G671"/>
      <c r="H671"/>
      <c r="I671" t="s">
        <v>8268</v>
      </c>
      <c r="J671"/>
      <c r="K671" t="s">
        <v>8266</v>
      </c>
      <c r="L671" t="str">
        <f>SUBSTITUTE(SUBSTITUTE(SUBSTITUTE(SUBSTITUTE(SUBSTITUTE(SUBSTITUTE(SUBSTITUTE(SUBSTITUTE(SUBSTITUTE(SUBSTITUTE(SUBSTITUTE(SUBSTITUTE(SUBSTITUTE(LOWER(K671),".",""),"-","")," bvba",""),"belgië",""),"belgium","")," nv","")," bv",""),"group",""),"groep","")," ", ""),"é","e"),"è","e"),"à","a")</f>
        <v>axi</v>
      </c>
      <c r="M671" t="str">
        <f>LOWER(B671&amp;Table1[[#This Row],[Achternaam]]&amp;L671)</f>
        <v>lucstueraxi</v>
      </c>
      <c r="N671"/>
      <c r="O671"/>
      <c r="P671"/>
      <c r="Q671"/>
      <c r="R671" t="str">
        <f>IFERROR(LEFT(SUBSTITUTE(SUBSTITUTE(Table1[[#This Row],[Website]],"www.",""),"https://",""), FIND(".", SUBSTITUTE(SUBSTITUTE(Table1[[#This Row],[Website]],"www.",""),"https://","")) - 1),"")</f>
        <v/>
      </c>
      <c r="S671" t="s">
        <v>8267</v>
      </c>
      <c r="T671"/>
    </row>
    <row r="672" spans="1:20" ht="15" customHeight="1" x14ac:dyDescent="0.45">
      <c r="A672" t="s">
        <v>5346</v>
      </c>
      <c r="B672" t="s">
        <v>8271</v>
      </c>
      <c r="C672" t="s">
        <v>8272</v>
      </c>
      <c r="D672" t="s">
        <v>8270</v>
      </c>
      <c r="F672"/>
      <c r="G672"/>
      <c r="H672"/>
      <c r="I672" t="s">
        <v>5987</v>
      </c>
      <c r="J672"/>
      <c r="K672" t="s">
        <v>7624</v>
      </c>
      <c r="L672" t="str">
        <f>SUBSTITUTE(SUBSTITUTE(SUBSTITUTE(SUBSTITUTE(SUBSTITUTE(SUBSTITUTE(SUBSTITUTE(SUBSTITUTE(SUBSTITUTE(SUBSTITUTE(SUBSTITUTE(SUBSTITUTE(SUBSTITUTE(LOWER(K672),".",""),"-","")," bvba",""),"belgië",""),"belgium","")," nv","")," bv",""),"group",""),"groep","")," ", ""),"é","e"),"è","e"),"à","a")</f>
        <v>euroports</v>
      </c>
      <c r="M672" t="str">
        <f>LOWER(B672&amp;Table1[[#This Row],[Achternaam]]&amp;L672)</f>
        <v>lucrècereybroeckeuroports</v>
      </c>
      <c r="N672"/>
      <c r="O672"/>
      <c r="P672"/>
      <c r="Q672"/>
      <c r="R672" t="str">
        <f>IFERROR(LEFT(SUBSTITUTE(SUBSTITUTE(Table1[[#This Row],[Website]],"www.",""),"https://",""), FIND(".", SUBSTITUTE(SUBSTITUTE(Table1[[#This Row],[Website]],"www.",""),"https://","")) - 1),"")</f>
        <v/>
      </c>
      <c r="S672" t="s">
        <v>8273</v>
      </c>
      <c r="T672"/>
    </row>
    <row r="673" spans="1:20" ht="15" customHeight="1" x14ac:dyDescent="0.45">
      <c r="A673" t="s">
        <v>5346</v>
      </c>
      <c r="B673" t="s">
        <v>8275</v>
      </c>
      <c r="C673" t="s">
        <v>8276</v>
      </c>
      <c r="D673" t="s">
        <v>8274</v>
      </c>
      <c r="F673"/>
      <c r="G673"/>
      <c r="H673"/>
      <c r="I673" t="s">
        <v>5052</v>
      </c>
      <c r="J673"/>
      <c r="K673" t="s">
        <v>8277</v>
      </c>
      <c r="L673" t="str">
        <f>SUBSTITUTE(SUBSTITUTE(SUBSTITUTE(SUBSTITUTE(SUBSTITUTE(SUBSTITUTE(SUBSTITUTE(SUBSTITUTE(SUBSTITUTE(SUBSTITUTE(SUBSTITUTE(SUBSTITUTE(SUBSTITUTE(LOWER(K673),".",""),"-","")," bvba",""),"belgië",""),"belgium","")," nv","")," bv",""),"group",""),"groep","")," ", ""),"é","e"),"è","e"),"à","a")</f>
        <v>willynaessens</v>
      </c>
      <c r="M673" t="str">
        <f>LOWER(B673&amp;Table1[[#This Row],[Achternaam]]&amp;L673)</f>
        <v>ludivinevan asschewillynaessens</v>
      </c>
      <c r="N673"/>
      <c r="O673"/>
      <c r="P673"/>
      <c r="Q673"/>
      <c r="R673" t="str">
        <f>IFERROR(LEFT(SUBSTITUTE(SUBSTITUTE(Table1[[#This Row],[Website]],"www.",""),"https://",""), FIND(".", SUBSTITUTE(SUBSTITUTE(Table1[[#This Row],[Website]],"www.",""),"https://","")) - 1),"")</f>
        <v/>
      </c>
      <c r="S673" t="s">
        <v>6689</v>
      </c>
      <c r="T673"/>
    </row>
    <row r="674" spans="1:20" ht="15" customHeight="1" x14ac:dyDescent="0.45">
      <c r="A674" t="s">
        <v>5346</v>
      </c>
      <c r="B674" t="s">
        <v>8280</v>
      </c>
      <c r="C674" t="s">
        <v>8281</v>
      </c>
      <c r="D674" t="s">
        <v>8279</v>
      </c>
      <c r="F674"/>
      <c r="G674"/>
      <c r="H674"/>
      <c r="I674" t="s">
        <v>5115</v>
      </c>
      <c r="J674"/>
      <c r="K674" t="s">
        <v>8282</v>
      </c>
      <c r="L674" t="str">
        <f>SUBSTITUTE(SUBSTITUTE(SUBSTITUTE(SUBSTITUTE(SUBSTITUTE(SUBSTITUTE(SUBSTITUTE(SUBSTITUTE(SUBSTITUTE(SUBSTITUTE(SUBSTITUTE(SUBSTITUTE(SUBSTITUTE(LOWER(K674),".",""),"-","")," bvba",""),"belgië",""),"belgium","")," nv","")," bv",""),"group",""),"groep","")," ", ""),"é","e"),"è","e"),"à","a")</f>
        <v>esko</v>
      </c>
      <c r="M674" t="str">
        <f>LOWER(B674&amp;Table1[[#This Row],[Achternaam]]&amp;L674)</f>
        <v>lutgardeoosterlinckesko</v>
      </c>
      <c r="N674"/>
      <c r="O674"/>
      <c r="P674"/>
      <c r="Q674"/>
      <c r="R674" t="str">
        <f>IFERROR(LEFT(SUBSTITUTE(SUBSTITUTE(Table1[[#This Row],[Website]],"www.",""),"https://",""), FIND(".", SUBSTITUTE(SUBSTITUTE(Table1[[#This Row],[Website]],"www.",""),"https://","")) - 1),"")</f>
        <v/>
      </c>
      <c r="S674" t="s">
        <v>6689</v>
      </c>
      <c r="T674"/>
    </row>
    <row r="675" spans="1:20" ht="15" customHeight="1" x14ac:dyDescent="0.45">
      <c r="A675" t="s">
        <v>5346</v>
      </c>
      <c r="B675" t="s">
        <v>5545</v>
      </c>
      <c r="C675" t="s">
        <v>8285</v>
      </c>
      <c r="D675" t="s">
        <v>8284</v>
      </c>
      <c r="F675"/>
      <c r="G675"/>
      <c r="H675"/>
      <c r="I675" t="s">
        <v>8287</v>
      </c>
      <c r="J675"/>
      <c r="K675" t="s">
        <v>8286</v>
      </c>
      <c r="L675" t="str">
        <f>SUBSTITUTE(SUBSTITUTE(SUBSTITUTE(SUBSTITUTE(SUBSTITUTE(SUBSTITUTE(SUBSTITUTE(SUBSTITUTE(SUBSTITUTE(SUBSTITUTE(SUBSTITUTE(SUBSTITUTE(SUBSTITUTE(LOWER(K675),".",""),"-","")," bvba",""),"belgië",""),"belgium","")," nv","")," bv",""),"group",""),"groep","")," ", ""),"é","e"),"è","e"),"à","a")</f>
        <v>kenvue</v>
      </c>
      <c r="M675" t="str">
        <f>LOWER(B675&amp;Table1[[#This Row],[Achternaam]]&amp;L675)</f>
        <v>liesvercauterenkenvue</v>
      </c>
      <c r="N675"/>
      <c r="O675"/>
      <c r="P675"/>
      <c r="Q675"/>
      <c r="R675" t="str">
        <f>IFERROR(LEFT(SUBSTITUTE(SUBSTITUTE(Table1[[#This Row],[Website]],"www.",""),"https://",""), FIND(".", SUBSTITUTE(SUBSTITUTE(Table1[[#This Row],[Website]],"www.",""),"https://","")) - 1),"")</f>
        <v/>
      </c>
      <c r="S675" t="s">
        <v>6689</v>
      </c>
      <c r="T675"/>
    </row>
    <row r="676" spans="1:20" ht="15" customHeight="1" x14ac:dyDescent="0.45">
      <c r="A676" t="s">
        <v>5346</v>
      </c>
      <c r="B676" t="s">
        <v>5148</v>
      </c>
      <c r="C676" t="s">
        <v>8289</v>
      </c>
      <c r="D676" t="s">
        <v>8288</v>
      </c>
      <c r="F676"/>
      <c r="G676"/>
      <c r="H676"/>
      <c r="I676" t="s">
        <v>5052</v>
      </c>
      <c r="J676"/>
      <c r="K676" t="s">
        <v>8290</v>
      </c>
      <c r="L676" t="str">
        <f>SUBSTITUTE(SUBSTITUTE(SUBSTITUTE(SUBSTITUTE(SUBSTITUTE(SUBSTITUTE(SUBSTITUTE(SUBSTITUTE(SUBSTITUTE(SUBSTITUTE(SUBSTITUTE(SUBSTITUTE(SUBSTITUTE(LOWER(K676),".",""),"-","")," bvba",""),"belgië",""),"belgium","")," nv","")," bv",""),"group",""),"groep","")," ", ""),"é","e"),"è","e"),"à","a")</f>
        <v>invetechnologies</v>
      </c>
      <c r="M676" t="str">
        <f>LOWER(B676&amp;Table1[[#This Row],[Achternaam]]&amp;L676)</f>
        <v>marcde feyterinvetechnologies</v>
      </c>
      <c r="N676"/>
      <c r="O676"/>
      <c r="P676"/>
      <c r="Q676"/>
      <c r="R676" t="str">
        <f>IFERROR(LEFT(SUBSTITUTE(SUBSTITUTE(Table1[[#This Row],[Website]],"www.",""),"https://",""), FIND(".", SUBSTITUTE(SUBSTITUTE(Table1[[#This Row],[Website]],"www.",""),"https://","")) - 1),"")</f>
        <v/>
      </c>
      <c r="S676" t="s">
        <v>8291</v>
      </c>
      <c r="T676"/>
    </row>
    <row r="677" spans="1:20" ht="15" customHeight="1" x14ac:dyDescent="0.45">
      <c r="A677" t="s">
        <v>5346</v>
      </c>
      <c r="B677" t="s">
        <v>8294</v>
      </c>
      <c r="C677" t="s">
        <v>8295</v>
      </c>
      <c r="D677" t="s">
        <v>8293</v>
      </c>
      <c r="F677"/>
      <c r="G677"/>
      <c r="H677"/>
      <c r="I677" t="s">
        <v>8298</v>
      </c>
      <c r="J677"/>
      <c r="K677" t="s">
        <v>8296</v>
      </c>
      <c r="L677" t="str">
        <f>SUBSTITUTE(SUBSTITUTE(SUBSTITUTE(SUBSTITUTE(SUBSTITUTE(SUBSTITUTE(SUBSTITUTE(SUBSTITUTE(SUBSTITUTE(SUBSTITUTE(SUBSTITUTE(SUBSTITUTE(SUBSTITUTE(LOWER(K677),".",""),"-","")," bvba",""),"belgië",""),"belgium","")," nv","")," bv",""),"group",""),"groep","")," ", ""),"é","e"),"è","e"),"à","a")</f>
        <v>d'ieterenautomotive</v>
      </c>
      <c r="M677" t="str">
        <f>LOWER(B677&amp;Table1[[#This Row],[Achternaam]]&amp;L677)</f>
        <v>maartenwastiaud'ieterenautomotive</v>
      </c>
      <c r="N677"/>
      <c r="O677"/>
      <c r="P677"/>
      <c r="Q677"/>
      <c r="R677" t="str">
        <f>IFERROR(LEFT(SUBSTITUTE(SUBSTITUTE(Table1[[#This Row],[Website]],"www.",""),"https://",""), FIND(".", SUBSTITUTE(SUBSTITUTE(Table1[[#This Row],[Website]],"www.",""),"https://","")) - 1),"")</f>
        <v/>
      </c>
      <c r="S677" t="s">
        <v>8297</v>
      </c>
      <c r="T677"/>
    </row>
    <row r="678" spans="1:20" ht="15" customHeight="1" x14ac:dyDescent="0.45">
      <c r="A678" t="s">
        <v>5346</v>
      </c>
      <c r="B678" t="s">
        <v>8301</v>
      </c>
      <c r="C678" t="s">
        <v>8302</v>
      </c>
      <c r="D678" t="s">
        <v>8300</v>
      </c>
      <c r="F678"/>
      <c r="G678"/>
      <c r="H678"/>
      <c r="I678" t="s">
        <v>5052</v>
      </c>
      <c r="J678"/>
      <c r="K678" t="s">
        <v>8303</v>
      </c>
      <c r="L678" t="str">
        <f>SUBSTITUTE(SUBSTITUTE(SUBSTITUTE(SUBSTITUTE(SUBSTITUTE(SUBSTITUTE(SUBSTITUTE(SUBSTITUTE(SUBSTITUTE(SUBSTITUTE(SUBSTITUTE(SUBSTITUTE(SUBSTITUTE(LOWER(K678),".",""),"-","")," bvba",""),"belgië",""),"belgium","")," nv","")," bv",""),"group",""),"groep","")," ", ""),"é","e"),"è","e"),"à","a")</f>
        <v>easyfairs</v>
      </c>
      <c r="M678" t="str">
        <f>LOWER(B678&amp;Table1[[#This Row],[Achternaam]]&amp;L678)</f>
        <v>machiëlde cockeasyfairs</v>
      </c>
      <c r="N678"/>
      <c r="O678"/>
      <c r="P678"/>
      <c r="Q678"/>
      <c r="R678" t="str">
        <f>IFERROR(LEFT(SUBSTITUTE(SUBSTITUTE(Table1[[#This Row],[Website]],"www.",""),"https://",""), FIND(".", SUBSTITUTE(SUBSTITUTE(Table1[[#This Row],[Website]],"www.",""),"https://","")) - 1),"")</f>
        <v/>
      </c>
      <c r="S678" t="s">
        <v>8304</v>
      </c>
      <c r="T678"/>
    </row>
    <row r="679" spans="1:20" ht="15" customHeight="1" x14ac:dyDescent="0.45">
      <c r="A679" t="s">
        <v>5346</v>
      </c>
      <c r="B679" t="s">
        <v>8307</v>
      </c>
      <c r="C679" t="s">
        <v>8308</v>
      </c>
      <c r="D679" t="s">
        <v>8306</v>
      </c>
      <c r="F679"/>
      <c r="G679"/>
      <c r="H679"/>
      <c r="I679" t="s">
        <v>5052</v>
      </c>
      <c r="J679"/>
      <c r="K679" t="s">
        <v>8309</v>
      </c>
      <c r="L679" t="str">
        <f>SUBSTITUTE(SUBSTITUTE(SUBSTITUTE(SUBSTITUTE(SUBSTITUTE(SUBSTITUTE(SUBSTITUTE(SUBSTITUTE(SUBSTITUTE(SUBSTITUTE(SUBSTITUTE(SUBSTITUTE(SUBSTITUTE(LOWER(K679),".",""),"-","")," bvba",""),"belgië",""),"belgium","")," nv","")," bv",""),"group",""),"groep","")," ", ""),"é","e"),"è","e"),"à","a")</f>
        <v>siemens</v>
      </c>
      <c r="M679" t="str">
        <f>LOWER(B679&amp;Table1[[#This Row],[Achternaam]]&amp;L679)</f>
        <v>magdade bontesiemens</v>
      </c>
      <c r="N679"/>
      <c r="O679"/>
      <c r="P679"/>
      <c r="Q679"/>
      <c r="R679" t="str">
        <f>IFERROR(LEFT(SUBSTITUTE(SUBSTITUTE(Table1[[#This Row],[Website]],"www.",""),"https://",""), FIND(".", SUBSTITUTE(SUBSTITUTE(Table1[[#This Row],[Website]],"www.",""),"https://","")) - 1),"")</f>
        <v/>
      </c>
      <c r="S679" t="s">
        <v>6689</v>
      </c>
      <c r="T679"/>
    </row>
    <row r="680" spans="1:20" ht="15" customHeight="1" x14ac:dyDescent="0.45">
      <c r="A680" t="s">
        <v>5346</v>
      </c>
      <c r="B680" t="s">
        <v>8312</v>
      </c>
      <c r="C680" t="s">
        <v>8313</v>
      </c>
      <c r="D680" t="s">
        <v>8311</v>
      </c>
      <c r="F680"/>
      <c r="G680"/>
      <c r="H680"/>
      <c r="I680" t="s">
        <v>5052</v>
      </c>
      <c r="J680"/>
      <c r="K680" t="s">
        <v>7485</v>
      </c>
      <c r="L680" t="str">
        <f>SUBSTITUTE(SUBSTITUTE(SUBSTITUTE(SUBSTITUTE(SUBSTITUTE(SUBSTITUTE(SUBSTITUTE(SUBSTITUTE(SUBSTITUTE(SUBSTITUTE(SUBSTITUTE(SUBSTITUTE(SUBSTITUTE(LOWER(K680),".",""),"-","")," bvba",""),"belgië",""),"belgium","")," nv","")," bv",""),"group",""),"groep","")," ", ""),"é","e"),"è","e"),"à","a")</f>
        <v>alkenmaes</v>
      </c>
      <c r="M680" t="str">
        <f>LOWER(B680&amp;Table1[[#This Row],[Achternaam]]&amp;L680)</f>
        <v>manularosealkenmaes</v>
      </c>
      <c r="N680"/>
      <c r="O680"/>
      <c r="P680"/>
      <c r="Q680"/>
      <c r="R680" t="str">
        <f>IFERROR(LEFT(SUBSTITUTE(SUBSTITUTE(Table1[[#This Row],[Website]],"www.",""),"https://",""), FIND(".", SUBSTITUTE(SUBSTITUTE(Table1[[#This Row],[Website]],"www.",""),"https://","")) - 1),"")</f>
        <v/>
      </c>
      <c r="S680" t="s">
        <v>8314</v>
      </c>
      <c r="T680"/>
    </row>
    <row r="681" spans="1:20" ht="15" customHeight="1" x14ac:dyDescent="0.45">
      <c r="A681" t="s">
        <v>5346</v>
      </c>
      <c r="B681" t="s">
        <v>5148</v>
      </c>
      <c r="C681" t="s">
        <v>8289</v>
      </c>
      <c r="D681" t="s">
        <v>8316</v>
      </c>
      <c r="F681"/>
      <c r="G681"/>
      <c r="H681"/>
      <c r="I681" t="s">
        <v>5115</v>
      </c>
      <c r="J681"/>
      <c r="K681" t="s">
        <v>8290</v>
      </c>
      <c r="L681" t="str">
        <f>SUBSTITUTE(SUBSTITUTE(SUBSTITUTE(SUBSTITUTE(SUBSTITUTE(SUBSTITUTE(SUBSTITUTE(SUBSTITUTE(SUBSTITUTE(SUBSTITUTE(SUBSTITUTE(SUBSTITUTE(SUBSTITUTE(LOWER(K681),".",""),"-","")," bvba",""),"belgië",""),"belgium","")," nv","")," bv",""),"group",""),"groep","")," ", ""),"é","e"),"è","e"),"à","a")</f>
        <v>invetechnologies</v>
      </c>
      <c r="M681" t="str">
        <f>LOWER(B681&amp;Table1[[#This Row],[Achternaam]]&amp;L681)</f>
        <v>marcde feyterinvetechnologies</v>
      </c>
      <c r="N681"/>
      <c r="O681"/>
      <c r="P681"/>
      <c r="Q681"/>
      <c r="R681" t="str">
        <f>IFERROR(LEFT(SUBSTITUTE(SUBSTITUTE(Table1[[#This Row],[Website]],"www.",""),"https://",""), FIND(".", SUBSTITUTE(SUBSTITUTE(Table1[[#This Row],[Website]],"www.",""),"https://","")) - 1),"")</f>
        <v/>
      </c>
      <c r="S681" t="s">
        <v>6689</v>
      </c>
      <c r="T681"/>
    </row>
    <row r="682" spans="1:20" ht="15" customHeight="1" x14ac:dyDescent="0.45">
      <c r="A682" t="s">
        <v>5346</v>
      </c>
      <c r="B682" t="s">
        <v>8319</v>
      </c>
      <c r="C682" t="s">
        <v>8320</v>
      </c>
      <c r="D682" t="s">
        <v>8318</v>
      </c>
      <c r="F682"/>
      <c r="G682"/>
      <c r="H682"/>
      <c r="I682" t="s">
        <v>8148</v>
      </c>
      <c r="J682"/>
      <c r="K682" t="s">
        <v>6735</v>
      </c>
      <c r="L682" t="str">
        <f>SUBSTITUTE(SUBSTITUTE(SUBSTITUTE(SUBSTITUTE(SUBSTITUTE(SUBSTITUTE(SUBSTITUTE(SUBSTITUTE(SUBSTITUTE(SUBSTITUTE(SUBSTITUTE(SUBSTITUTE(SUBSTITUTE(LOWER(K682),".",""),"-","")," bvba",""),"belgië",""),"belgium","")," nv","")," bv",""),"group",""),"groep","")," ", ""),"é","e"),"è","e"),"à","a")</f>
        <v>envalior</v>
      </c>
      <c r="M682" t="str">
        <f>LOWER(B682&amp;Table1[[#This Row],[Achternaam]]&amp;L682)</f>
        <v>margotthysenvalior</v>
      </c>
      <c r="N682"/>
      <c r="O682"/>
      <c r="P682"/>
      <c r="Q682"/>
      <c r="R682" t="str">
        <f>IFERROR(LEFT(SUBSTITUTE(SUBSTITUTE(Table1[[#This Row],[Website]],"www.",""),"https://",""), FIND(".", SUBSTITUTE(SUBSTITUTE(Table1[[#This Row],[Website]],"www.",""),"https://","")) - 1),"")</f>
        <v/>
      </c>
      <c r="S682" t="s">
        <v>8321</v>
      </c>
      <c r="T682"/>
    </row>
    <row r="683" spans="1:20" ht="15" customHeight="1" x14ac:dyDescent="0.45">
      <c r="A683" t="s">
        <v>5346</v>
      </c>
      <c r="B683" t="s">
        <v>8324</v>
      </c>
      <c r="C683" t="s">
        <v>8325</v>
      </c>
      <c r="D683" t="s">
        <v>8323</v>
      </c>
      <c r="F683"/>
      <c r="G683"/>
      <c r="H683"/>
      <c r="I683" t="s">
        <v>7973</v>
      </c>
      <c r="J683"/>
      <c r="K683" t="s">
        <v>7287</v>
      </c>
      <c r="L683" t="str">
        <f>SUBSTITUTE(SUBSTITUTE(SUBSTITUTE(SUBSTITUTE(SUBSTITUTE(SUBSTITUTE(SUBSTITUTE(SUBSTITUTE(SUBSTITUTE(SUBSTITUTE(SUBSTITUTE(SUBSTITUTE(SUBSTITUTE(LOWER(K683),".",""),"-","")," bvba",""),"belgië",""),"belgium","")," nv","")," bv",""),"group",""),"groep","")," ", ""),"é","e"),"è","e"),"à","a")</f>
        <v>gbfoods</v>
      </c>
      <c r="M683" t="str">
        <f>LOWER(B683&amp;Table1[[#This Row],[Achternaam]]&amp;L683)</f>
        <v>marianerauwgbfoods</v>
      </c>
      <c r="N683"/>
      <c r="O683"/>
      <c r="P683"/>
      <c r="Q683"/>
      <c r="R683" t="str">
        <f>IFERROR(LEFT(SUBSTITUTE(SUBSTITUTE(Table1[[#This Row],[Website]],"www.",""),"https://",""), FIND(".", SUBSTITUTE(SUBSTITUTE(Table1[[#This Row],[Website]],"www.",""),"https://","")) - 1),"")</f>
        <v/>
      </c>
      <c r="S683" t="s">
        <v>8326</v>
      </c>
      <c r="T683"/>
    </row>
    <row r="684" spans="1:20" ht="15" customHeight="1" x14ac:dyDescent="0.45">
      <c r="A684" t="s">
        <v>5346</v>
      </c>
      <c r="B684" t="s">
        <v>8328</v>
      </c>
      <c r="C684" t="s">
        <v>8329</v>
      </c>
      <c r="D684" t="s">
        <v>8327</v>
      </c>
      <c r="F684"/>
      <c r="G684"/>
      <c r="H684"/>
      <c r="I684" t="s">
        <v>5052</v>
      </c>
      <c r="J684"/>
      <c r="K684" t="s">
        <v>8330</v>
      </c>
      <c r="L684" t="str">
        <f>SUBSTITUTE(SUBSTITUTE(SUBSTITUTE(SUBSTITUTE(SUBSTITUTE(SUBSTITUTE(SUBSTITUTE(SUBSTITUTE(SUBSTITUTE(SUBSTITUTE(SUBSTITUTE(SUBSTITUTE(SUBSTITUTE(LOWER(K684),".",""),"-","")," bvba",""),"belgië",""),"belgium","")," nv","")," bv",""),"group",""),"groep","")," ", ""),"é","e"),"è","e"),"à","a")</f>
        <v>pauwels</v>
      </c>
      <c r="M684" t="str">
        <f>LOWER(B684&amp;Table1[[#This Row],[Achternaam]]&amp;L684)</f>
        <v>mariannegeertsenpauwels</v>
      </c>
      <c r="N684"/>
      <c r="O684"/>
      <c r="P684"/>
      <c r="Q684"/>
      <c r="R684" t="str">
        <f>IFERROR(LEFT(SUBSTITUTE(SUBSTITUTE(Table1[[#This Row],[Website]],"www.",""),"https://",""), FIND(".", SUBSTITUTE(SUBSTITUTE(Table1[[#This Row],[Website]],"www.",""),"https://","")) - 1),"")</f>
        <v/>
      </c>
      <c r="S684" t="s">
        <v>6689</v>
      </c>
      <c r="T684"/>
    </row>
    <row r="685" spans="1:20" ht="15" customHeight="1" x14ac:dyDescent="0.45">
      <c r="A685" t="s">
        <v>5346</v>
      </c>
      <c r="B685" t="s">
        <v>8333</v>
      </c>
      <c r="C685" t="s">
        <v>8334</v>
      </c>
      <c r="D685" t="s">
        <v>8332</v>
      </c>
      <c r="F685"/>
      <c r="G685"/>
      <c r="H685"/>
      <c r="I685" t="s">
        <v>8335</v>
      </c>
      <c r="J685"/>
      <c r="K685" t="s">
        <v>7013</v>
      </c>
      <c r="L685" t="str">
        <f>SUBSTITUTE(SUBSTITUTE(SUBSTITUTE(SUBSTITUTE(SUBSTITUTE(SUBSTITUTE(SUBSTITUTE(SUBSTITUTE(SUBSTITUTE(SUBSTITUTE(SUBSTITUTE(SUBSTITUTE(SUBSTITUTE(LOWER(K685),".",""),"-","")," bvba",""),"belgië",""),"belgium","")," nv","")," bv",""),"group",""),"groep","")," ", ""),"é","e"),"è","e"),"à","a")</f>
        <v>graco</v>
      </c>
      <c r="M685" t="str">
        <f>LOWER(B685&amp;Table1[[#This Row],[Achternaam]]&amp;L685)</f>
        <v>marie-clairetansgraco</v>
      </c>
      <c r="N685"/>
      <c r="O685"/>
      <c r="P685"/>
      <c r="Q685"/>
      <c r="R685" t="str">
        <f>IFERROR(LEFT(SUBSTITUTE(SUBSTITUTE(Table1[[#This Row],[Website]],"www.",""),"https://",""), FIND(".", SUBSTITUTE(SUBSTITUTE(Table1[[#This Row],[Website]],"www.",""),"https://","")) - 1),"")</f>
        <v/>
      </c>
      <c r="S685" t="s">
        <v>6689</v>
      </c>
      <c r="T685"/>
    </row>
    <row r="686" spans="1:20" ht="15" customHeight="1" x14ac:dyDescent="0.45">
      <c r="A686" t="s">
        <v>5346</v>
      </c>
      <c r="B686" t="s">
        <v>8338</v>
      </c>
      <c r="C686" t="s">
        <v>8339</v>
      </c>
      <c r="D686" t="s">
        <v>8337</v>
      </c>
      <c r="F686"/>
      <c r="G686"/>
      <c r="H686"/>
      <c r="I686" t="s">
        <v>7846</v>
      </c>
      <c r="J686"/>
      <c r="K686" t="s">
        <v>8340</v>
      </c>
      <c r="L686" t="str">
        <f>SUBSTITUTE(SUBSTITUTE(SUBSTITUTE(SUBSTITUTE(SUBSTITUTE(SUBSTITUTE(SUBSTITUTE(SUBSTITUTE(SUBSTITUTE(SUBSTITUTE(SUBSTITUTE(SUBSTITUTE(SUBSTITUTE(LOWER(K686),".",""),"-","")," bvba",""),"belgië",""),"belgium","")," nv","")," bv",""),"group",""),"groep","")," ", ""),"é","e"),"è","e"),"à","a")</f>
        <v>parkwind</v>
      </c>
      <c r="M686" t="str">
        <f>LOWER(B686&amp;Table1[[#This Row],[Achternaam]]&amp;L686)</f>
        <v>mariekenmentenparkwind</v>
      </c>
      <c r="N686"/>
      <c r="O686"/>
      <c r="P686"/>
      <c r="Q686"/>
      <c r="R686" t="str">
        <f>IFERROR(LEFT(SUBSTITUTE(SUBSTITUTE(Table1[[#This Row],[Website]],"www.",""),"https://",""), FIND(".", SUBSTITUTE(SUBSTITUTE(Table1[[#This Row],[Website]],"www.",""),"https://","")) - 1),"")</f>
        <v/>
      </c>
      <c r="S686" t="s">
        <v>8341</v>
      </c>
      <c r="T686"/>
    </row>
    <row r="687" spans="1:20" ht="15" customHeight="1" x14ac:dyDescent="0.45">
      <c r="A687" t="s">
        <v>5346</v>
      </c>
      <c r="B687" t="s">
        <v>8344</v>
      </c>
      <c r="C687" t="s">
        <v>8345</v>
      </c>
      <c r="D687" t="s">
        <v>8343</v>
      </c>
      <c r="F687"/>
      <c r="G687"/>
      <c r="H687"/>
      <c r="I687" t="s">
        <v>5052</v>
      </c>
      <c r="J687"/>
      <c r="K687" t="s">
        <v>8346</v>
      </c>
      <c r="L687" t="str">
        <f>SUBSTITUTE(SUBSTITUTE(SUBSTITUTE(SUBSTITUTE(SUBSTITUTE(SUBSTITUTE(SUBSTITUTE(SUBSTITUTE(SUBSTITUTE(SUBSTITUTE(SUBSTITUTE(SUBSTITUTE(SUBSTITUTE(LOWER(K687),".",""),"-","")," bvba",""),"belgië",""),"belgium","")," nv","")," bv",""),"group",""),"groep","")," ", ""),"é","e"),"è","e"),"à","a")</f>
        <v>fostplus</v>
      </c>
      <c r="M687" t="str">
        <f>LOWER(B687&amp;Table1[[#This Row],[Achternaam]]&amp;L687)</f>
        <v>marie-sophiedenisfostplus</v>
      </c>
      <c r="N687"/>
      <c r="O687"/>
      <c r="P687"/>
      <c r="Q687"/>
      <c r="R687" t="str">
        <f>IFERROR(LEFT(SUBSTITUTE(SUBSTITUTE(Table1[[#This Row],[Website]],"www.",""),"https://",""), FIND(".", SUBSTITUTE(SUBSTITUTE(Table1[[#This Row],[Website]],"www.",""),"https://","")) - 1),"")</f>
        <v/>
      </c>
      <c r="S687" t="s">
        <v>8347</v>
      </c>
      <c r="T687"/>
    </row>
    <row r="688" spans="1:20" ht="15" customHeight="1" x14ac:dyDescent="0.45">
      <c r="A688" t="s">
        <v>5346</v>
      </c>
      <c r="B688" t="s">
        <v>6409</v>
      </c>
      <c r="C688" t="s">
        <v>8350</v>
      </c>
      <c r="D688" t="s">
        <v>8349</v>
      </c>
      <c r="F688"/>
      <c r="G688"/>
      <c r="H688"/>
      <c r="I688" t="s">
        <v>5115</v>
      </c>
      <c r="J688"/>
      <c r="K688" t="s">
        <v>8351</v>
      </c>
      <c r="L688" t="str">
        <f>SUBSTITUTE(SUBSTITUTE(SUBSTITUTE(SUBSTITUTE(SUBSTITUTE(SUBSTITUTE(SUBSTITUTE(SUBSTITUTE(SUBSTITUTE(SUBSTITUTE(SUBSTITUTE(SUBSTITUTE(SUBSTITUTE(LOWER(K688),".",""),"-","")," bvba",""),"belgië",""),"belgium","")," nv","")," bv",""),"group",""),"groep","")," ", ""),"é","e"),"è","e"),"à","a")</f>
        <v>vlaamsinstituutvoorbiotechnologieflandersinstituteforbiotechnology</v>
      </c>
      <c r="M688" t="str">
        <f>LOWER(B688&amp;Table1[[#This Row],[Achternaam]]&amp;L688)</f>
        <v>marijkeleinvlaamsinstituutvoorbiotechnologieflandersinstituteforbiotechnology</v>
      </c>
      <c r="N688"/>
      <c r="O688"/>
      <c r="P688"/>
      <c r="Q688"/>
      <c r="R688" t="str">
        <f>IFERROR(LEFT(SUBSTITUTE(SUBSTITUTE(Table1[[#This Row],[Website]],"www.",""),"https://",""), FIND(".", SUBSTITUTE(SUBSTITUTE(Table1[[#This Row],[Website]],"www.",""),"https://","")) - 1),"")</f>
        <v/>
      </c>
      <c r="S688" t="s">
        <v>6689</v>
      </c>
      <c r="T688"/>
    </row>
    <row r="689" spans="1:20" ht="15" customHeight="1" x14ac:dyDescent="0.45">
      <c r="A689" t="s">
        <v>5346</v>
      </c>
      <c r="B689" t="s">
        <v>6409</v>
      </c>
      <c r="C689" t="s">
        <v>8354</v>
      </c>
      <c r="D689" t="s">
        <v>8353</v>
      </c>
      <c r="F689"/>
      <c r="G689"/>
      <c r="H689"/>
      <c r="I689" t="s">
        <v>5052</v>
      </c>
      <c r="J689"/>
      <c r="K689" t="s">
        <v>7604</v>
      </c>
      <c r="L689" t="str">
        <f>SUBSTITUTE(SUBSTITUTE(SUBSTITUTE(SUBSTITUTE(SUBSTITUTE(SUBSTITUTE(SUBSTITUTE(SUBSTITUTE(SUBSTITUTE(SUBSTITUTE(SUBSTITUTE(SUBSTITUTE(SUBSTITUTE(LOWER(K689),".",""),"-","")," bvba",""),"belgië",""),"belgium","")," nv","")," bv",""),"group",""),"groep","")," ", ""),"é","e"),"è","e"),"à","a")</f>
        <v>electrabelsa</v>
      </c>
      <c r="M689" t="str">
        <f>LOWER(B689&amp;Table1[[#This Row],[Achternaam]]&amp;L689)</f>
        <v>marijkevan overfeltelectrabelsa</v>
      </c>
      <c r="N689"/>
      <c r="O689"/>
      <c r="P689"/>
      <c r="Q689"/>
      <c r="R689" t="str">
        <f>IFERROR(LEFT(SUBSTITUTE(SUBSTITUTE(Table1[[#This Row],[Website]],"www.",""),"https://",""), FIND(".", SUBSTITUTE(SUBSTITUTE(Table1[[#This Row],[Website]],"www.",""),"https://","")) - 1),"")</f>
        <v/>
      </c>
      <c r="S689" t="s">
        <v>8355</v>
      </c>
      <c r="T689"/>
    </row>
    <row r="690" spans="1:20" ht="15" customHeight="1" x14ac:dyDescent="0.45">
      <c r="A690" t="s">
        <v>5346</v>
      </c>
      <c r="B690" t="s">
        <v>8357</v>
      </c>
      <c r="C690" t="s">
        <v>8358</v>
      </c>
      <c r="D690" t="s">
        <v>8356</v>
      </c>
      <c r="F690"/>
      <c r="G690"/>
      <c r="H690"/>
      <c r="I690" t="s">
        <v>8360</v>
      </c>
      <c r="J690"/>
      <c r="K690" t="s">
        <v>8359</v>
      </c>
      <c r="L690" t="str">
        <f>SUBSTITUTE(SUBSTITUTE(SUBSTITUTE(SUBSTITUTE(SUBSTITUTE(SUBSTITUTE(SUBSTITUTE(SUBSTITUTE(SUBSTITUTE(SUBSTITUTE(SUBSTITUTE(SUBSTITUTE(SUBSTITUTE(LOWER(K690),".",""),"-","")," bvba",""),"belgië",""),"belgium","")," nv","")," bv",""),"group",""),"groep","")," ", ""),"é","e"),"è","e"),"à","a")</f>
        <v>intrum</v>
      </c>
      <c r="M690" t="str">
        <f>LOWER(B690&amp;Table1[[#This Row],[Achternaam]]&amp;L690)</f>
        <v>marikenederveenintrum</v>
      </c>
      <c r="N690"/>
      <c r="O690"/>
      <c r="P690"/>
      <c r="Q690"/>
      <c r="R690" t="str">
        <f>IFERROR(LEFT(SUBSTITUTE(SUBSTITUTE(Table1[[#This Row],[Website]],"www.",""),"https://",""), FIND(".", SUBSTITUTE(SUBSTITUTE(Table1[[#This Row],[Website]],"www.",""),"https://","")) - 1),"")</f>
        <v/>
      </c>
      <c r="S690" t="s">
        <v>6689</v>
      </c>
      <c r="T690"/>
    </row>
    <row r="691" spans="1:20" ht="15" customHeight="1" x14ac:dyDescent="0.45">
      <c r="A691" t="s">
        <v>5346</v>
      </c>
      <c r="B691" t="s">
        <v>8363</v>
      </c>
      <c r="C691" t="s">
        <v>8364</v>
      </c>
      <c r="D691" t="s">
        <v>8362</v>
      </c>
      <c r="F691"/>
      <c r="G691"/>
      <c r="H691"/>
      <c r="I691" t="s">
        <v>6703</v>
      </c>
      <c r="J691"/>
      <c r="K691" t="s">
        <v>7667</v>
      </c>
      <c r="L691" t="str">
        <f>SUBSTITUTE(SUBSTITUTE(SUBSTITUTE(SUBSTITUTE(SUBSTITUTE(SUBSTITUTE(SUBSTITUTE(SUBSTITUTE(SUBSTITUTE(SUBSTITUTE(SUBSTITUTE(SUBSTITUTE(SUBSTITUTE(LOWER(K691),".",""),"-","")," bvba",""),"belgië",""),"belgium","")," nv","")," bv",""),"group",""),"groep","")," ", ""),"é","e"),"è","e"),"à","a")</f>
        <v>korian</v>
      </c>
      <c r="M691" t="str">
        <f>LOWER(B691&amp;Table1[[#This Row],[Achternaam]]&amp;L691)</f>
        <v>marjanhoremanskorian</v>
      </c>
      <c r="N691"/>
      <c r="O691"/>
      <c r="P691"/>
      <c r="Q691"/>
      <c r="R691" t="str">
        <f>IFERROR(LEFT(SUBSTITUTE(SUBSTITUTE(Table1[[#This Row],[Website]],"www.",""),"https://",""), FIND(".", SUBSTITUTE(SUBSTITUTE(Table1[[#This Row],[Website]],"www.",""),"https://","")) - 1),"")</f>
        <v/>
      </c>
      <c r="S691" t="s">
        <v>8365</v>
      </c>
      <c r="T691"/>
    </row>
    <row r="692" spans="1:20" ht="15" customHeight="1" x14ac:dyDescent="0.45">
      <c r="A692" t="s">
        <v>5346</v>
      </c>
      <c r="B692" t="s">
        <v>8363</v>
      </c>
      <c r="C692" t="s">
        <v>8368</v>
      </c>
      <c r="D692" t="s">
        <v>8367</v>
      </c>
      <c r="F692"/>
      <c r="G692"/>
      <c r="H692"/>
      <c r="I692" t="s">
        <v>8148</v>
      </c>
      <c r="J692"/>
      <c r="K692" t="s">
        <v>7009</v>
      </c>
      <c r="L692" t="str">
        <f>SUBSTITUTE(SUBSTITUTE(SUBSTITUTE(SUBSTITUTE(SUBSTITUTE(SUBSTITUTE(SUBSTITUTE(SUBSTITUTE(SUBSTITUTE(SUBSTITUTE(SUBSTITUTE(SUBSTITUTE(SUBSTITUTE(LOWER(K692),".",""),"-","")," bvba",""),"belgië",""),"belgium","")," nv","")," bv",""),"group",""),"groep","")," ", ""),"é","e"),"è","e"),"à","a")</f>
        <v>nipromedicaleurope</v>
      </c>
      <c r="M692" t="str">
        <f>LOWER(B692&amp;Table1[[#This Row],[Achternaam]]&amp;L692)</f>
        <v>marjanvrevennipromedicaleurope</v>
      </c>
      <c r="N692"/>
      <c r="O692"/>
      <c r="P692"/>
      <c r="Q692"/>
      <c r="R692" t="str">
        <f>IFERROR(LEFT(SUBSTITUTE(SUBSTITUTE(Table1[[#This Row],[Website]],"www.",""),"https://",""), FIND(".", SUBSTITUTE(SUBSTITUTE(Table1[[#This Row],[Website]],"www.",""),"https://","")) - 1),"")</f>
        <v/>
      </c>
      <c r="S692" t="s">
        <v>6689</v>
      </c>
      <c r="T692"/>
    </row>
    <row r="693" spans="1:20" ht="15" customHeight="1" x14ac:dyDescent="0.45">
      <c r="A693" t="s">
        <v>5346</v>
      </c>
      <c r="B693" t="s">
        <v>8371</v>
      </c>
      <c r="C693" t="s">
        <v>8372</v>
      </c>
      <c r="D693" t="s">
        <v>8370</v>
      </c>
      <c r="F693"/>
      <c r="G693"/>
      <c r="H693"/>
      <c r="I693" t="s">
        <v>7680</v>
      </c>
      <c r="J693"/>
      <c r="K693" t="s">
        <v>4400</v>
      </c>
      <c r="L693" t="str">
        <f>SUBSTITUTE(SUBSTITUTE(SUBSTITUTE(SUBSTITUTE(SUBSTITUTE(SUBSTITUTE(SUBSTITUTE(SUBSTITUTE(SUBSTITUTE(SUBSTITUTE(SUBSTITUTE(SUBSTITUTE(SUBSTITUTE(LOWER(K693),".",""),"-","")," bvba",""),"belgië",""),"belgium","")," nv","")," bv",""),"group",""),"groep","")," ", ""),"é","e"),"è","e"),"à","a")</f>
        <v>tereosstarch&amp;sweeteners</v>
      </c>
      <c r="M693" t="str">
        <f>LOWER(B693&amp;Table1[[#This Row],[Achternaam]]&amp;L693)</f>
        <v>marjoleinde bremmetereosstarch&amp;sweeteners</v>
      </c>
      <c r="N693"/>
      <c r="O693"/>
      <c r="P693"/>
      <c r="Q693"/>
      <c r="R693" t="str">
        <f>IFERROR(LEFT(SUBSTITUTE(SUBSTITUTE(Table1[[#This Row],[Website]],"www.",""),"https://",""), FIND(".", SUBSTITUTE(SUBSTITUTE(Table1[[#This Row],[Website]],"www.",""),"https://","")) - 1),"")</f>
        <v/>
      </c>
      <c r="S693" t="s">
        <v>8373</v>
      </c>
      <c r="T693"/>
    </row>
    <row r="694" spans="1:20" ht="15" customHeight="1" x14ac:dyDescent="0.45">
      <c r="A694" t="s">
        <v>5346</v>
      </c>
      <c r="B694" t="s">
        <v>6582</v>
      </c>
      <c r="C694" t="s">
        <v>8376</v>
      </c>
      <c r="D694" t="s">
        <v>8375</v>
      </c>
      <c r="F694"/>
      <c r="G694"/>
      <c r="H694"/>
      <c r="I694" t="s">
        <v>5052</v>
      </c>
      <c r="J694"/>
      <c r="K694" t="s">
        <v>8377</v>
      </c>
      <c r="L694" t="str">
        <f>SUBSTITUTE(SUBSTITUTE(SUBSTITUTE(SUBSTITUTE(SUBSTITUTE(SUBSTITUTE(SUBSTITUTE(SUBSTITUTE(SUBSTITUTE(SUBSTITUTE(SUBSTITUTE(SUBSTITUTE(SUBSTITUTE(LOWER(K694),".",""),"-","")," bvba",""),"belgië",""),"belgium","")," nv","")," bv",""),"group",""),"groep","")," ", ""),"é","e"),"è","e"),"à","a")</f>
        <v>crhstructuralconcrete</v>
      </c>
      <c r="M694" t="str">
        <f>LOWER(B694&amp;Table1[[#This Row],[Achternaam]]&amp;L694)</f>
        <v>marleenransbotyncrhstructuralconcrete</v>
      </c>
      <c r="N694"/>
      <c r="O694"/>
      <c r="P694"/>
      <c r="Q694"/>
      <c r="R694" t="str">
        <f>IFERROR(LEFT(SUBSTITUTE(SUBSTITUTE(Table1[[#This Row],[Website]],"www.",""),"https://",""), FIND(".", SUBSTITUTE(SUBSTITUTE(Table1[[#This Row],[Website]],"www.",""),"https://","")) - 1),"")</f>
        <v/>
      </c>
      <c r="S694" t="s">
        <v>8378</v>
      </c>
      <c r="T694"/>
    </row>
    <row r="695" spans="1:20" ht="15" customHeight="1" x14ac:dyDescent="0.45">
      <c r="A695" t="s">
        <v>5346</v>
      </c>
      <c r="B695" t="s">
        <v>6582</v>
      </c>
      <c r="C695" t="s">
        <v>8381</v>
      </c>
      <c r="D695" t="s">
        <v>8380</v>
      </c>
      <c r="F695"/>
      <c r="G695"/>
      <c r="H695"/>
      <c r="I695" t="s">
        <v>8383</v>
      </c>
      <c r="J695"/>
      <c r="K695" t="s">
        <v>8382</v>
      </c>
      <c r="L695" t="str">
        <f>SUBSTITUTE(SUBSTITUTE(SUBSTITUTE(SUBSTITUTE(SUBSTITUTE(SUBSTITUTE(SUBSTITUTE(SUBSTITUTE(SUBSTITUTE(SUBSTITUTE(SUBSTITUTE(SUBSTITUTE(SUBSTITUTE(LOWER(K695),".",""),"-","")," bvba",""),"belgië",""),"belgium","")," nv","")," bv",""),"group",""),"groep","")," ", ""),"é","e"),"è","e"),"à","a")</f>
        <v>kemineurope</v>
      </c>
      <c r="M695" t="str">
        <f>LOWER(B695&amp;Table1[[#This Row],[Achternaam]]&amp;L695)</f>
        <v>marleenvan nijverseelkemineurope</v>
      </c>
      <c r="N695"/>
      <c r="O695"/>
      <c r="P695"/>
      <c r="Q695"/>
      <c r="R695" t="str">
        <f>IFERROR(LEFT(SUBSTITUTE(SUBSTITUTE(Table1[[#This Row],[Website]],"www.",""),"https://",""), FIND(".", SUBSTITUTE(SUBSTITUTE(Table1[[#This Row],[Website]],"www.",""),"https://","")) - 1),"")</f>
        <v/>
      </c>
      <c r="S695" t="s">
        <v>6689</v>
      </c>
      <c r="T695"/>
    </row>
    <row r="696" spans="1:20" ht="15" customHeight="1" x14ac:dyDescent="0.45">
      <c r="A696" t="s">
        <v>5346</v>
      </c>
      <c r="B696" t="s">
        <v>8386</v>
      </c>
      <c r="C696" t="s">
        <v>8387</v>
      </c>
      <c r="D696" t="s">
        <v>8385</v>
      </c>
      <c r="F696"/>
      <c r="G696"/>
      <c r="H696"/>
      <c r="I696" t="s">
        <v>5052</v>
      </c>
      <c r="J696"/>
      <c r="K696" t="s">
        <v>8388</v>
      </c>
      <c r="L696" t="str">
        <f>SUBSTITUTE(SUBSTITUTE(SUBSTITUTE(SUBSTITUTE(SUBSTITUTE(SUBSTITUTE(SUBSTITUTE(SUBSTITUTE(SUBSTITUTE(SUBSTITUTE(SUBSTITUTE(SUBSTITUTE(SUBSTITUTE(LOWER(K696),".",""),"-","")," bvba",""),"belgië",""),"belgium","")," nv","")," bv",""),"group",""),"groep","")," ", ""),"é","e"),"è","e"),"à","a")</f>
        <v>deliva</v>
      </c>
      <c r="M696" t="str">
        <f>LOWER(B696&amp;Table1[[#This Row],[Achternaam]]&amp;L696)</f>
        <v>marliessantermansdeliva</v>
      </c>
      <c r="N696"/>
      <c r="O696"/>
      <c r="P696"/>
      <c r="Q696"/>
      <c r="R696" t="str">
        <f>IFERROR(LEFT(SUBSTITUTE(SUBSTITUTE(Table1[[#This Row],[Website]],"www.",""),"https://",""), FIND(".", SUBSTITUTE(SUBSTITUTE(Table1[[#This Row],[Website]],"www.",""),"https://","")) - 1),"")</f>
        <v/>
      </c>
      <c r="S696" t="s">
        <v>8389</v>
      </c>
      <c r="T696"/>
    </row>
    <row r="697" spans="1:20" ht="15" customHeight="1" x14ac:dyDescent="0.45">
      <c r="A697" t="s">
        <v>5346</v>
      </c>
      <c r="B697" t="s">
        <v>5217</v>
      </c>
      <c r="C697" t="s">
        <v>8392</v>
      </c>
      <c r="D697" t="s">
        <v>8391</v>
      </c>
      <c r="F697"/>
      <c r="G697"/>
      <c r="H697"/>
      <c r="I697" t="s">
        <v>5115</v>
      </c>
      <c r="J697"/>
      <c r="K697" t="s">
        <v>8393</v>
      </c>
      <c r="L697" t="str">
        <f>SUBSTITUTE(SUBSTITUTE(SUBSTITUTE(SUBSTITUTE(SUBSTITUTE(SUBSTITUTE(SUBSTITUTE(SUBSTITUTE(SUBSTITUTE(SUBSTITUTE(SUBSTITUTE(SUBSTITUTE(SUBSTITUTE(LOWER(K697),".",""),"-","")," bvba",""),"belgië",""),"belgium","")," nv","")," bv",""),"group",""),"groep","")," ", ""),"é","e"),"è","e"),"à","a")</f>
        <v>stellar</v>
      </c>
      <c r="M697" t="str">
        <f>LOWER(B697&amp;Table1[[#This Row],[Achternaam]]&amp;L697)</f>
        <v>martinedaemenstellar</v>
      </c>
      <c r="N697"/>
      <c r="O697"/>
      <c r="P697"/>
      <c r="Q697"/>
      <c r="R697" t="str">
        <f>IFERROR(LEFT(SUBSTITUTE(SUBSTITUTE(Table1[[#This Row],[Website]],"www.",""),"https://",""), FIND(".", SUBSTITUTE(SUBSTITUTE(Table1[[#This Row],[Website]],"www.",""),"https://","")) - 1),"")</f>
        <v/>
      </c>
      <c r="S697" t="s">
        <v>8394</v>
      </c>
      <c r="T697"/>
    </row>
    <row r="698" spans="1:20" ht="15" customHeight="1" x14ac:dyDescent="0.45">
      <c r="A698" t="s">
        <v>5346</v>
      </c>
      <c r="B698" t="s">
        <v>5217</v>
      </c>
      <c r="C698" t="s">
        <v>8397</v>
      </c>
      <c r="D698" t="s">
        <v>8396</v>
      </c>
      <c r="F698"/>
      <c r="G698"/>
      <c r="H698"/>
      <c r="I698" t="s">
        <v>5052</v>
      </c>
      <c r="J698"/>
      <c r="K698" t="s">
        <v>8398</v>
      </c>
      <c r="L698" t="str">
        <f>SUBSTITUTE(SUBSTITUTE(SUBSTITUTE(SUBSTITUTE(SUBSTITUTE(SUBSTITUTE(SUBSTITUTE(SUBSTITUTE(SUBSTITUTE(SUBSTITUTE(SUBSTITUTE(SUBSTITUTE(SUBSTITUTE(LOWER(K698),".",""),"-","")," bvba",""),"belgië",""),"belgium","")," nv","")," bv",""),"group",""),"groep","")," ", ""),"é","e"),"è","e"),"à","a")</f>
        <v>geodiswilson</v>
      </c>
      <c r="M698" t="str">
        <f>LOWER(B698&amp;Table1[[#This Row],[Achternaam]]&amp;L698)</f>
        <v>martinehelssengeodiswilson</v>
      </c>
      <c r="N698"/>
      <c r="O698"/>
      <c r="P698"/>
      <c r="Q698"/>
      <c r="R698" t="str">
        <f>IFERROR(LEFT(SUBSTITUTE(SUBSTITUTE(Table1[[#This Row],[Website]],"www.",""),"https://",""), FIND(".", SUBSTITUTE(SUBSTITUTE(Table1[[#This Row],[Website]],"www.",""),"https://","")) - 1),"")</f>
        <v/>
      </c>
      <c r="S698" t="s">
        <v>6689</v>
      </c>
      <c r="T698"/>
    </row>
    <row r="699" spans="1:20" ht="15" customHeight="1" x14ac:dyDescent="0.45">
      <c r="A699" t="s">
        <v>5346</v>
      </c>
      <c r="B699" t="s">
        <v>5217</v>
      </c>
      <c r="C699" t="s">
        <v>8401</v>
      </c>
      <c r="D699" t="s">
        <v>8400</v>
      </c>
      <c r="F699"/>
      <c r="G699"/>
      <c r="H699"/>
      <c r="I699" t="s">
        <v>5115</v>
      </c>
      <c r="J699"/>
      <c r="K699" t="s">
        <v>6963</v>
      </c>
      <c r="L699" t="str">
        <f>SUBSTITUTE(SUBSTITUTE(SUBSTITUTE(SUBSTITUTE(SUBSTITUTE(SUBSTITUTE(SUBSTITUTE(SUBSTITUTE(SUBSTITUTE(SUBSTITUTE(SUBSTITUTE(SUBSTITUTE(SUBSTITUTE(LOWER(K699),".",""),"-","")," bvba",""),"belgië",""),"belgium","")," nv","")," bv",""),"group",""),"groep","")," ", ""),"é","e"),"è","e"),"à","a")</f>
        <v>mediahuis</v>
      </c>
      <c r="M699" t="str">
        <f>LOWER(B699&amp;Table1[[#This Row],[Achternaam]]&amp;L699)</f>
        <v>martinevandezandemediahuis</v>
      </c>
      <c r="N699"/>
      <c r="O699"/>
      <c r="P699"/>
      <c r="Q699"/>
      <c r="R699" t="str">
        <f>IFERROR(LEFT(SUBSTITUTE(SUBSTITUTE(Table1[[#This Row],[Website]],"www.",""),"https://",""), FIND(".", SUBSTITUTE(SUBSTITUTE(Table1[[#This Row],[Website]],"www.",""),"https://","")) - 1),"")</f>
        <v/>
      </c>
      <c r="S699" t="s">
        <v>6689</v>
      </c>
      <c r="T699"/>
    </row>
    <row r="700" spans="1:20" ht="15" customHeight="1" x14ac:dyDescent="0.45">
      <c r="A700" t="s">
        <v>5346</v>
      </c>
      <c r="B700" t="s">
        <v>8403</v>
      </c>
      <c r="C700" t="s">
        <v>6086</v>
      </c>
      <c r="D700" t="s">
        <v>8402</v>
      </c>
      <c r="F700"/>
      <c r="G700"/>
      <c r="H700"/>
      <c r="I700" t="s">
        <v>5115</v>
      </c>
      <c r="J700"/>
      <c r="K700" t="s">
        <v>8404</v>
      </c>
      <c r="L700" t="str">
        <f>SUBSTITUTE(SUBSTITUTE(SUBSTITUTE(SUBSTITUTE(SUBSTITUTE(SUBSTITUTE(SUBSTITUTE(SUBSTITUTE(SUBSTITUTE(SUBSTITUTE(SUBSTITUTE(SUBSTITUTE(SUBSTITUTE(LOWER(K700),".",""),"-","")," bvba",""),"belgië",""),"belgium","")," nv","")," bv",""),"group",""),"groep","")," ", ""),"é","e"),"è","e"),"à","a")</f>
        <v>securitas</v>
      </c>
      <c r="M700" t="str">
        <f>LOWER(B700&amp;Table1[[#This Row],[Achternaam]]&amp;L700)</f>
        <v>mattiaswalraetsecuritas</v>
      </c>
      <c r="N700"/>
      <c r="O700"/>
      <c r="P700"/>
      <c r="Q700"/>
      <c r="R700" t="str">
        <f>IFERROR(LEFT(SUBSTITUTE(SUBSTITUTE(Table1[[#This Row],[Website]],"www.",""),"https://",""), FIND(".", SUBSTITUTE(SUBSTITUTE(Table1[[#This Row],[Website]],"www.",""),"https://","")) - 1),"")</f>
        <v/>
      </c>
      <c r="S700" t="s">
        <v>8405</v>
      </c>
      <c r="T700"/>
    </row>
    <row r="701" spans="1:20" ht="15" customHeight="1" x14ac:dyDescent="0.45">
      <c r="A701" t="s">
        <v>5346</v>
      </c>
      <c r="B701" t="s">
        <v>8408</v>
      </c>
      <c r="C701" t="s">
        <v>8409</v>
      </c>
      <c r="D701" t="s">
        <v>8407</v>
      </c>
      <c r="F701"/>
      <c r="G701"/>
      <c r="H701"/>
      <c r="I701" t="s">
        <v>8411</v>
      </c>
      <c r="J701"/>
      <c r="K701" t="s">
        <v>8136</v>
      </c>
      <c r="L701" t="str">
        <f>SUBSTITUTE(SUBSTITUTE(SUBSTITUTE(SUBSTITUTE(SUBSTITUTE(SUBSTITUTE(SUBSTITUTE(SUBSTITUTE(SUBSTITUTE(SUBSTITUTE(SUBSTITUTE(SUBSTITUTE(SUBSTITUTE(LOWER(K701),".",""),"-","")," bvba",""),"belgië",""),"belgium","")," nv","")," bv",""),"group",""),"groep","")," ", ""),"é","e"),"è","e"),"à","a")</f>
        <v>scrsibelco</v>
      </c>
      <c r="M701" t="str">
        <f>LOWER(B701&amp;Table1[[#This Row],[Achternaam]]&amp;L701)</f>
        <v>mauricecartignyscrsibelco</v>
      </c>
      <c r="N701"/>
      <c r="O701"/>
      <c r="P701"/>
      <c r="Q701"/>
      <c r="R701" t="str">
        <f>IFERROR(LEFT(SUBSTITUTE(SUBSTITUTE(Table1[[#This Row],[Website]],"www.",""),"https://",""), FIND(".", SUBSTITUTE(SUBSTITUTE(Table1[[#This Row],[Website]],"www.",""),"https://","")) - 1),"")</f>
        <v/>
      </c>
      <c r="S701" t="s">
        <v>8410</v>
      </c>
      <c r="T701"/>
    </row>
    <row r="702" spans="1:20" ht="15" customHeight="1" x14ac:dyDescent="0.45">
      <c r="A702" t="s">
        <v>5346</v>
      </c>
      <c r="B702" t="s">
        <v>8386</v>
      </c>
      <c r="C702" t="s">
        <v>8414</v>
      </c>
      <c r="D702" t="s">
        <v>8413</v>
      </c>
      <c r="F702"/>
      <c r="G702"/>
      <c r="H702"/>
      <c r="I702" t="s">
        <v>5052</v>
      </c>
      <c r="J702"/>
      <c r="K702" t="s">
        <v>8415</v>
      </c>
      <c r="L702" t="str">
        <f>SUBSTITUTE(SUBSTITUTE(SUBSTITUTE(SUBSTITUTE(SUBSTITUTE(SUBSTITUTE(SUBSTITUTE(SUBSTITUTE(SUBSTITUTE(SUBSTITUTE(SUBSTITUTE(SUBSTITUTE(SUBSTITUTE(LOWER(K702),".",""),"-","")," bvba",""),"belgië",""),"belgium","")," nv","")," bv",""),"group",""),"groep","")," ", ""),"é","e"),"è","e"),"à","a")</f>
        <v>hansenindustrial</v>
      </c>
      <c r="M702" t="str">
        <f>LOWER(B702&amp;Table1[[#This Row],[Achternaam]]&amp;L702)</f>
        <v>marliesdeceuninckhansenindustrial</v>
      </c>
      <c r="N702"/>
      <c r="O702"/>
      <c r="P702"/>
      <c r="Q702"/>
      <c r="R702" t="str">
        <f>IFERROR(LEFT(SUBSTITUTE(SUBSTITUTE(Table1[[#This Row],[Website]],"www.",""),"https://",""), FIND(".", SUBSTITUTE(SUBSTITUTE(Table1[[#This Row],[Website]],"www.",""),"https://","")) - 1),"")</f>
        <v/>
      </c>
      <c r="S702" t="s">
        <v>6689</v>
      </c>
      <c r="T702"/>
    </row>
    <row r="703" spans="1:20" ht="15" customHeight="1" x14ac:dyDescent="0.45">
      <c r="A703" t="s">
        <v>5346</v>
      </c>
      <c r="B703" t="s">
        <v>8418</v>
      </c>
      <c r="C703" t="s">
        <v>8419</v>
      </c>
      <c r="D703" t="s">
        <v>8417</v>
      </c>
      <c r="F703"/>
      <c r="G703"/>
      <c r="H703"/>
      <c r="I703" t="s">
        <v>8420</v>
      </c>
      <c r="J703"/>
      <c r="K703" t="s">
        <v>7061</v>
      </c>
      <c r="L703" t="str">
        <f>SUBSTITUTE(SUBSTITUTE(SUBSTITUTE(SUBSTITUTE(SUBSTITUTE(SUBSTITUTE(SUBSTITUTE(SUBSTITUTE(SUBSTITUTE(SUBSTITUTE(SUBSTITUTE(SUBSTITUTE(SUBSTITUTE(LOWER(K703),".",""),"-","")," bvba",""),"belgië",""),"belgium","")," nv","")," bv",""),"group",""),"groep","")," ", ""),"é","e"),"è","e"),"à","a")</f>
        <v>argenx</v>
      </c>
      <c r="M703" t="str">
        <f>LOWER(B703&amp;Table1[[#This Row],[Achternaam]]&amp;L703)</f>
        <v>marthegeeraertsargenx</v>
      </c>
      <c r="N703"/>
      <c r="O703"/>
      <c r="P703"/>
      <c r="Q703"/>
      <c r="R703" t="str">
        <f>IFERROR(LEFT(SUBSTITUTE(SUBSTITUTE(Table1[[#This Row],[Website]],"www.",""),"https://",""), FIND(".", SUBSTITUTE(SUBSTITUTE(Table1[[#This Row],[Website]],"www.",""),"https://","")) - 1),"")</f>
        <v/>
      </c>
      <c r="S703" t="s">
        <v>6689</v>
      </c>
      <c r="T703"/>
    </row>
    <row r="704" spans="1:20" ht="15" customHeight="1" x14ac:dyDescent="0.45">
      <c r="A704" t="s">
        <v>5346</v>
      </c>
      <c r="B704" t="s">
        <v>8422</v>
      </c>
      <c r="C704" t="s">
        <v>8423</v>
      </c>
      <c r="D704" t="s">
        <v>8421</v>
      </c>
      <c r="F704"/>
      <c r="G704"/>
      <c r="H704"/>
      <c r="I704" t="s">
        <v>6939</v>
      </c>
      <c r="J704"/>
      <c r="K704" t="s">
        <v>6977</v>
      </c>
      <c r="L704" t="str">
        <f>SUBSTITUTE(SUBSTITUTE(SUBSTITUTE(SUBSTITUTE(SUBSTITUTE(SUBSTITUTE(SUBSTITUTE(SUBSTITUTE(SUBSTITUTE(SUBSTITUTE(SUBSTITUTE(SUBSTITUTE(SUBSTITUTE(LOWER(K704),".",""),"-","")," bvba",""),"belgië",""),"belgium","")," nv","")," bv",""),"group",""),"groep","")," ", ""),"é","e"),"è","e"),"à","a")</f>
        <v>johnson&amp;johnson</v>
      </c>
      <c r="M704" t="str">
        <f>LOWER(B704&amp;Table1[[#This Row],[Achternaam]]&amp;L704)</f>
        <v>marinageertsjohnson&amp;johnson</v>
      </c>
      <c r="N704"/>
      <c r="O704"/>
      <c r="P704"/>
      <c r="Q704"/>
      <c r="R704" t="str">
        <f>IFERROR(LEFT(SUBSTITUTE(SUBSTITUTE(Table1[[#This Row],[Website]],"www.",""),"https://",""), FIND(".", SUBSTITUTE(SUBSTITUTE(Table1[[#This Row],[Website]],"www.",""),"https://","")) - 1),"")</f>
        <v/>
      </c>
      <c r="S704" t="s">
        <v>6689</v>
      </c>
      <c r="T704"/>
    </row>
    <row r="705" spans="1:20" ht="15" customHeight="1" x14ac:dyDescent="0.45">
      <c r="A705" t="s">
        <v>5346</v>
      </c>
      <c r="B705" t="s">
        <v>8426</v>
      </c>
      <c r="C705" t="s">
        <v>8423</v>
      </c>
      <c r="D705" t="s">
        <v>8425</v>
      </c>
      <c r="F705"/>
      <c r="G705"/>
      <c r="H705"/>
      <c r="I705" t="s">
        <v>5052</v>
      </c>
      <c r="J705"/>
      <c r="K705" t="s">
        <v>8427</v>
      </c>
      <c r="L705" t="str">
        <f>SUBSTITUTE(SUBSTITUTE(SUBSTITUTE(SUBSTITUTE(SUBSTITUTE(SUBSTITUTE(SUBSTITUTE(SUBSTITUTE(SUBSTITUTE(SUBSTITUTE(SUBSTITUTE(SUBSTITUTE(SUBSTITUTE(LOWER(K705),".",""),"-","")," bvba",""),"belgië",""),"belgium","")," nv","")," bv",""),"group",""),"groep","")," ", ""),"é","e"),"è","e"),"à","a")</f>
        <v>vcstindustrialproducts</v>
      </c>
      <c r="M705" t="str">
        <f>LOWER(B705&amp;Table1[[#This Row],[Achternaam]]&amp;L705)</f>
        <v>michelgeertsvcstindustrialproducts</v>
      </c>
      <c r="N705"/>
      <c r="O705"/>
      <c r="P705"/>
      <c r="Q705"/>
      <c r="R705" t="str">
        <f>IFERROR(LEFT(SUBSTITUTE(SUBSTITUTE(Table1[[#This Row],[Website]],"www.",""),"https://",""), FIND(".", SUBSTITUTE(SUBSTITUTE(Table1[[#This Row],[Website]],"www.",""),"https://","")) - 1),"")</f>
        <v/>
      </c>
      <c r="S705" t="s">
        <v>6689</v>
      </c>
      <c r="T705"/>
    </row>
    <row r="706" spans="1:20" ht="15" customHeight="1" x14ac:dyDescent="0.45">
      <c r="A706" t="s">
        <v>5346</v>
      </c>
      <c r="B706" t="s">
        <v>6396</v>
      </c>
      <c r="C706" t="s">
        <v>8433</v>
      </c>
      <c r="D706" t="s">
        <v>8432</v>
      </c>
      <c r="F706"/>
      <c r="G706"/>
      <c r="H706"/>
      <c r="I706" t="s">
        <v>8360</v>
      </c>
      <c r="J706"/>
      <c r="K706" t="s">
        <v>8434</v>
      </c>
      <c r="L706" t="str">
        <f>SUBSTITUTE(SUBSTITUTE(SUBSTITUTE(SUBSTITUTE(SUBSTITUTE(SUBSTITUTE(SUBSTITUTE(SUBSTITUTE(SUBSTITUTE(SUBSTITUTE(SUBSTITUTE(SUBSTITUTE(SUBSTITUTE(LOWER(K706),".",""),"-","")," bvba",""),"belgië",""),"belgium","")," nv","")," bv",""),"group",""),"groep","")," ", ""),"é","e"),"è","e"),"à","a")</f>
        <v>aluk</v>
      </c>
      <c r="M706" t="str">
        <f>LOWER(B706&amp;Table1[[#This Row],[Achternaam]]&amp;L706)</f>
        <v>michellemilzinkaluk</v>
      </c>
      <c r="N706"/>
      <c r="O706"/>
      <c r="P706"/>
      <c r="Q706"/>
      <c r="R706" t="str">
        <f>IFERROR(LEFT(SUBSTITUTE(SUBSTITUTE(Table1[[#This Row],[Website]],"www.",""),"https://",""), FIND(".", SUBSTITUTE(SUBSTITUTE(Table1[[#This Row],[Website]],"www.",""),"https://","")) - 1),"")</f>
        <v/>
      </c>
      <c r="S706" t="s">
        <v>8435</v>
      </c>
      <c r="T706"/>
    </row>
    <row r="707" spans="1:20" ht="15" customHeight="1" x14ac:dyDescent="0.45">
      <c r="A707" t="s">
        <v>5346</v>
      </c>
      <c r="B707" t="s">
        <v>8440</v>
      </c>
      <c r="C707" t="s">
        <v>8441</v>
      </c>
      <c r="D707" t="s">
        <v>8439</v>
      </c>
      <c r="F707"/>
      <c r="G707"/>
      <c r="H707"/>
      <c r="I707" t="s">
        <v>5987</v>
      </c>
      <c r="J707"/>
      <c r="K707" t="s">
        <v>8442</v>
      </c>
      <c r="L707" t="str">
        <f>SUBSTITUTE(SUBSTITUTE(SUBSTITUTE(SUBSTITUTE(SUBSTITUTE(SUBSTITUTE(SUBSTITUTE(SUBSTITUTE(SUBSTITUTE(SUBSTITUTE(SUBSTITUTE(SUBSTITUTE(SUBSTITUTE(LOWER(K707),".",""),"-","")," bvba",""),"belgië",""),"belgium","")," nv","")," bv",""),"group",""),"groep","")," ", ""),"é","e"),"è","e"),"à","a")</f>
        <v>kongsbergprecisioncuttingsystems</v>
      </c>
      <c r="M707" t="str">
        <f>LOWER(B707&amp;Table1[[#This Row],[Achternaam]]&amp;L707)</f>
        <v>moniquecarpaykongsbergprecisioncuttingsystems</v>
      </c>
      <c r="N707"/>
      <c r="O707"/>
      <c r="P707"/>
      <c r="Q707"/>
      <c r="R707" t="str">
        <f>IFERROR(LEFT(SUBSTITUTE(SUBSTITUTE(Table1[[#This Row],[Website]],"www.",""),"https://",""), FIND(".", SUBSTITUTE(SUBSTITUTE(Table1[[#This Row],[Website]],"www.",""),"https://","")) - 1),"")</f>
        <v/>
      </c>
      <c r="S707" t="s">
        <v>8443</v>
      </c>
      <c r="T707"/>
    </row>
    <row r="708" spans="1:20" ht="15" customHeight="1" x14ac:dyDescent="0.45">
      <c r="A708" t="s">
        <v>5346</v>
      </c>
      <c r="B708" t="s">
        <v>8445</v>
      </c>
      <c r="C708" t="s">
        <v>8446</v>
      </c>
      <c r="D708" t="s">
        <v>8444</v>
      </c>
      <c r="F708"/>
      <c r="G708"/>
      <c r="H708"/>
      <c r="I708" t="s">
        <v>8449</v>
      </c>
      <c r="J708"/>
      <c r="K708" t="s">
        <v>8447</v>
      </c>
      <c r="L708" t="str">
        <f>SUBSTITUTE(SUBSTITUTE(SUBSTITUTE(SUBSTITUTE(SUBSTITUTE(SUBSTITUTE(SUBSTITUTE(SUBSTITUTE(SUBSTITUTE(SUBSTITUTE(SUBSTITUTE(SUBSTITUTE(SUBSTITUTE(LOWER(K708),".",""),"-","")," bvba",""),"belgië",""),"belgium","")," nv","")," bv",""),"group",""),"groep","")," ", ""),"é","e"),"è","e"),"à","a")</f>
        <v>issfacilityservices</v>
      </c>
      <c r="M708" t="str">
        <f>LOWER(B708&amp;Table1[[#This Row],[Achternaam]]&amp;L708)</f>
        <v>murielvan antwerpenissfacilityservices</v>
      </c>
      <c r="N708"/>
      <c r="O708"/>
      <c r="P708"/>
      <c r="Q708"/>
      <c r="R708" t="str">
        <f>IFERROR(LEFT(SUBSTITUTE(SUBSTITUTE(Table1[[#This Row],[Website]],"www.",""),"https://",""), FIND(".", SUBSTITUTE(SUBSTITUTE(Table1[[#This Row],[Website]],"www.",""),"https://","")) - 1),"")</f>
        <v/>
      </c>
      <c r="S708" t="s">
        <v>8448</v>
      </c>
      <c r="T708"/>
    </row>
    <row r="709" spans="1:20" ht="15" customHeight="1" x14ac:dyDescent="0.45">
      <c r="A709" t="s">
        <v>5346</v>
      </c>
      <c r="B709" t="s">
        <v>6471</v>
      </c>
      <c r="C709" t="s">
        <v>8452</v>
      </c>
      <c r="D709" t="s">
        <v>8451</v>
      </c>
      <c r="F709"/>
      <c r="G709"/>
      <c r="H709"/>
      <c r="I709" t="s">
        <v>8454</v>
      </c>
      <c r="J709"/>
      <c r="K709" t="s">
        <v>7211</v>
      </c>
      <c r="L709" t="str">
        <f>SUBSTITUTE(SUBSTITUTE(SUBSTITUTE(SUBSTITUTE(SUBSTITUTE(SUBSTITUTE(SUBSTITUTE(SUBSTITUTE(SUBSTITUTE(SUBSTITUTE(SUBSTITUTE(SUBSTITUTE(SUBSTITUTE(LOWER(K709),".",""),"-","")," bvba",""),"belgië",""),"belgium","")," nv","")," bv",""),"group",""),"groep","")," ", ""),"é","e"),"è","e"),"à","a")</f>
        <v>delhaizelelion/deleeuw</v>
      </c>
      <c r="M709" t="str">
        <f>LOWER(B709&amp;Table1[[#This Row],[Achternaam]]&amp;L709)</f>
        <v>miekevan thielendelhaizelelion/deleeuw</v>
      </c>
      <c r="N709"/>
      <c r="O709"/>
      <c r="P709"/>
      <c r="Q709"/>
      <c r="R709" t="str">
        <f>IFERROR(LEFT(SUBSTITUTE(SUBSTITUTE(Table1[[#This Row],[Website]],"www.",""),"https://",""), FIND(".", SUBSTITUTE(SUBSTITUTE(Table1[[#This Row],[Website]],"www.",""),"https://","")) - 1),"")</f>
        <v/>
      </c>
      <c r="S709" t="s">
        <v>8453</v>
      </c>
      <c r="T709"/>
    </row>
    <row r="710" spans="1:20" ht="15" customHeight="1" x14ac:dyDescent="0.45">
      <c r="A710" t="s">
        <v>5346</v>
      </c>
      <c r="B710" t="s">
        <v>8456</v>
      </c>
      <c r="C710" t="s">
        <v>8457</v>
      </c>
      <c r="D710" t="s">
        <v>8455</v>
      </c>
      <c r="F710"/>
      <c r="G710"/>
      <c r="H710"/>
      <c r="I710" t="s">
        <v>5987</v>
      </c>
      <c r="J710"/>
      <c r="K710" t="s">
        <v>8458</v>
      </c>
      <c r="L710" t="str">
        <f>SUBSTITUTE(SUBSTITUTE(SUBSTITUTE(SUBSTITUTE(SUBSTITUTE(SUBSTITUTE(SUBSTITUTE(SUBSTITUTE(SUBSTITUTE(SUBSTITUTE(SUBSTITUTE(SUBSTITUTE(SUBSTITUTE(LOWER(K710),".",""),"-","")," bvba",""),"belgië",""),"belgium","")," nv","")," bv",""),"group",""),"groep","")," ", ""),"é","e"),"è","e"),"à","a")</f>
        <v>indaver</v>
      </c>
      <c r="M710" t="str">
        <f>LOWER(B710&amp;Table1[[#This Row],[Achternaam]]&amp;L710)</f>
        <v>myralatuheru-eversdijkindaver</v>
      </c>
      <c r="N710"/>
      <c r="O710"/>
      <c r="P710"/>
      <c r="Q710"/>
      <c r="R710" t="str">
        <f>IFERROR(LEFT(SUBSTITUTE(SUBSTITUTE(Table1[[#This Row],[Website]],"www.",""),"https://",""), FIND(".", SUBSTITUTE(SUBSTITUTE(Table1[[#This Row],[Website]],"www.",""),"https://","")) - 1),"")</f>
        <v/>
      </c>
      <c r="S710" t="s">
        <v>8459</v>
      </c>
      <c r="T710"/>
    </row>
    <row r="711" spans="1:20" ht="15" customHeight="1" x14ac:dyDescent="0.45">
      <c r="A711" t="s">
        <v>5346</v>
      </c>
      <c r="B711" t="s">
        <v>5422</v>
      </c>
      <c r="C711" t="s">
        <v>8461</v>
      </c>
      <c r="D711" t="s">
        <v>8460</v>
      </c>
      <c r="F711"/>
      <c r="G711"/>
      <c r="H711"/>
      <c r="I711" t="s">
        <v>5115</v>
      </c>
      <c r="J711"/>
      <c r="K711" t="s">
        <v>8462</v>
      </c>
      <c r="L711" t="str">
        <f>SUBSTITUTE(SUBSTITUTE(SUBSTITUTE(SUBSTITUTE(SUBSTITUTE(SUBSTITUTE(SUBSTITUTE(SUBSTITUTE(SUBSTITUTE(SUBSTITUTE(SUBSTITUTE(SUBSTITUTE(SUBSTITUTE(LOWER(K711),".",""),"-","")," bvba",""),"belgië",""),"belgium","")," nv","")," bv",""),"group",""),"groep","")," ", ""),"é","e"),"è","e"),"à","a")</f>
        <v>lamifil</v>
      </c>
      <c r="M711" t="str">
        <f>LOWER(B711&amp;Table1[[#This Row],[Achternaam]]&amp;L711)</f>
        <v>myriamblatonlamifil</v>
      </c>
      <c r="N711"/>
      <c r="O711"/>
      <c r="P711"/>
      <c r="Q711"/>
      <c r="R711" t="str">
        <f>IFERROR(LEFT(SUBSTITUTE(SUBSTITUTE(Table1[[#This Row],[Website]],"www.",""),"https://",""), FIND(".", SUBSTITUTE(SUBSTITUTE(Table1[[#This Row],[Website]],"www.",""),"https://","")) - 1),"")</f>
        <v/>
      </c>
      <c r="S711" t="s">
        <v>8463</v>
      </c>
      <c r="T711"/>
    </row>
    <row r="712" spans="1:20" ht="15" customHeight="1" x14ac:dyDescent="0.45">
      <c r="A712" t="s">
        <v>5346</v>
      </c>
      <c r="B712" t="s">
        <v>8466</v>
      </c>
      <c r="C712" t="s">
        <v>8467</v>
      </c>
      <c r="D712" t="s">
        <v>8465</v>
      </c>
      <c r="F712"/>
      <c r="G712"/>
      <c r="H712"/>
      <c r="I712" t="s">
        <v>8468</v>
      </c>
      <c r="J712"/>
      <c r="K712" t="s">
        <v>7578</v>
      </c>
      <c r="L712" t="str">
        <f>SUBSTITUTE(SUBSTITUTE(SUBSTITUTE(SUBSTITUTE(SUBSTITUTE(SUBSTITUTE(SUBSTITUTE(SUBSTITUTE(SUBSTITUTE(SUBSTITUTE(SUBSTITUTE(SUBSTITUTE(SUBSTITUTE(LOWER(K712),".",""),"-","")," bvba",""),"belgië",""),"belgium","")," nv","")," bv",""),"group",""),"groep","")," ", ""),"é","e"),"è","e"),"à","a")</f>
        <v>iobenelux</v>
      </c>
      <c r="M712" t="str">
        <f>LOWER(B712&amp;Table1[[#This Row],[Achternaam]]&amp;L712)</f>
        <v>nadiachihiiobenelux</v>
      </c>
      <c r="N712"/>
      <c r="O712"/>
      <c r="P712"/>
      <c r="Q712"/>
      <c r="R712" t="str">
        <f>IFERROR(LEFT(SUBSTITUTE(SUBSTITUTE(Table1[[#This Row],[Website]],"www.",""),"https://",""), FIND(".", SUBSTITUTE(SUBSTITUTE(Table1[[#This Row],[Website]],"www.",""),"https://","")) - 1),"")</f>
        <v/>
      </c>
      <c r="S712" t="s">
        <v>6689</v>
      </c>
      <c r="T712"/>
    </row>
    <row r="713" spans="1:20" ht="15" customHeight="1" x14ac:dyDescent="0.45">
      <c r="A713" t="s">
        <v>5346</v>
      </c>
      <c r="B713" t="s">
        <v>5555</v>
      </c>
      <c r="C713" t="s">
        <v>5182</v>
      </c>
      <c r="D713" t="s">
        <v>8469</v>
      </c>
      <c r="F713"/>
      <c r="G713"/>
      <c r="H713"/>
      <c r="I713" t="s">
        <v>8472</v>
      </c>
      <c r="J713"/>
      <c r="K713" t="s">
        <v>8470</v>
      </c>
      <c r="L713" t="str">
        <f>SUBSTITUTE(SUBSTITUTE(SUBSTITUTE(SUBSTITUTE(SUBSTITUTE(SUBSTITUTE(SUBSTITUTE(SUBSTITUTE(SUBSTITUTE(SUBSTITUTE(SUBSTITUTE(SUBSTITUTE(SUBSTITUTE(LOWER(K713),".",""),"-","")," bvba",""),"belgië",""),"belgium","")," nv","")," bv",""),"group",""),"groep","")," ", ""),"é","e"),"è","e"),"à","a")</f>
        <v>dosschemills</v>
      </c>
      <c r="M713" t="str">
        <f>LOWER(B713&amp;Table1[[#This Row],[Achternaam]]&amp;L713)</f>
        <v>nadineclaesdosschemills</v>
      </c>
      <c r="N713"/>
      <c r="O713"/>
      <c r="P713"/>
      <c r="Q713"/>
      <c r="R713" t="str">
        <f>IFERROR(LEFT(SUBSTITUTE(SUBSTITUTE(Table1[[#This Row],[Website]],"www.",""),"https://",""), FIND(".", SUBSTITUTE(SUBSTITUTE(Table1[[#This Row],[Website]],"www.",""),"https://","")) - 1),"")</f>
        <v/>
      </c>
      <c r="S713" t="s">
        <v>8471</v>
      </c>
      <c r="T713"/>
    </row>
    <row r="714" spans="1:20" ht="15" customHeight="1" x14ac:dyDescent="0.45">
      <c r="A714" t="s">
        <v>5346</v>
      </c>
      <c r="B714" t="s">
        <v>5555</v>
      </c>
      <c r="C714" t="s">
        <v>8475</v>
      </c>
      <c r="D714" t="s">
        <v>8474</v>
      </c>
      <c r="F714"/>
      <c r="G714"/>
      <c r="H714"/>
      <c r="I714" t="s">
        <v>5052</v>
      </c>
      <c r="J714"/>
      <c r="K714" t="s">
        <v>2200</v>
      </c>
      <c r="L714" t="str">
        <f>SUBSTITUTE(SUBSTITUTE(SUBSTITUTE(SUBSTITUTE(SUBSTITUTE(SUBSTITUTE(SUBSTITUTE(SUBSTITUTE(SUBSTITUTE(SUBSTITUTE(SUBSTITUTE(SUBSTITUTE(SUBSTITUTE(LOWER(K714),".",""),"-","")," bvba",""),"belgië",""),"belgium","")," nv","")," bv",""),"group",""),"groep","")," ", ""),"é","e"),"è","e"),"à","a")</f>
        <v>fnacvandenborre</v>
      </c>
      <c r="M714" t="str">
        <f>LOWER(B714&amp;Table1[[#This Row],[Achternaam]]&amp;L714)</f>
        <v>nadinesamsonfnacvandenborre</v>
      </c>
      <c r="N714"/>
      <c r="O714"/>
      <c r="P714"/>
      <c r="Q714"/>
      <c r="R714" t="str">
        <f>IFERROR(LEFT(SUBSTITUTE(SUBSTITUTE(Table1[[#This Row],[Website]],"www.",""),"https://",""), FIND(".", SUBSTITUTE(SUBSTITUTE(Table1[[#This Row],[Website]],"www.",""),"https://","")) - 1),"")</f>
        <v/>
      </c>
      <c r="S714" t="s">
        <v>6689</v>
      </c>
      <c r="T714"/>
    </row>
    <row r="715" spans="1:20" ht="15" customHeight="1" x14ac:dyDescent="0.45">
      <c r="A715" t="s">
        <v>5346</v>
      </c>
      <c r="B715" t="s">
        <v>5555</v>
      </c>
      <c r="C715" t="s">
        <v>8478</v>
      </c>
      <c r="D715" t="s">
        <v>8477</v>
      </c>
      <c r="F715"/>
      <c r="G715"/>
      <c r="H715"/>
      <c r="I715" t="s">
        <v>5052</v>
      </c>
      <c r="J715"/>
      <c r="K715" t="s">
        <v>8479</v>
      </c>
      <c r="L715" t="str">
        <f>SUBSTITUTE(SUBSTITUTE(SUBSTITUTE(SUBSTITUTE(SUBSTITUTE(SUBSTITUTE(SUBSTITUTE(SUBSTITUTE(SUBSTITUTE(SUBSTITUTE(SUBSTITUTE(SUBSTITUTE(SUBSTITUTE(LOWER(K715),".",""),"-","")," bvba",""),"belgië",""),"belgium","")," nv","")," bv",""),"group",""),"groep","")," ", ""),"é","e"),"è","e"),"à","a")</f>
        <v>vanmosselautomotive4</v>
      </c>
      <c r="M715" t="str">
        <f>LOWER(B715&amp;Table1[[#This Row],[Achternaam]]&amp;L715)</f>
        <v>nadineverhaegenvanmosselautomotive4</v>
      </c>
      <c r="N715"/>
      <c r="O715"/>
      <c r="P715"/>
      <c r="Q715"/>
      <c r="R715" t="str">
        <f>IFERROR(LEFT(SUBSTITUTE(SUBSTITUTE(Table1[[#This Row],[Website]],"www.",""),"https://",""), FIND(".", SUBSTITUTE(SUBSTITUTE(Table1[[#This Row],[Website]],"www.",""),"https://","")) - 1),"")</f>
        <v/>
      </c>
      <c r="S715" t="s">
        <v>8480</v>
      </c>
      <c r="T715"/>
    </row>
    <row r="716" spans="1:20" ht="15" customHeight="1" x14ac:dyDescent="0.45">
      <c r="A716" t="s">
        <v>5346</v>
      </c>
      <c r="B716" t="s">
        <v>8483</v>
      </c>
      <c r="C716" t="s">
        <v>8484</v>
      </c>
      <c r="D716" t="s">
        <v>8482</v>
      </c>
      <c r="F716"/>
      <c r="G716"/>
      <c r="H716"/>
      <c r="I716" t="s">
        <v>8148</v>
      </c>
      <c r="J716"/>
      <c r="K716" t="s">
        <v>7894</v>
      </c>
      <c r="L716" t="str">
        <f>SUBSTITUTE(SUBSTITUTE(SUBSTITUTE(SUBSTITUTE(SUBSTITUTE(SUBSTITUTE(SUBSTITUTE(SUBSTITUTE(SUBSTITUTE(SUBSTITUTE(SUBSTITUTE(SUBSTITUTE(SUBSTITUTE(LOWER(K716),".",""),"-","")," bvba",""),"belgië",""),"belgium","")," nv","")," bv",""),"group",""),"groep","")," ", ""),"é","e"),"è","e"),"à","a")</f>
        <v>greenyardpreparedbe</v>
      </c>
      <c r="M716" t="str">
        <f>LOWER(B716&amp;Table1[[#This Row],[Achternaam]]&amp;L716)</f>
        <v>nadjameertengreenyardpreparedbe</v>
      </c>
      <c r="N716"/>
      <c r="O716"/>
      <c r="P716"/>
      <c r="Q716"/>
      <c r="R716" t="str">
        <f>IFERROR(LEFT(SUBSTITUTE(SUBSTITUTE(Table1[[#This Row],[Website]],"www.",""),"https://",""), FIND(".", SUBSTITUTE(SUBSTITUTE(Table1[[#This Row],[Website]],"www.",""),"https://","")) - 1),"")</f>
        <v/>
      </c>
      <c r="S716" t="s">
        <v>6689</v>
      </c>
      <c r="T716"/>
    </row>
    <row r="717" spans="1:20" ht="15" customHeight="1" x14ac:dyDescent="0.45">
      <c r="A717" t="s">
        <v>5346</v>
      </c>
      <c r="B717" t="s">
        <v>8486</v>
      </c>
      <c r="C717" t="s">
        <v>8487</v>
      </c>
      <c r="D717" t="s">
        <v>8485</v>
      </c>
      <c r="F717"/>
      <c r="G717"/>
      <c r="H717"/>
      <c r="I717" t="s">
        <v>5052</v>
      </c>
      <c r="J717"/>
      <c r="K717" t="s">
        <v>8488</v>
      </c>
      <c r="L717" t="str">
        <f>SUBSTITUTE(SUBSTITUTE(SUBSTITUTE(SUBSTITUTE(SUBSTITUTE(SUBSTITUTE(SUBSTITUTE(SUBSTITUTE(SUBSTITUTE(SUBSTITUTE(SUBSTITUTE(SUBSTITUTE(SUBSTITUTE(LOWER(K717),".",""),"-","")," bvba",""),"belgië",""),"belgium","")," nv","")," bv",""),"group",""),"groep","")," ", ""),"é","e"),"è","e"),"à","a")</f>
        <v>dentiusservicecenter</v>
      </c>
      <c r="M717" t="str">
        <f>LOWER(B717&amp;Table1[[#This Row],[Achternaam]]&amp;L717)</f>
        <v>nasreenvandenberghedentiusservicecenter</v>
      </c>
      <c r="N717"/>
      <c r="O717"/>
      <c r="P717"/>
      <c r="Q717"/>
      <c r="R717" t="str">
        <f>IFERROR(LEFT(SUBSTITUTE(SUBSTITUTE(Table1[[#This Row],[Website]],"www.",""),"https://",""), FIND(".", SUBSTITUTE(SUBSTITUTE(Table1[[#This Row],[Website]],"www.",""),"https://","")) - 1),"")</f>
        <v/>
      </c>
      <c r="S717" t="s">
        <v>8489</v>
      </c>
      <c r="T717"/>
    </row>
    <row r="718" spans="1:20" ht="15" customHeight="1" x14ac:dyDescent="0.45">
      <c r="A718" t="s">
        <v>5346</v>
      </c>
      <c r="B718" t="s">
        <v>8492</v>
      </c>
      <c r="C718" t="s">
        <v>8493</v>
      </c>
      <c r="D718" t="s">
        <v>8491</v>
      </c>
      <c r="F718"/>
      <c r="G718"/>
      <c r="H718"/>
      <c r="I718" t="s">
        <v>7149</v>
      </c>
      <c r="J718"/>
      <c r="K718" t="s">
        <v>8189</v>
      </c>
      <c r="L718" t="str">
        <f>SUBSTITUTE(SUBSTITUTE(SUBSTITUTE(SUBSTITUTE(SUBSTITUTE(SUBSTITUTE(SUBSTITUTE(SUBSTITUTE(SUBSTITUTE(SUBSTITUTE(SUBSTITUTE(SUBSTITUTE(SUBSTITUTE(LOWER(K718),".",""),"-","")," bvba",""),"belgië",""),"belgium","")," nv","")," bv",""),"group",""),"groep","")," ", ""),"é","e"),"è","e"),"à","a")</f>
        <v>katoennatie</v>
      </c>
      <c r="M718" t="str">
        <f>LOWER(B718&amp;Table1[[#This Row],[Achternaam]]&amp;L718)</f>
        <v>natassiavan hovekatoennatie</v>
      </c>
      <c r="N718"/>
      <c r="O718"/>
      <c r="P718"/>
      <c r="Q718"/>
      <c r="R718" t="str">
        <f>IFERROR(LEFT(SUBSTITUTE(SUBSTITUTE(Table1[[#This Row],[Website]],"www.",""),"https://",""), FIND(".", SUBSTITUTE(SUBSTITUTE(Table1[[#This Row],[Website]],"www.",""),"https://","")) - 1),"")</f>
        <v/>
      </c>
      <c r="S718" t="s">
        <v>6689</v>
      </c>
      <c r="T718"/>
    </row>
    <row r="719" spans="1:20" ht="15" customHeight="1" x14ac:dyDescent="0.45">
      <c r="A719" t="s">
        <v>5346</v>
      </c>
      <c r="B719" t="s">
        <v>8495</v>
      </c>
      <c r="C719" t="s">
        <v>8496</v>
      </c>
      <c r="D719" t="s">
        <v>8494</v>
      </c>
      <c r="F719"/>
      <c r="G719"/>
      <c r="H719"/>
      <c r="I719" t="s">
        <v>5052</v>
      </c>
      <c r="J719"/>
      <c r="K719" t="s">
        <v>8497</v>
      </c>
      <c r="L719" t="str">
        <f>SUBSTITUTE(SUBSTITUTE(SUBSTITUTE(SUBSTITUTE(SUBSTITUTE(SUBSTITUTE(SUBSTITUTE(SUBSTITUTE(SUBSTITUTE(SUBSTITUTE(SUBSTITUTE(SUBSTITUTE(SUBSTITUTE(LOWER(K719),".",""),"-","")," bvba",""),"belgië",""),"belgium","")," nv","")," bv",""),"group",""),"groep","")," ", ""),"é","e"),"è","e"),"à","a")</f>
        <v>buywaypersonalfinancesa</v>
      </c>
      <c r="M719" t="str">
        <f>LOWER(B719&amp;Table1[[#This Row],[Achternaam]]&amp;L719)</f>
        <v>natachaducheminbuywaypersonalfinancesa</v>
      </c>
      <c r="N719"/>
      <c r="O719"/>
      <c r="P719"/>
      <c r="Q719"/>
      <c r="R719" t="str">
        <f>IFERROR(LEFT(SUBSTITUTE(SUBSTITUTE(Table1[[#This Row],[Website]],"www.",""),"https://",""), FIND(".", SUBSTITUTE(SUBSTITUTE(Table1[[#This Row],[Website]],"www.",""),"https://","")) - 1),"")</f>
        <v/>
      </c>
      <c r="S719" t="s">
        <v>6689</v>
      </c>
      <c r="T719"/>
    </row>
    <row r="720" spans="1:20" ht="15" customHeight="1" x14ac:dyDescent="0.45">
      <c r="A720" t="s">
        <v>5346</v>
      </c>
      <c r="B720" t="s">
        <v>8499</v>
      </c>
      <c r="C720" t="s">
        <v>8500</v>
      </c>
      <c r="D720" t="s">
        <v>8498</v>
      </c>
      <c r="F720"/>
      <c r="G720"/>
      <c r="H720"/>
      <c r="I720" t="s">
        <v>5115</v>
      </c>
      <c r="J720"/>
      <c r="K720" t="s">
        <v>7294</v>
      </c>
      <c r="L720" t="str">
        <f>SUBSTITUTE(SUBSTITUTE(SUBSTITUTE(SUBSTITUTE(SUBSTITUTE(SUBSTITUTE(SUBSTITUTE(SUBSTITUTE(SUBSTITUTE(SUBSTITUTE(SUBSTITUTE(SUBSTITUTE(SUBSTITUTE(LOWER(K720),".",""),"-","")," bvba",""),"belgië",""),"belgium","")," nv","")," bv",""),"group",""),"groep","")," ", ""),"é","e"),"è","e"),"à","a")</f>
        <v>dssmithpackaging</v>
      </c>
      <c r="M720" t="str">
        <f>LOWER(B720&amp;Table1[[#This Row],[Achternaam]]&amp;L720)</f>
        <v>natasjade la fossedssmithpackaging</v>
      </c>
      <c r="N720"/>
      <c r="O720"/>
      <c r="P720"/>
      <c r="Q720"/>
      <c r="R720" t="str">
        <f>IFERROR(LEFT(SUBSTITUTE(SUBSTITUTE(Table1[[#This Row],[Website]],"www.",""),"https://",""), FIND(".", SUBSTITUTE(SUBSTITUTE(Table1[[#This Row],[Website]],"www.",""),"https://","")) - 1),"")</f>
        <v/>
      </c>
      <c r="S720" t="s">
        <v>6689</v>
      </c>
      <c r="T720"/>
    </row>
    <row r="721" spans="1:20" ht="15" customHeight="1" x14ac:dyDescent="0.45">
      <c r="A721" t="s">
        <v>5346</v>
      </c>
      <c r="B721" t="s">
        <v>5290</v>
      </c>
      <c r="C721" t="s">
        <v>8503</v>
      </c>
      <c r="D721" t="s">
        <v>8502</v>
      </c>
      <c r="F721"/>
      <c r="G721"/>
      <c r="H721"/>
      <c r="I721" t="s">
        <v>5813</v>
      </c>
      <c r="J721"/>
      <c r="K721" t="s">
        <v>8504</v>
      </c>
      <c r="L721" t="str">
        <f>SUBSTITUTE(SUBSTITUTE(SUBSTITUTE(SUBSTITUTE(SUBSTITUTE(SUBSTITUTE(SUBSTITUTE(SUBSTITUTE(SUBSTITUTE(SUBSTITUTE(SUBSTITUTE(SUBSTITUTE(SUBSTITUTE(LOWER(K721),".",""),"-","")," bvba",""),"belgië",""),"belgium","")," nv","")," bv",""),"group",""),"groep","")," ", ""),"é","e"),"è","e"),"à","a")</f>
        <v>bostonscientificbenelux</v>
      </c>
      <c r="M721" t="str">
        <f>LOWER(B721&amp;Table1[[#This Row],[Achternaam]]&amp;L721)</f>
        <v>nathaliederuebostonscientificbenelux</v>
      </c>
      <c r="N721"/>
      <c r="O721"/>
      <c r="P721"/>
      <c r="Q721"/>
      <c r="R721" t="str">
        <f>IFERROR(LEFT(SUBSTITUTE(SUBSTITUTE(Table1[[#This Row],[Website]],"www.",""),"https://",""), FIND(".", SUBSTITUTE(SUBSTITUTE(Table1[[#This Row],[Website]],"www.",""),"https://","")) - 1),"")</f>
        <v/>
      </c>
      <c r="S721" t="s">
        <v>6689</v>
      </c>
      <c r="T721"/>
    </row>
    <row r="722" spans="1:20" ht="15" customHeight="1" x14ac:dyDescent="0.45">
      <c r="A722" t="s">
        <v>5346</v>
      </c>
      <c r="B722" t="s">
        <v>5290</v>
      </c>
      <c r="C722" t="s">
        <v>5359</v>
      </c>
      <c r="D722" t="s">
        <v>8506</v>
      </c>
      <c r="F722"/>
      <c r="G722"/>
      <c r="H722"/>
      <c r="I722" t="s">
        <v>8508</v>
      </c>
      <c r="J722"/>
      <c r="K722" t="s">
        <v>6959</v>
      </c>
      <c r="L722" t="str">
        <f>SUBSTITUTE(SUBSTITUTE(SUBSTITUTE(SUBSTITUTE(SUBSTITUTE(SUBSTITUTE(SUBSTITUTE(SUBSTITUTE(SUBSTITUTE(SUBSTITUTE(SUBSTITUTE(SUBSTITUTE(SUBSTITUTE(LOWER(K722),".",""),"-","")," bvba",""),"belgië",""),"belgium","")," nv","")," bv",""),"group",""),"groep","")," ", ""),"é","e"),"è","e"),"à","a")</f>
        <v>dhlsupplychain()</v>
      </c>
      <c r="M722" t="str">
        <f>LOWER(B722&amp;Table1[[#This Row],[Achternaam]]&amp;L722)</f>
        <v>nathaliegielendhlsupplychain()</v>
      </c>
      <c r="N722"/>
      <c r="O722"/>
      <c r="P722"/>
      <c r="Q722"/>
      <c r="R722" t="str">
        <f>IFERROR(LEFT(SUBSTITUTE(SUBSTITUTE(Table1[[#This Row],[Website]],"www.",""),"https://",""), FIND(".", SUBSTITUTE(SUBSTITUTE(Table1[[#This Row],[Website]],"www.",""),"https://","")) - 1),"")</f>
        <v/>
      </c>
      <c r="S722" t="s">
        <v>8507</v>
      </c>
      <c r="T722"/>
    </row>
    <row r="723" spans="1:20" ht="15" customHeight="1" x14ac:dyDescent="0.45">
      <c r="A723" t="s">
        <v>5346</v>
      </c>
      <c r="B723" t="s">
        <v>5290</v>
      </c>
      <c r="C723" t="s">
        <v>8511</v>
      </c>
      <c r="D723" t="s">
        <v>8510</v>
      </c>
      <c r="F723"/>
      <c r="G723"/>
      <c r="H723"/>
      <c r="I723" t="s">
        <v>5115</v>
      </c>
      <c r="J723"/>
      <c r="K723" t="s">
        <v>8512</v>
      </c>
      <c r="L723" t="str">
        <f>SUBSTITUTE(SUBSTITUTE(SUBSTITUTE(SUBSTITUTE(SUBSTITUTE(SUBSTITUTE(SUBSTITUTE(SUBSTITUTE(SUBSTITUTE(SUBSTITUTE(SUBSTITUTE(SUBSTITUTE(SUBSTITUTE(LOWER(K723),".",""),"-","")," bvba",""),"belgië",""),"belgium","")," nv","")," bv",""),"group",""),"groep","")," ", ""),"é","e"),"è","e"),"à","a")</f>
        <v>viabuild</v>
      </c>
      <c r="M723" t="str">
        <f>LOWER(B723&amp;Table1[[#This Row],[Achternaam]]&amp;L723)</f>
        <v>nathalieoomenviabuild</v>
      </c>
      <c r="N723"/>
      <c r="O723"/>
      <c r="P723"/>
      <c r="Q723"/>
      <c r="R723" t="str">
        <f>IFERROR(LEFT(SUBSTITUTE(SUBSTITUTE(Table1[[#This Row],[Website]],"www.",""),"https://",""), FIND(".", SUBSTITUTE(SUBSTITUTE(Table1[[#This Row],[Website]],"www.",""),"https://","")) - 1),"")</f>
        <v/>
      </c>
      <c r="S723" t="s">
        <v>8513</v>
      </c>
      <c r="T723"/>
    </row>
    <row r="724" spans="1:20" ht="15" customHeight="1" x14ac:dyDescent="0.45">
      <c r="A724" t="s">
        <v>5346</v>
      </c>
      <c r="B724" t="s">
        <v>5290</v>
      </c>
      <c r="C724" t="s">
        <v>8516</v>
      </c>
      <c r="D724" t="s">
        <v>8515</v>
      </c>
      <c r="F724"/>
      <c r="G724"/>
      <c r="H724"/>
      <c r="I724" t="s">
        <v>5052</v>
      </c>
      <c r="J724"/>
      <c r="K724" t="s">
        <v>7996</v>
      </c>
      <c r="L724" t="str">
        <f>SUBSTITUTE(SUBSTITUTE(SUBSTITUTE(SUBSTITUTE(SUBSTITUTE(SUBSTITUTE(SUBSTITUTE(SUBSTITUTE(SUBSTITUTE(SUBSTITUTE(SUBSTITUTE(SUBSTITUTE(SUBSTITUTE(LOWER(K724),".",""),"-","")," bvba",""),"belgië",""),"belgium","")," nv","")," bv",""),"group",""),"groep","")," ", ""),"é","e"),"è","e"),"à","a")</f>
        <v>vanmoer</v>
      </c>
      <c r="M724" t="str">
        <f>LOWER(B724&amp;Table1[[#This Row],[Achternaam]]&amp;L724)</f>
        <v>nathalievancampvanmoer</v>
      </c>
      <c r="N724"/>
      <c r="O724"/>
      <c r="P724"/>
      <c r="Q724"/>
      <c r="R724" t="str">
        <f>IFERROR(LEFT(SUBSTITUTE(SUBSTITUTE(Table1[[#This Row],[Website]],"www.",""),"https://",""), FIND(".", SUBSTITUTE(SUBSTITUTE(Table1[[#This Row],[Website]],"www.",""),"https://","")) - 1),"")</f>
        <v/>
      </c>
      <c r="S724" t="s">
        <v>6689</v>
      </c>
      <c r="T724"/>
    </row>
    <row r="725" spans="1:20" ht="15" customHeight="1" x14ac:dyDescent="0.45">
      <c r="A725" t="s">
        <v>5346</v>
      </c>
      <c r="B725" t="s">
        <v>5290</v>
      </c>
      <c r="C725" t="s">
        <v>5726</v>
      </c>
      <c r="D725" t="s">
        <v>8517</v>
      </c>
      <c r="F725"/>
      <c r="G725"/>
      <c r="H725"/>
      <c r="I725" t="s">
        <v>8519</v>
      </c>
      <c r="J725"/>
      <c r="K725" t="s">
        <v>6963</v>
      </c>
      <c r="L725" t="str">
        <f>SUBSTITUTE(SUBSTITUTE(SUBSTITUTE(SUBSTITUTE(SUBSTITUTE(SUBSTITUTE(SUBSTITUTE(SUBSTITUTE(SUBSTITUTE(SUBSTITUTE(SUBSTITUTE(SUBSTITUTE(SUBSTITUTE(LOWER(K725),".",""),"-","")," bvba",""),"belgië",""),"belgium","")," nv","")," bv",""),"group",""),"groep","")," ", ""),"é","e"),"è","e"),"à","a")</f>
        <v>mediahuis</v>
      </c>
      <c r="M725" t="str">
        <f>LOWER(B725&amp;Table1[[#This Row],[Achternaam]]&amp;L725)</f>
        <v>nathalievercammenmediahuis</v>
      </c>
      <c r="N725"/>
      <c r="O725"/>
      <c r="P725"/>
      <c r="Q725"/>
      <c r="R725" t="str">
        <f>IFERROR(LEFT(SUBSTITUTE(SUBSTITUTE(Table1[[#This Row],[Website]],"www.",""),"https://",""), FIND(".", SUBSTITUTE(SUBSTITUTE(Table1[[#This Row],[Website]],"www.",""),"https://","")) - 1),"")</f>
        <v/>
      </c>
      <c r="S725" t="s">
        <v>8518</v>
      </c>
      <c r="T725"/>
    </row>
    <row r="726" spans="1:20" ht="15" customHeight="1" x14ac:dyDescent="0.45">
      <c r="A726" t="s">
        <v>5346</v>
      </c>
      <c r="B726" t="s">
        <v>5290</v>
      </c>
      <c r="C726" t="s">
        <v>8522</v>
      </c>
      <c r="D726" t="s">
        <v>8521</v>
      </c>
      <c r="F726"/>
      <c r="G726"/>
      <c r="H726"/>
      <c r="I726" t="s">
        <v>8524</v>
      </c>
      <c r="J726"/>
      <c r="K726" t="s">
        <v>8523</v>
      </c>
      <c r="L726" t="str">
        <f>SUBSTITUTE(SUBSTITUTE(SUBSTITUTE(SUBSTITUTE(SUBSTITUTE(SUBSTITUTE(SUBSTITUTE(SUBSTITUTE(SUBSTITUTE(SUBSTITUTE(SUBSTITUTE(SUBSTITUTE(SUBSTITUTE(LOWER(K726),".",""),"-","")," bvba",""),"belgië",""),"belgium","")," nv","")," bv",""),"group",""),"groep","")," ", ""),"é","e"),"è","e"),"à","a")</f>
        <v>msd</v>
      </c>
      <c r="M726" t="str">
        <f>LOWER(B726&amp;Table1[[#This Row],[Achternaam]]&amp;L726)</f>
        <v>nathalievionmsd</v>
      </c>
      <c r="N726"/>
      <c r="O726"/>
      <c r="P726"/>
      <c r="Q726"/>
      <c r="R726" t="str">
        <f>IFERROR(LEFT(SUBSTITUTE(SUBSTITUTE(Table1[[#This Row],[Website]],"www.",""),"https://",""), FIND(".", SUBSTITUTE(SUBSTITUTE(Table1[[#This Row],[Website]],"www.",""),"https://","")) - 1),"")</f>
        <v/>
      </c>
      <c r="S726" t="s">
        <v>6689</v>
      </c>
      <c r="T726"/>
    </row>
    <row r="727" spans="1:20" ht="15" customHeight="1" x14ac:dyDescent="0.45">
      <c r="A727" t="s">
        <v>5346</v>
      </c>
      <c r="B727" t="s">
        <v>6466</v>
      </c>
      <c r="C727" t="s">
        <v>8527</v>
      </c>
      <c r="D727" t="s">
        <v>8526</v>
      </c>
      <c r="F727"/>
      <c r="G727"/>
      <c r="H727"/>
      <c r="I727" t="s">
        <v>8529</v>
      </c>
      <c r="J727"/>
      <c r="K727" t="s">
        <v>8528</v>
      </c>
      <c r="L727" t="str">
        <f>SUBSTITUTE(SUBSTITUTE(SUBSTITUTE(SUBSTITUTE(SUBSTITUTE(SUBSTITUTE(SUBSTITUTE(SUBSTITUTE(SUBSTITUTE(SUBSTITUTE(SUBSTITUTE(SUBSTITUTE(SUBSTITUTE(LOWER(K727),".",""),"-","")," bvba",""),"belgië",""),"belgium","")," nv","")," bv",""),"group",""),"groep","")," ", ""),"é","e"),"è","e"),"à","a")</f>
        <v>volvo</v>
      </c>
      <c r="M727" t="str">
        <f>LOWER(B727&amp;Table1[[#This Row],[Achternaam]]&amp;L727)</f>
        <v>neleeeckhoutvolvo</v>
      </c>
      <c r="N727"/>
      <c r="O727"/>
      <c r="P727"/>
      <c r="Q727"/>
      <c r="R727" t="str">
        <f>IFERROR(LEFT(SUBSTITUTE(SUBSTITUTE(Table1[[#This Row],[Website]],"www.",""),"https://",""), FIND(".", SUBSTITUTE(SUBSTITUTE(Table1[[#This Row],[Website]],"www.",""),"https://","")) - 1),"")</f>
        <v/>
      </c>
      <c r="S727" t="s">
        <v>6689</v>
      </c>
      <c r="T727"/>
    </row>
    <row r="728" spans="1:20" ht="15" customHeight="1" x14ac:dyDescent="0.45">
      <c r="A728" t="s">
        <v>5346</v>
      </c>
      <c r="B728" t="s">
        <v>8532</v>
      </c>
      <c r="C728" t="s">
        <v>8533</v>
      </c>
      <c r="D728" t="s">
        <v>8531</v>
      </c>
      <c r="F728"/>
      <c r="G728"/>
      <c r="H728"/>
      <c r="I728" t="s">
        <v>8535</v>
      </c>
      <c r="J728"/>
      <c r="K728" t="s">
        <v>8534</v>
      </c>
      <c r="L728" t="str">
        <f>SUBSTITUTE(SUBSTITUTE(SUBSTITUTE(SUBSTITUTE(SUBSTITUTE(SUBSTITUTE(SUBSTITUTE(SUBSTITUTE(SUBSTITUTE(SUBSTITUTE(SUBSTITUTE(SUBSTITUTE(SUBSTITUTE(LOWER(K728),".",""),"-","")," bvba",""),"belgië",""),"belgium","")," nv","")," bv",""),"group",""),"groep","")," ", ""),"é","e"),"è","e"),"à","a")</f>
        <v>scandinaviantobaccobelux</v>
      </c>
      <c r="M728" t="str">
        <f>LOWER(B728&amp;Table1[[#This Row],[Achternaam]]&amp;L728)</f>
        <v>nicodecockscandinaviantobaccobelux</v>
      </c>
      <c r="N728"/>
      <c r="O728"/>
      <c r="P728"/>
      <c r="Q728"/>
      <c r="R728" t="str">
        <f>IFERROR(LEFT(SUBSTITUTE(SUBSTITUTE(Table1[[#This Row],[Website]],"www.",""),"https://",""), FIND(".", SUBSTITUTE(SUBSTITUTE(Table1[[#This Row],[Website]],"www.",""),"https://","")) - 1),"")</f>
        <v/>
      </c>
      <c r="S728" t="s">
        <v>6689</v>
      </c>
      <c r="T728"/>
    </row>
    <row r="729" spans="1:20" ht="15" customHeight="1" x14ac:dyDescent="0.45">
      <c r="A729" t="s">
        <v>5346</v>
      </c>
      <c r="B729" t="s">
        <v>6733</v>
      </c>
      <c r="C729" t="s">
        <v>5144</v>
      </c>
      <c r="D729" t="s">
        <v>8537</v>
      </c>
      <c r="F729"/>
      <c r="G729"/>
      <c r="H729"/>
      <c r="I729" t="s">
        <v>5052</v>
      </c>
      <c r="J729"/>
      <c r="K729" t="s">
        <v>3041</v>
      </c>
      <c r="L729" t="str">
        <f>SUBSTITUTE(SUBSTITUTE(SUBSTITUTE(SUBSTITUTE(SUBSTITUTE(SUBSTITUTE(SUBSTITUTE(SUBSTITUTE(SUBSTITUTE(SUBSTITUTE(SUBSTITUTE(SUBSTITUTE(SUBSTITUTE(LOWER(K729),".",""),"-","")," bvba",""),"belgië",""),"belgium","")," nv","")," bv",""),"group",""),"groep","")," ", ""),"é","e"),"è","e"),"à","a")</f>
        <v>lkq</v>
      </c>
      <c r="M729" t="str">
        <f>LOWER(B729&amp;Table1[[#This Row],[Achternaam]]&amp;L729)</f>
        <v>alainde bruynlkq</v>
      </c>
      <c r="N729"/>
      <c r="O729"/>
      <c r="P729"/>
      <c r="Q729"/>
      <c r="R729" t="str">
        <f>IFERROR(LEFT(SUBSTITUTE(SUBSTITUTE(Table1[[#This Row],[Website]],"www.",""),"https://",""), FIND(".", SUBSTITUTE(SUBSTITUTE(Table1[[#This Row],[Website]],"www.",""),"https://","")) - 1),"")</f>
        <v/>
      </c>
      <c r="S729" t="s">
        <v>8538</v>
      </c>
      <c r="T729"/>
    </row>
    <row r="730" spans="1:20" ht="15" customHeight="1" x14ac:dyDescent="0.45">
      <c r="A730" t="s">
        <v>5346</v>
      </c>
      <c r="B730" t="s">
        <v>8541</v>
      </c>
      <c r="C730" t="s">
        <v>8542</v>
      </c>
      <c r="D730" t="s">
        <v>8540</v>
      </c>
      <c r="F730"/>
      <c r="G730"/>
      <c r="H730"/>
      <c r="I730" t="s">
        <v>5987</v>
      </c>
      <c r="J730"/>
      <c r="K730" t="s">
        <v>8543</v>
      </c>
      <c r="L730" t="str">
        <f>SUBSTITUTE(SUBSTITUTE(SUBSTITUTE(SUBSTITUTE(SUBSTITUTE(SUBSTITUTE(SUBSTITUTE(SUBSTITUTE(SUBSTITUTE(SUBSTITUTE(SUBSTITUTE(SUBSTITUTE(SUBSTITUTE(LOWER(K730),".",""),"-","")," bvba",""),"belgië",""),"belgium","")," nv","")," bv",""),"group",""),"groep","")," ", ""),"é","e"),"è","e"),"à","a")</f>
        <v>recticelinternationalservices</v>
      </c>
      <c r="M730" t="str">
        <f>LOWER(B730&amp;Table1[[#This Row],[Achternaam]]&amp;L730)</f>
        <v>robnijskensrecticelinternationalservices</v>
      </c>
      <c r="N730"/>
      <c r="O730"/>
      <c r="P730"/>
      <c r="Q730"/>
      <c r="R730" t="str">
        <f>IFERROR(LEFT(SUBSTITUTE(SUBSTITUTE(Table1[[#This Row],[Website]],"www.",""),"https://",""), FIND(".", SUBSTITUTE(SUBSTITUTE(Table1[[#This Row],[Website]],"www.",""),"https://","")) - 1),"")</f>
        <v/>
      </c>
      <c r="S730" t="s">
        <v>8544</v>
      </c>
      <c r="T730"/>
    </row>
    <row r="731" spans="1:20" ht="15" customHeight="1" x14ac:dyDescent="0.45">
      <c r="A731" t="s">
        <v>5346</v>
      </c>
      <c r="B731" t="s">
        <v>8547</v>
      </c>
      <c r="C731" t="s">
        <v>8548</v>
      </c>
      <c r="D731" t="s">
        <v>8546</v>
      </c>
      <c r="F731"/>
      <c r="G731"/>
      <c r="H731"/>
      <c r="I731" t="s">
        <v>5052</v>
      </c>
      <c r="J731"/>
      <c r="K731" t="s">
        <v>2772</v>
      </c>
      <c r="L731" t="str">
        <f>SUBSTITUTE(SUBSTITUTE(SUBSTITUTE(SUBSTITUTE(SUBSTITUTE(SUBSTITUTE(SUBSTITUTE(SUBSTITUTE(SUBSTITUTE(SUBSTITUTE(SUBSTITUTE(SUBSTITUTE(SUBSTITUTE(LOWER(K731),".",""),"-","")," bvba",""),"belgië",""),"belgium","")," nv","")," bv",""),"group",""),"groep","")," ", ""),"é","e"),"è","e"),"à","a")</f>
        <v>jumbo</v>
      </c>
      <c r="M731" t="str">
        <f>LOWER(B731&amp;Table1[[#This Row],[Achternaam]]&amp;L731)</f>
        <v>okkedepretterejumbo</v>
      </c>
      <c r="N731"/>
      <c r="O731"/>
      <c r="P731"/>
      <c r="Q731"/>
      <c r="R731" t="str">
        <f>IFERROR(LEFT(SUBSTITUTE(SUBSTITUTE(Table1[[#This Row],[Website]],"www.",""),"https://",""), FIND(".", SUBSTITUTE(SUBSTITUTE(Table1[[#This Row],[Website]],"www.",""),"https://","")) - 1),"")</f>
        <v/>
      </c>
      <c r="S731" t="s">
        <v>8549</v>
      </c>
      <c r="T731"/>
    </row>
    <row r="732" spans="1:20" ht="15" customHeight="1" x14ac:dyDescent="0.45">
      <c r="A732" t="s">
        <v>5346</v>
      </c>
      <c r="B732" t="s">
        <v>8552</v>
      </c>
      <c r="C732" t="s">
        <v>5714</v>
      </c>
      <c r="D732" t="s">
        <v>8551</v>
      </c>
      <c r="F732"/>
      <c r="G732"/>
      <c r="H732"/>
      <c r="I732" t="s">
        <v>8555</v>
      </c>
      <c r="J732"/>
      <c r="K732" t="s">
        <v>8553</v>
      </c>
      <c r="L732" t="str">
        <f>SUBSTITUTE(SUBSTITUTE(SUBSTITUTE(SUBSTITUTE(SUBSTITUTE(SUBSTITUTE(SUBSTITUTE(SUBSTITUTE(SUBSTITUTE(SUBSTITUTE(SUBSTITUTE(SUBSTITUTE(SUBSTITUTE(LOWER(K732),".",""),"-","")," bvba",""),"belgië",""),"belgium","")," nv","")," bv",""),"group",""),"groep","")," ", ""),"é","e"),"è","e"),"à","a")</f>
        <v>goodyeardunloptiresoperations</v>
      </c>
      <c r="M732" t="str">
        <f>LOWER(B732&amp;Table1[[#This Row],[Achternaam]]&amp;L732)</f>
        <v>oliverkimgoodyeardunloptiresoperations</v>
      </c>
      <c r="N732"/>
      <c r="O732"/>
      <c r="P732"/>
      <c r="Q732"/>
      <c r="R732" t="str">
        <f>IFERROR(LEFT(SUBSTITUTE(SUBSTITUTE(Table1[[#This Row],[Website]],"www.",""),"https://",""), FIND(".", SUBSTITUTE(SUBSTITUTE(Table1[[#This Row],[Website]],"www.",""),"https://","")) - 1),"")</f>
        <v/>
      </c>
      <c r="S732" t="s">
        <v>8554</v>
      </c>
      <c r="T732"/>
    </row>
    <row r="733" spans="1:20" ht="15" customHeight="1" x14ac:dyDescent="0.45">
      <c r="A733" t="s">
        <v>5346</v>
      </c>
      <c r="B733" t="s">
        <v>5612</v>
      </c>
      <c r="C733" t="s">
        <v>6367</v>
      </c>
      <c r="D733" t="s">
        <v>8557</v>
      </c>
      <c r="F733"/>
      <c r="G733"/>
      <c r="H733"/>
      <c r="I733" t="s">
        <v>5052</v>
      </c>
      <c r="J733"/>
      <c r="K733" t="s">
        <v>8558</v>
      </c>
      <c r="L733" t="str">
        <f>SUBSTITUTE(SUBSTITUTE(SUBSTITUTE(SUBSTITUTE(SUBSTITUTE(SUBSTITUTE(SUBSTITUTE(SUBSTITUTE(SUBSTITUTE(SUBSTITUTE(SUBSTITUTE(SUBSTITUTE(SUBSTITUTE(LOWER(K733),".",""),"-","")," bvba",""),"belgië",""),"belgium","")," nv","")," bv",""),"group",""),"groep","")," ", ""),"é","e"),"è","e"),"à","a")</f>
        <v>toyotamaterialhandling</v>
      </c>
      <c r="M733" t="str">
        <f>LOWER(B733&amp;Table1[[#This Row],[Achternaam]]&amp;L733)</f>
        <v>oliviercarliertoyotamaterialhandling</v>
      </c>
      <c r="N733"/>
      <c r="O733"/>
      <c r="P733"/>
      <c r="Q733"/>
      <c r="R733" t="str">
        <f>IFERROR(LEFT(SUBSTITUTE(SUBSTITUTE(Table1[[#This Row],[Website]],"www.",""),"https://",""), FIND(".", SUBSTITUTE(SUBSTITUTE(Table1[[#This Row],[Website]],"www.",""),"https://","")) - 1),"")</f>
        <v/>
      </c>
      <c r="S733" t="s">
        <v>6689</v>
      </c>
      <c r="T733"/>
    </row>
    <row r="734" spans="1:20" ht="15" customHeight="1" x14ac:dyDescent="0.45">
      <c r="A734" t="s">
        <v>5346</v>
      </c>
      <c r="B734" t="s">
        <v>8561</v>
      </c>
      <c r="C734" t="s">
        <v>8562</v>
      </c>
      <c r="D734" t="s">
        <v>8560</v>
      </c>
      <c r="F734"/>
      <c r="G734"/>
      <c r="H734"/>
      <c r="I734" t="s">
        <v>5115</v>
      </c>
      <c r="J734"/>
      <c r="K734" t="s">
        <v>8563</v>
      </c>
      <c r="L734" t="str">
        <f>SUBSTITUTE(SUBSTITUTE(SUBSTITUTE(SUBSTITUTE(SUBSTITUTE(SUBSTITUTE(SUBSTITUTE(SUBSTITUTE(SUBSTITUTE(SUBSTITUTE(SUBSTITUTE(SUBSTITUTE(SUBSTITUTE(LOWER(K734),".",""),"-","")," bvba",""),"belgië",""),"belgium","")," nv","")," bv",""),"group",""),"groep","")," ", ""),"é","e"),"è","e"),"à","a")</f>
        <v>kuwaitpetroleum</v>
      </c>
      <c r="M734" t="str">
        <f>LOWER(B734&amp;Table1[[#This Row],[Achternaam]]&amp;L734)</f>
        <v>olafvan beymakuwaitpetroleum</v>
      </c>
      <c r="N734"/>
      <c r="O734"/>
      <c r="P734"/>
      <c r="Q734"/>
      <c r="R734" t="str">
        <f>IFERROR(LEFT(SUBSTITUTE(SUBSTITUTE(Table1[[#This Row],[Website]],"www.",""),"https://",""), FIND(".", SUBSTITUTE(SUBSTITUTE(Table1[[#This Row],[Website]],"www.",""),"https://","")) - 1),"")</f>
        <v/>
      </c>
      <c r="S734" t="s">
        <v>8564</v>
      </c>
      <c r="T734"/>
    </row>
    <row r="735" spans="1:20" ht="15" customHeight="1" x14ac:dyDescent="0.45">
      <c r="A735" t="s">
        <v>5346</v>
      </c>
      <c r="B735" t="s">
        <v>6022</v>
      </c>
      <c r="C735" t="s">
        <v>8567</v>
      </c>
      <c r="D735" t="s">
        <v>8566</v>
      </c>
      <c r="F735"/>
      <c r="G735"/>
      <c r="H735"/>
      <c r="I735" t="s">
        <v>6243</v>
      </c>
      <c r="J735"/>
      <c r="K735" t="s">
        <v>8568</v>
      </c>
      <c r="L735" t="str">
        <f>SUBSTITUTE(SUBSTITUTE(SUBSTITUTE(SUBSTITUTE(SUBSTITUTE(SUBSTITUTE(SUBSTITUTE(SUBSTITUTE(SUBSTITUTE(SUBSTITUTE(SUBSTITUTE(SUBSTITUTE(SUBSTITUTE(LOWER(K735),".",""),"-","")," bvba",""),"belgië",""),"belgium","")," nv","")," bv",""),"group",""),"groep","")," ", ""),"é","e"),"è","e"),"à","a")</f>
        <v>lalorraineninove</v>
      </c>
      <c r="M735" t="str">
        <f>LOWER(B735&amp;Table1[[#This Row],[Achternaam]]&amp;L735)</f>
        <v>philippeghijselincklalorraineninove</v>
      </c>
      <c r="N735"/>
      <c r="O735"/>
      <c r="P735"/>
      <c r="Q735"/>
      <c r="R735" t="str">
        <f>IFERROR(LEFT(SUBSTITUTE(SUBSTITUTE(Table1[[#This Row],[Website]],"www.",""),"https://",""), FIND(".", SUBSTITUTE(SUBSTITUTE(Table1[[#This Row],[Website]],"www.",""),"https://","")) - 1),"")</f>
        <v/>
      </c>
      <c r="S735" t="s">
        <v>6689</v>
      </c>
      <c r="T735"/>
    </row>
    <row r="736" spans="1:20" ht="15" customHeight="1" x14ac:dyDescent="0.45">
      <c r="A736" t="s">
        <v>5346</v>
      </c>
      <c r="B736" t="s">
        <v>6099</v>
      </c>
      <c r="C736" t="s">
        <v>8571</v>
      </c>
      <c r="D736" t="s">
        <v>8570</v>
      </c>
      <c r="F736"/>
      <c r="G736"/>
      <c r="H736"/>
      <c r="I736" t="s">
        <v>7149</v>
      </c>
      <c r="J736"/>
      <c r="K736" t="s">
        <v>8572</v>
      </c>
      <c r="L736" t="str">
        <f>SUBSTITUTE(SUBSTITUTE(SUBSTITUTE(SUBSTITUTE(SUBSTITUTE(SUBSTITUTE(SUBSTITUTE(SUBSTITUTE(SUBSTITUTE(SUBSTITUTE(SUBSTITUTE(SUBSTITUTE(SUBSTITUTE(LOWER(K736),".",""),"-","")," bvba",""),"belgië",""),"belgium","")," nv","")," bv",""),"group",""),"groep","")," ", ""),"é","e"),"è","e"),"à","a")</f>
        <v>culligan</v>
      </c>
      <c r="M736" t="str">
        <f>LOWER(B736&amp;Table1[[#This Row],[Achternaam]]&amp;L736)</f>
        <v>pascalehannaertculligan</v>
      </c>
      <c r="N736"/>
      <c r="O736"/>
      <c r="P736"/>
      <c r="Q736"/>
      <c r="R736" t="str">
        <f>IFERROR(LEFT(SUBSTITUTE(SUBSTITUTE(Table1[[#This Row],[Website]],"www.",""),"https://",""), FIND(".", SUBSTITUTE(SUBSTITUTE(Table1[[#This Row],[Website]],"www.",""),"https://","")) - 1),"")</f>
        <v/>
      </c>
      <c r="S736" t="s">
        <v>6689</v>
      </c>
      <c r="T736"/>
    </row>
    <row r="737" spans="1:20" ht="15" customHeight="1" x14ac:dyDescent="0.45">
      <c r="A737" t="s">
        <v>5346</v>
      </c>
      <c r="B737" t="s">
        <v>5126</v>
      </c>
      <c r="C737" t="s">
        <v>8575</v>
      </c>
      <c r="D737" t="s">
        <v>8574</v>
      </c>
      <c r="F737"/>
      <c r="G737"/>
      <c r="H737"/>
      <c r="I737" t="s">
        <v>5052</v>
      </c>
      <c r="J737"/>
      <c r="K737" t="s">
        <v>8576</v>
      </c>
      <c r="L737" t="str">
        <f>SUBSTITUTE(SUBSTITUTE(SUBSTITUTE(SUBSTITUTE(SUBSTITUTE(SUBSTITUTE(SUBSTITUTE(SUBSTITUTE(SUBSTITUTE(SUBSTITUTE(SUBSTITUTE(SUBSTITUTE(SUBSTITUTE(LOWER(K737),".",""),"-","")," bvba",""),"belgië",""),"belgium","")," nv","")," bv",""),"group",""),"groep","")," ", ""),"é","e"),"è","e"),"à","a")</f>
        <v>x²osanitary</v>
      </c>
      <c r="M737" t="str">
        <f>LOWER(B737&amp;Table1[[#This Row],[Achternaam]]&amp;L737)</f>
        <v>patriciavermeerschx²osanitary</v>
      </c>
      <c r="N737"/>
      <c r="O737"/>
      <c r="P737"/>
      <c r="Q737"/>
      <c r="R737" t="str">
        <f>IFERROR(LEFT(SUBSTITUTE(SUBSTITUTE(Table1[[#This Row],[Website]],"www.",""),"https://",""), FIND(".", SUBSTITUTE(SUBSTITUTE(Table1[[#This Row],[Website]],"www.",""),"https://","")) - 1),"")</f>
        <v/>
      </c>
      <c r="S737" t="s">
        <v>6689</v>
      </c>
      <c r="T737"/>
    </row>
    <row r="738" spans="1:20" ht="15" customHeight="1" x14ac:dyDescent="0.45">
      <c r="A738" t="s">
        <v>5346</v>
      </c>
      <c r="B738" t="s">
        <v>5101</v>
      </c>
      <c r="C738" t="s">
        <v>8579</v>
      </c>
      <c r="D738" t="s">
        <v>8578</v>
      </c>
      <c r="F738"/>
      <c r="G738"/>
      <c r="H738"/>
      <c r="I738" t="s">
        <v>5052</v>
      </c>
      <c r="J738"/>
      <c r="K738" t="s">
        <v>8580</v>
      </c>
      <c r="L738" t="str">
        <f>SUBSTITUTE(SUBSTITUTE(SUBSTITUTE(SUBSTITUTE(SUBSTITUTE(SUBSTITUTE(SUBSTITUTE(SUBSTITUTE(SUBSTITUTE(SUBSTITUTE(SUBSTITUTE(SUBSTITUTE(SUBSTITUTE(LOWER(K738),".",""),"-","")," bvba",""),"belgië",""),"belgium","")," nv","")," bv",""),"group",""),"groep","")," ", ""),"é","e"),"è","e"),"à","a")</f>
        <v>herboschkiere</v>
      </c>
      <c r="M738" t="str">
        <f>LOWER(B738&amp;Table1[[#This Row],[Achternaam]]&amp;L738)</f>
        <v>patrickde bockherboschkiere</v>
      </c>
      <c r="N738"/>
      <c r="O738"/>
      <c r="P738"/>
      <c r="Q738"/>
      <c r="R738" t="str">
        <f>IFERROR(LEFT(SUBSTITUTE(SUBSTITUTE(Table1[[#This Row],[Website]],"www.",""),"https://",""), FIND(".", SUBSTITUTE(SUBSTITUTE(Table1[[#This Row],[Website]],"www.",""),"https://","")) - 1),"")</f>
        <v/>
      </c>
      <c r="S738" t="s">
        <v>6689</v>
      </c>
      <c r="T738"/>
    </row>
    <row r="739" spans="1:20" ht="15" customHeight="1" x14ac:dyDescent="0.45">
      <c r="A739" t="s">
        <v>5346</v>
      </c>
      <c r="B739" t="s">
        <v>5101</v>
      </c>
      <c r="C739" t="s">
        <v>8583</v>
      </c>
      <c r="D739" t="s">
        <v>8582</v>
      </c>
      <c r="F739"/>
      <c r="G739"/>
      <c r="H739"/>
      <c r="I739" t="s">
        <v>7973</v>
      </c>
      <c r="J739"/>
      <c r="K739" t="s">
        <v>8584</v>
      </c>
      <c r="L739" t="str">
        <f>SUBSTITUTE(SUBSTITUTE(SUBSTITUTE(SUBSTITUTE(SUBSTITUTE(SUBSTITUTE(SUBSTITUTE(SUBSTITUTE(SUBSTITUTE(SUBSTITUTE(SUBSTITUTE(SUBSTITUTE(SUBSTITUTE(LOWER(K739),".",""),"-","")," bvba",""),"belgië",""),"belgium","")," nv","")," bv",""),"group",""),"groep","")," ", ""),"é","e"),"è","e"),"à","a")</f>
        <v>stg</v>
      </c>
      <c r="M739" t="str">
        <f>LOWER(B739&amp;Table1[[#This Row],[Achternaam]]&amp;L739)</f>
        <v>patrickvan den boschstg</v>
      </c>
      <c r="N739"/>
      <c r="O739"/>
      <c r="P739"/>
      <c r="Q739"/>
      <c r="R739" t="str">
        <f>IFERROR(LEFT(SUBSTITUTE(SUBSTITUTE(Table1[[#This Row],[Website]],"www.",""),"https://",""), FIND(".", SUBSTITUTE(SUBSTITUTE(Table1[[#This Row],[Website]],"www.",""),"https://","")) - 1),"")</f>
        <v/>
      </c>
      <c r="S739" t="s">
        <v>8585</v>
      </c>
      <c r="T739"/>
    </row>
    <row r="740" spans="1:20" ht="15" customHeight="1" x14ac:dyDescent="0.45">
      <c r="A740" t="s">
        <v>5346</v>
      </c>
      <c r="B740" t="s">
        <v>8588</v>
      </c>
      <c r="C740" t="s">
        <v>8589</v>
      </c>
      <c r="D740" t="s">
        <v>8587</v>
      </c>
      <c r="F740"/>
      <c r="G740"/>
      <c r="H740"/>
      <c r="I740" t="s">
        <v>8590</v>
      </c>
      <c r="J740"/>
      <c r="K740" t="s">
        <v>7988</v>
      </c>
      <c r="L740" t="str">
        <f>SUBSTITUTE(SUBSTITUTE(SUBSTITUTE(SUBSTITUTE(SUBSTITUTE(SUBSTITUTE(SUBSTITUTE(SUBSTITUTE(SUBSTITUTE(SUBSTITUTE(SUBSTITUTE(SUBSTITUTE(SUBSTITUTE(LOWER(K740),".",""),"-","")," bvba",""),"belgië",""),"belgium","")," nv","")," bv",""),"group",""),"groep","")," ", ""),"é","e"),"è","e"),"à","a")</f>
        <v>nuscience</v>
      </c>
      <c r="M740" t="str">
        <f>LOWER(B740&amp;Table1[[#This Row],[Achternaam]]&amp;L740)</f>
        <v>paulaeveraerdnuscience</v>
      </c>
      <c r="N740"/>
      <c r="O740"/>
      <c r="P740"/>
      <c r="Q740"/>
      <c r="R740" t="str">
        <f>IFERROR(LEFT(SUBSTITUTE(SUBSTITUTE(Table1[[#This Row],[Website]],"www.",""),"https://",""), FIND(".", SUBSTITUTE(SUBSTITUTE(Table1[[#This Row],[Website]],"www.",""),"https://","")) - 1),"")</f>
        <v/>
      </c>
      <c r="S740" t="s">
        <v>6689</v>
      </c>
      <c r="T740"/>
    </row>
    <row r="741" spans="1:20" ht="15" customHeight="1" x14ac:dyDescent="0.45">
      <c r="A741" t="s">
        <v>5346</v>
      </c>
      <c r="B741" t="s">
        <v>8592</v>
      </c>
      <c r="C741" t="s">
        <v>8593</v>
      </c>
      <c r="D741" t="s">
        <v>8591</v>
      </c>
      <c r="F741"/>
      <c r="G741"/>
      <c r="H741"/>
      <c r="I741" t="s">
        <v>5052</v>
      </c>
      <c r="J741"/>
      <c r="K741" t="s">
        <v>7379</v>
      </c>
      <c r="L741" t="str">
        <f>SUBSTITUTE(SUBSTITUTE(SUBSTITUTE(SUBSTITUTE(SUBSTITUTE(SUBSTITUTE(SUBSTITUTE(SUBSTITUTE(SUBSTITUTE(SUBSTITUTE(SUBSTITUTE(SUBSTITUTE(SUBSTITUTE(LOWER(K741),".",""),"-","")," bvba",""),"belgië",""),"belgium","")," nv","")," bv",""),"group",""),"groep","")," ", ""),"é","e"),"è","e"),"à","a")</f>
        <v>brico</v>
      </c>
      <c r="M741" t="str">
        <f>LOWER(B741&amp;Table1[[#This Row],[Achternaam]]&amp;L741)</f>
        <v>paulinethierensbrico</v>
      </c>
      <c r="N741"/>
      <c r="O741"/>
      <c r="P741"/>
      <c r="Q741"/>
      <c r="R741" t="str">
        <f>IFERROR(LEFT(SUBSTITUTE(SUBSTITUTE(Table1[[#This Row],[Website]],"www.",""),"https://",""), FIND(".", SUBSTITUTE(SUBSTITUTE(Table1[[#This Row],[Website]],"www.",""),"https://","")) - 1),"")</f>
        <v/>
      </c>
      <c r="S741" t="s">
        <v>6689</v>
      </c>
      <c r="T741"/>
    </row>
    <row r="742" spans="1:20" ht="15" customHeight="1" x14ac:dyDescent="0.45">
      <c r="A742" t="s">
        <v>5346</v>
      </c>
      <c r="B742" t="s">
        <v>8596</v>
      </c>
      <c r="C742" t="s">
        <v>8597</v>
      </c>
      <c r="D742" t="s">
        <v>8595</v>
      </c>
      <c r="F742"/>
      <c r="G742"/>
      <c r="H742"/>
      <c r="I742" t="s">
        <v>5115</v>
      </c>
      <c r="J742"/>
      <c r="K742" t="s">
        <v>8598</v>
      </c>
      <c r="L742" t="str">
        <f>SUBSTITUTE(SUBSTITUTE(SUBSTITUTE(SUBSTITUTE(SUBSTITUTE(SUBSTITUTE(SUBSTITUTE(SUBSTITUTE(SUBSTITUTE(SUBSTITUTE(SUBSTITUTE(SUBSTITUTE(SUBSTITUTE(LOWER(K742),".",""),"-","")," bvba",""),"belgië",""),"belgium","")," nv","")," bv",""),"group",""),"groep","")," ", ""),"é","e"),"è","e"),"à","a")</f>
        <v>buckmanlaboratories</v>
      </c>
      <c r="M742" t="str">
        <f>LOWER(B742&amp;Table1[[#This Row],[Achternaam]]&amp;L742)</f>
        <v>patrycjabarleabuckmanlaboratories</v>
      </c>
      <c r="N742"/>
      <c r="O742"/>
      <c r="P742"/>
      <c r="Q742"/>
      <c r="R742" t="str">
        <f>IFERROR(LEFT(SUBSTITUTE(SUBSTITUTE(Table1[[#This Row],[Website]],"www.",""),"https://",""), FIND(".", SUBSTITUTE(SUBSTITUTE(Table1[[#This Row],[Website]],"www.",""),"https://","")) - 1),"")</f>
        <v/>
      </c>
      <c r="S742" t="s">
        <v>6689</v>
      </c>
      <c r="T742"/>
    </row>
    <row r="743" spans="1:20" ht="15" customHeight="1" x14ac:dyDescent="0.45">
      <c r="A743" t="s">
        <v>5346</v>
      </c>
      <c r="B743" t="s">
        <v>8601</v>
      </c>
      <c r="C743" t="s">
        <v>8602</v>
      </c>
      <c r="D743" t="s">
        <v>8600</v>
      </c>
      <c r="F743"/>
      <c r="G743"/>
      <c r="H743"/>
      <c r="I743" t="s">
        <v>5052</v>
      </c>
      <c r="J743"/>
      <c r="K743" t="s">
        <v>1552</v>
      </c>
      <c r="L743" t="str">
        <f>SUBSTITUTE(SUBSTITUTE(SUBSTITUTE(SUBSTITUTE(SUBSTITUTE(SUBSTITUTE(SUBSTITUTE(SUBSTITUTE(SUBSTITUTE(SUBSTITUTE(SUBSTITUTE(SUBSTITUTE(SUBSTITUTE(LOWER(K743),".",""),"-","")," bvba",""),"belgië",""),"belgium","")," nv","")," bv",""),"group",""),"groep","")," ", ""),"é","e"),"è","e"),"à","a")</f>
        <v>cummins</v>
      </c>
      <c r="M743" t="str">
        <f>LOWER(B743&amp;Table1[[#This Row],[Achternaam]]&amp;L743)</f>
        <v>peggyeveraertcummins</v>
      </c>
      <c r="N743"/>
      <c r="O743"/>
      <c r="P743"/>
      <c r="Q743"/>
      <c r="R743" t="str">
        <f>IFERROR(LEFT(SUBSTITUTE(SUBSTITUTE(Table1[[#This Row],[Website]],"www.",""),"https://",""), FIND(".", SUBSTITUTE(SUBSTITUTE(Table1[[#This Row],[Website]],"www.",""),"https://","")) - 1),"")</f>
        <v/>
      </c>
      <c r="S743" t="s">
        <v>6689</v>
      </c>
      <c r="T743"/>
    </row>
    <row r="744" spans="1:20" ht="15" customHeight="1" x14ac:dyDescent="0.45">
      <c r="A744" t="s">
        <v>5346</v>
      </c>
      <c r="B744" t="s">
        <v>8601</v>
      </c>
      <c r="C744" t="s">
        <v>8605</v>
      </c>
      <c r="D744" t="s">
        <v>8604</v>
      </c>
      <c r="F744"/>
      <c r="G744"/>
      <c r="H744"/>
      <c r="I744" t="s">
        <v>5115</v>
      </c>
      <c r="J744"/>
      <c r="K744" t="s">
        <v>8606</v>
      </c>
      <c r="L744" t="str">
        <f>SUBSTITUTE(SUBSTITUTE(SUBSTITUTE(SUBSTITUTE(SUBSTITUTE(SUBSTITUTE(SUBSTITUTE(SUBSTITUTE(SUBSTITUTE(SUBSTITUTE(SUBSTITUTE(SUBSTITUTE(SUBSTITUTE(LOWER(K744),".",""),"-","")," bvba",""),"belgië",""),"belgium","")," nv","")," bv",""),"group",""),"groep","")," ", ""),"é","e"),"è","e"),"à","a")</f>
        <v>steelforce</v>
      </c>
      <c r="M744" t="str">
        <f>LOWER(B744&amp;Table1[[#This Row],[Achternaam]]&amp;L744)</f>
        <v>peggylaenensteelforce</v>
      </c>
      <c r="N744"/>
      <c r="O744"/>
      <c r="P744"/>
      <c r="Q744"/>
      <c r="R744" t="str">
        <f>IFERROR(LEFT(SUBSTITUTE(SUBSTITUTE(Table1[[#This Row],[Website]],"www.",""),"https://",""), FIND(".", SUBSTITUTE(SUBSTITUTE(Table1[[#This Row],[Website]],"www.",""),"https://","")) - 1),"")</f>
        <v/>
      </c>
      <c r="S744" t="s">
        <v>8607</v>
      </c>
      <c r="T744"/>
    </row>
    <row r="745" spans="1:20" ht="15" customHeight="1" x14ac:dyDescent="0.45">
      <c r="A745" t="s">
        <v>5346</v>
      </c>
      <c r="B745" t="s">
        <v>8601</v>
      </c>
      <c r="C745" t="s">
        <v>7206</v>
      </c>
      <c r="D745" t="s">
        <v>8609</v>
      </c>
      <c r="F745"/>
      <c r="G745"/>
      <c r="H745"/>
      <c r="I745" t="s">
        <v>8612</v>
      </c>
      <c r="J745"/>
      <c r="K745" t="s">
        <v>8610</v>
      </c>
      <c r="L745" t="str">
        <f>SUBSTITUTE(SUBSTITUTE(SUBSTITUTE(SUBSTITUTE(SUBSTITUTE(SUBSTITUTE(SUBSTITUTE(SUBSTITUTE(SUBSTITUTE(SUBSTITUTE(SUBSTITUTE(SUBSTITUTE(SUBSTITUTE(LOWER(K745),".",""),"-","")," bvba",""),"belgië",""),"belgium","")," nv","")," bv",""),"group",""),"groep","")," ", ""),"é","e"),"è","e"),"à","a")</f>
        <v>nippongases</v>
      </c>
      <c r="M745" t="str">
        <f>LOWER(B745&amp;Table1[[#This Row],[Achternaam]]&amp;L745)</f>
        <v>peggyvan peernippongases</v>
      </c>
      <c r="N745"/>
      <c r="O745"/>
      <c r="P745"/>
      <c r="Q745"/>
      <c r="R745" t="str">
        <f>IFERROR(LEFT(SUBSTITUTE(SUBSTITUTE(Table1[[#This Row],[Website]],"www.",""),"https://",""), FIND(".", SUBSTITUTE(SUBSTITUTE(Table1[[#This Row],[Website]],"www.",""),"https://","")) - 1),"")</f>
        <v/>
      </c>
      <c r="S745" t="s">
        <v>8611</v>
      </c>
      <c r="T745"/>
    </row>
    <row r="746" spans="1:20" ht="15" customHeight="1" x14ac:dyDescent="0.45">
      <c r="A746" t="s">
        <v>5346</v>
      </c>
      <c r="B746" t="s">
        <v>5137</v>
      </c>
      <c r="C746" t="s">
        <v>8615</v>
      </c>
      <c r="D746" t="s">
        <v>8614</v>
      </c>
      <c r="F746"/>
      <c r="G746"/>
      <c r="H746"/>
      <c r="I746" t="s">
        <v>5115</v>
      </c>
      <c r="J746"/>
      <c r="K746" t="s">
        <v>8616</v>
      </c>
      <c r="L746" t="str">
        <f>SUBSTITUTE(SUBSTITUTE(SUBSTITUTE(SUBSTITUTE(SUBSTITUTE(SUBSTITUTE(SUBSTITUTE(SUBSTITUTE(SUBSTITUTE(SUBSTITUTE(SUBSTITUTE(SUBSTITUTE(SUBSTITUTE(LOWER(K746),".",""),"-","")," bvba",""),"belgië",""),"belgium","")," nv","")," bv",""),"group",""),"groep","")," ", ""),"é","e"),"è","e"),"à","a")</f>
        <v>oleon</v>
      </c>
      <c r="M746" t="str">
        <f>LOWER(B746&amp;Table1[[#This Row],[Achternaam]]&amp;L746)</f>
        <v>peterbalcaenoleon</v>
      </c>
      <c r="N746"/>
      <c r="O746"/>
      <c r="P746"/>
      <c r="Q746"/>
      <c r="R746" t="str">
        <f>IFERROR(LEFT(SUBSTITUTE(SUBSTITUTE(Table1[[#This Row],[Website]],"www.",""),"https://",""), FIND(".", SUBSTITUTE(SUBSTITUTE(Table1[[#This Row],[Website]],"www.",""),"https://","")) - 1),"")</f>
        <v/>
      </c>
      <c r="S746" t="s">
        <v>6689</v>
      </c>
      <c r="T746"/>
    </row>
    <row r="747" spans="1:20" ht="15" customHeight="1" x14ac:dyDescent="0.45">
      <c r="A747" t="s">
        <v>5346</v>
      </c>
      <c r="B747" t="s">
        <v>5137</v>
      </c>
      <c r="C747" t="s">
        <v>8619</v>
      </c>
      <c r="D747" t="s">
        <v>8618</v>
      </c>
      <c r="F747"/>
      <c r="G747"/>
      <c r="H747"/>
      <c r="I747" t="s">
        <v>7973</v>
      </c>
      <c r="J747"/>
      <c r="K747" t="s">
        <v>8620</v>
      </c>
      <c r="L747" t="str">
        <f>SUBSTITUTE(SUBSTITUTE(SUBSTITUTE(SUBSTITUTE(SUBSTITUTE(SUBSTITUTE(SUBSTITUTE(SUBSTITUTE(SUBSTITUTE(SUBSTITUTE(SUBSTITUTE(SUBSTITUTE(SUBSTITUTE(LOWER(K747),".",""),"-","")," bvba",""),"belgië",""),"belgium","")," nv","")," bv",""),"group",""),"groep","")," ", ""),"é","e"),"è","e"),"à","a")</f>
        <v>casainternational</v>
      </c>
      <c r="M747" t="str">
        <f>LOWER(B747&amp;Table1[[#This Row],[Achternaam]]&amp;L747)</f>
        <v>peterbroeckhovencasainternational</v>
      </c>
      <c r="N747"/>
      <c r="O747"/>
      <c r="P747"/>
      <c r="Q747"/>
      <c r="R747" t="str">
        <f>IFERROR(LEFT(SUBSTITUTE(SUBSTITUTE(Table1[[#This Row],[Website]],"www.",""),"https://",""), FIND(".", SUBSTITUTE(SUBSTITUTE(Table1[[#This Row],[Website]],"www.",""),"https://","")) - 1),"")</f>
        <v/>
      </c>
      <c r="S747" t="s">
        <v>8621</v>
      </c>
      <c r="T747"/>
    </row>
    <row r="748" spans="1:20" ht="15" customHeight="1" x14ac:dyDescent="0.45">
      <c r="A748" t="s">
        <v>5346</v>
      </c>
      <c r="B748" t="s">
        <v>5137</v>
      </c>
      <c r="C748" t="s">
        <v>8624</v>
      </c>
      <c r="D748" t="s">
        <v>8623</v>
      </c>
      <c r="F748"/>
      <c r="G748"/>
      <c r="H748"/>
      <c r="I748" t="s">
        <v>5115</v>
      </c>
      <c r="J748"/>
      <c r="K748" t="s">
        <v>8625</v>
      </c>
      <c r="L748" t="str">
        <f>SUBSTITUTE(SUBSTITUTE(SUBSTITUTE(SUBSTITUTE(SUBSTITUTE(SUBSTITUTE(SUBSTITUTE(SUBSTITUTE(SUBSTITUTE(SUBSTITUTE(SUBSTITUTE(SUBSTITUTE(SUBSTITUTE(LOWER(K748),".",""),"-","")," bvba",""),"belgië",""),"belgium","")," nv","")," bv",""),"group",""),"groep","")," ", ""),"é","e"),"è","e"),"à","a")</f>
        <v>rodekruisvlaanderen</v>
      </c>
      <c r="M748" t="str">
        <f>LOWER(B748&amp;Table1[[#This Row],[Achternaam]]&amp;L748)</f>
        <v>petercatryrodekruisvlaanderen</v>
      </c>
      <c r="N748"/>
      <c r="O748"/>
      <c r="P748"/>
      <c r="Q748"/>
      <c r="R748" t="str">
        <f>IFERROR(LEFT(SUBSTITUTE(SUBSTITUTE(Table1[[#This Row],[Website]],"www.",""),"https://",""), FIND(".", SUBSTITUTE(SUBSTITUTE(Table1[[#This Row],[Website]],"www.",""),"https://","")) - 1),"")</f>
        <v/>
      </c>
      <c r="S748" t="s">
        <v>6689</v>
      </c>
      <c r="T748"/>
    </row>
    <row r="749" spans="1:20" ht="15" customHeight="1" x14ac:dyDescent="0.45">
      <c r="A749" t="s">
        <v>5346</v>
      </c>
      <c r="B749" t="s">
        <v>5131</v>
      </c>
      <c r="C749" t="s">
        <v>5442</v>
      </c>
      <c r="D749" t="s">
        <v>8627</v>
      </c>
      <c r="F749"/>
      <c r="G749"/>
      <c r="H749"/>
      <c r="I749" t="s">
        <v>5115</v>
      </c>
      <c r="J749"/>
      <c r="K749" t="s">
        <v>2707</v>
      </c>
      <c r="L749" t="str">
        <f>SUBSTITUTE(SUBSTITUTE(SUBSTITUTE(SUBSTITUTE(SUBSTITUTE(SUBSTITUTE(SUBSTITUTE(SUBSTITUTE(SUBSTITUTE(SUBSTITUTE(SUBSTITUTE(SUBSTITUTE(SUBSTITUTE(LOWER(K749),".",""),"-","")," bvba",""),"belgië",""),"belgium","")," nv","")," bv",""),"group",""),"groep","")," ", ""),"é","e"),"è","e"),"à","a")</f>
        <v>jandenul</v>
      </c>
      <c r="M749" t="str">
        <f>LOWER(B749&amp;Table1[[#This Row],[Achternaam]]&amp;L749)</f>
        <v>philippironjandenul</v>
      </c>
      <c r="N749"/>
      <c r="O749"/>
      <c r="P749"/>
      <c r="Q749"/>
      <c r="R749" t="str">
        <f>IFERROR(LEFT(SUBSTITUTE(SUBSTITUTE(Table1[[#This Row],[Website]],"www.",""),"https://",""), FIND(".", SUBSTITUTE(SUBSTITUTE(Table1[[#This Row],[Website]],"www.",""),"https://","")) - 1),"")</f>
        <v/>
      </c>
      <c r="S749" t="s">
        <v>6689</v>
      </c>
      <c r="T749"/>
    </row>
    <row r="750" spans="1:20" ht="15" customHeight="1" x14ac:dyDescent="0.45">
      <c r="A750" t="s">
        <v>5346</v>
      </c>
      <c r="B750" t="s">
        <v>6022</v>
      </c>
      <c r="C750" t="s">
        <v>8630</v>
      </c>
      <c r="D750" t="s">
        <v>8629</v>
      </c>
      <c r="F750"/>
      <c r="G750"/>
      <c r="H750"/>
      <c r="I750" t="s">
        <v>5052</v>
      </c>
      <c r="J750"/>
      <c r="K750" t="s">
        <v>8631</v>
      </c>
      <c r="L750" t="str">
        <f>SUBSTITUTE(SUBSTITUTE(SUBSTITUTE(SUBSTITUTE(SUBSTITUTE(SUBSTITUTE(SUBSTITUTE(SUBSTITUTE(SUBSTITUTE(SUBSTITUTE(SUBSTITUTE(SUBSTITUTE(SUBSTITUTE(LOWER(K750),".",""),"-","")," bvba",""),"belgië",""),"belgium","")," nv","")," bv",""),"group",""),"groep","")," ", ""),"é","e"),"è","e"),"à","a")</f>
        <v>altrealogistics</v>
      </c>
      <c r="M750" t="str">
        <f>LOWER(B750&amp;Table1[[#This Row],[Achternaam]]&amp;L750)</f>
        <v>philippespoorenaltrealogistics</v>
      </c>
      <c r="N750"/>
      <c r="O750"/>
      <c r="P750"/>
      <c r="Q750"/>
      <c r="R750" t="str">
        <f>IFERROR(LEFT(SUBSTITUTE(SUBSTITUTE(Table1[[#This Row],[Website]],"www.",""),"https://",""), FIND(".", SUBSTITUTE(SUBSTITUTE(Table1[[#This Row],[Website]],"www.",""),"https://","")) - 1),"")</f>
        <v/>
      </c>
      <c r="S750" t="s">
        <v>6689</v>
      </c>
      <c r="T750"/>
    </row>
    <row r="751" spans="1:20" ht="15" customHeight="1" x14ac:dyDescent="0.45">
      <c r="A751" t="s">
        <v>5346</v>
      </c>
      <c r="B751" t="s">
        <v>8634</v>
      </c>
      <c r="C751" t="s">
        <v>8635</v>
      </c>
      <c r="D751" t="s">
        <v>8633</v>
      </c>
      <c r="F751"/>
      <c r="G751"/>
      <c r="H751"/>
      <c r="I751" t="s">
        <v>5052</v>
      </c>
      <c r="J751"/>
      <c r="K751" t="s">
        <v>8636</v>
      </c>
      <c r="L751" t="str">
        <f>SUBSTITUTE(SUBSTITUTE(SUBSTITUTE(SUBSTITUTE(SUBSTITUTE(SUBSTITUTE(SUBSTITUTE(SUBSTITUTE(SUBSTITUTE(SUBSTITUTE(SUBSTITUTE(SUBSTITUTE(SUBSTITUTE(LOWER(K751),".",""),"-","")," bvba",""),"belgië",""),"belgium","")," nv","")," bv",""),"group",""),"groep","")," ", ""),"é","e"),"è","e"),"à","a")</f>
        <v>desco</v>
      </c>
      <c r="M751" t="str">
        <f>LOWER(B751&amp;Table1[[#This Row],[Achternaam]]&amp;L751)</f>
        <v>piavanderstraetendesco</v>
      </c>
      <c r="N751"/>
      <c r="O751"/>
      <c r="P751"/>
      <c r="Q751"/>
      <c r="R751" t="str">
        <f>IFERROR(LEFT(SUBSTITUTE(SUBSTITUTE(Table1[[#This Row],[Website]],"www.",""),"https://",""), FIND(".", SUBSTITUTE(SUBSTITUTE(Table1[[#This Row],[Website]],"www.",""),"https://","")) - 1),"")</f>
        <v/>
      </c>
      <c r="S751" t="s">
        <v>6689</v>
      </c>
      <c r="T751"/>
    </row>
    <row r="752" spans="1:20" ht="15" customHeight="1" x14ac:dyDescent="0.45">
      <c r="A752" t="s">
        <v>5346</v>
      </c>
      <c r="B752" t="s">
        <v>6563</v>
      </c>
      <c r="C752" t="s">
        <v>8579</v>
      </c>
      <c r="D752" t="s">
        <v>8638</v>
      </c>
      <c r="F752"/>
      <c r="G752"/>
      <c r="H752"/>
      <c r="I752" t="s">
        <v>5052</v>
      </c>
      <c r="J752"/>
      <c r="K752" t="s">
        <v>8639</v>
      </c>
      <c r="L752" t="str">
        <f>SUBSTITUTE(SUBSTITUTE(SUBSTITUTE(SUBSTITUTE(SUBSTITUTE(SUBSTITUTE(SUBSTITUTE(SUBSTITUTE(SUBSTITUTE(SUBSTITUTE(SUBSTITUTE(SUBSTITUTE(SUBSTITUTE(LOWER(K752),".",""),"-","")," bvba",""),"belgië",""),"belgium","")," nv","")," bv",""),"group",""),"groep","")," ", ""),"é","e"),"è","e"),"à","a")</f>
        <v>lidl&amp;luxemburg</v>
      </c>
      <c r="M752" t="str">
        <f>LOWER(B752&amp;Table1[[#This Row],[Achternaam]]&amp;L752)</f>
        <v>pieterde bocklidl&amp;luxemburg</v>
      </c>
      <c r="N752"/>
      <c r="O752"/>
      <c r="P752"/>
      <c r="Q752"/>
      <c r="R752" t="str">
        <f>IFERROR(LEFT(SUBSTITUTE(SUBSTITUTE(Table1[[#This Row],[Website]],"www.",""),"https://",""), FIND(".", SUBSTITUTE(SUBSTITUTE(Table1[[#This Row],[Website]],"www.",""),"https://","")) - 1),"")</f>
        <v/>
      </c>
      <c r="S752" t="s">
        <v>8640</v>
      </c>
      <c r="T752"/>
    </row>
    <row r="753" spans="1:20" ht="15" customHeight="1" x14ac:dyDescent="0.45">
      <c r="A753" t="s">
        <v>5346</v>
      </c>
      <c r="B753" t="s">
        <v>5137</v>
      </c>
      <c r="C753" t="s">
        <v>8643</v>
      </c>
      <c r="D753" t="s">
        <v>8642</v>
      </c>
      <c r="F753"/>
      <c r="G753"/>
      <c r="H753"/>
      <c r="I753" t="s">
        <v>8645</v>
      </c>
      <c r="J753"/>
      <c r="K753" t="s">
        <v>8189</v>
      </c>
      <c r="L753" t="str">
        <f>SUBSTITUTE(SUBSTITUTE(SUBSTITUTE(SUBSTITUTE(SUBSTITUTE(SUBSTITUTE(SUBSTITUTE(SUBSTITUTE(SUBSTITUTE(SUBSTITUTE(SUBSTITUTE(SUBSTITUTE(SUBSTITUTE(LOWER(K753),".",""),"-","")," bvba",""),"belgië",""),"belgium","")," nv","")," bv",""),"group",""),"groep","")," ", ""),"é","e"),"è","e"),"à","a")</f>
        <v>katoennatie</v>
      </c>
      <c r="M753" t="str">
        <f>LOWER(B753&amp;Table1[[#This Row],[Achternaam]]&amp;L753)</f>
        <v>peterdhaesekatoennatie</v>
      </c>
      <c r="N753"/>
      <c r="O753"/>
      <c r="P753"/>
      <c r="Q753"/>
      <c r="R753" t="str">
        <f>IFERROR(LEFT(SUBSTITUTE(SUBSTITUTE(Table1[[#This Row],[Website]],"www.",""),"https://",""), FIND(".", SUBSTITUTE(SUBSTITUTE(Table1[[#This Row],[Website]],"www.",""),"https://","")) - 1),"")</f>
        <v/>
      </c>
      <c r="S753" t="s">
        <v>8644</v>
      </c>
      <c r="T753"/>
    </row>
    <row r="754" spans="1:20" ht="15" customHeight="1" x14ac:dyDescent="0.45">
      <c r="A754" t="s">
        <v>5346</v>
      </c>
      <c r="B754" t="s">
        <v>5392</v>
      </c>
      <c r="C754" t="s">
        <v>8647</v>
      </c>
      <c r="D754" t="s">
        <v>8646</v>
      </c>
      <c r="F754"/>
      <c r="G754"/>
      <c r="H754"/>
      <c r="I754" t="s">
        <v>8648</v>
      </c>
      <c r="J754"/>
      <c r="K754" t="s">
        <v>7133</v>
      </c>
      <c r="L754" t="str">
        <f>SUBSTITUTE(SUBSTITUTE(SUBSTITUTE(SUBSTITUTE(SUBSTITUTE(SUBSTITUTE(SUBSTITUTE(SUBSTITUTE(SUBSTITUTE(SUBSTITUTE(SUBSTITUTE(SUBSTITUTE(SUBSTITUTE(LOWER(K754),".",""),"-","")," bvba",""),"belgië",""),"belgium","")," nv","")," bv",""),"group",""),"groep","")," ", ""),"é","e"),"è","e"),"à","a")</f>
        <v>demedredging</v>
      </c>
      <c r="M754" t="str">
        <f>LOWER(B754&amp;Table1[[#This Row],[Achternaam]]&amp;L754)</f>
        <v>bartproostdemedredging</v>
      </c>
      <c r="N754"/>
      <c r="O754"/>
      <c r="P754"/>
      <c r="Q754"/>
      <c r="R754" t="str">
        <f>IFERROR(LEFT(SUBSTITUTE(SUBSTITUTE(Table1[[#This Row],[Website]],"www.",""),"https://",""), FIND(".", SUBSTITUTE(SUBSTITUTE(Table1[[#This Row],[Website]],"www.",""),"https://","")) - 1),"")</f>
        <v/>
      </c>
      <c r="S754" t="s">
        <v>6689</v>
      </c>
      <c r="T754"/>
    </row>
    <row r="755" spans="1:20" ht="15" customHeight="1" x14ac:dyDescent="0.45">
      <c r="A755" t="s">
        <v>5346</v>
      </c>
      <c r="B755" t="s">
        <v>5101</v>
      </c>
      <c r="C755" t="s">
        <v>8650</v>
      </c>
      <c r="D755" t="s">
        <v>8649</v>
      </c>
      <c r="F755"/>
      <c r="G755"/>
      <c r="H755"/>
      <c r="I755" t="s">
        <v>8651</v>
      </c>
      <c r="J755"/>
      <c r="K755" t="s">
        <v>3229</v>
      </c>
      <c r="L755" t="str">
        <f>SUBSTITUTE(SUBSTITUTE(SUBSTITUTE(SUBSTITUTE(SUBSTITUTE(SUBSTITUTE(SUBSTITUTE(SUBSTITUTE(SUBSTITUTE(SUBSTITUTE(SUBSTITUTE(SUBSTITUTE(SUBSTITUTE(LOWER(K755),".",""),"-","")," bvba",""),"belgië",""),"belgium","")," nv","")," bv",""),"group",""),"groep","")," ", ""),"é","e"),"è","e"),"à","a")</f>
        <v>melexistechnologies</v>
      </c>
      <c r="M755" t="str">
        <f>LOWER(B755&amp;Table1[[#This Row],[Achternaam]]&amp;L755)</f>
        <v>patrickverbovenmelexistechnologies</v>
      </c>
      <c r="N755"/>
      <c r="O755"/>
      <c r="P755"/>
      <c r="Q755"/>
      <c r="R755" t="str">
        <f>IFERROR(LEFT(SUBSTITUTE(SUBSTITUTE(Table1[[#This Row],[Website]],"www.",""),"https://",""), FIND(".", SUBSTITUTE(SUBSTITUTE(Table1[[#This Row],[Website]],"www.",""),"https://","")) - 1),"")</f>
        <v/>
      </c>
      <c r="S755" t="s">
        <v>6689</v>
      </c>
      <c r="T755"/>
    </row>
    <row r="756" spans="1:20" ht="15" customHeight="1" x14ac:dyDescent="0.45">
      <c r="A756" t="s">
        <v>5346</v>
      </c>
      <c r="B756" t="s">
        <v>6591</v>
      </c>
      <c r="C756" t="s">
        <v>8654</v>
      </c>
      <c r="D756" t="s">
        <v>8653</v>
      </c>
      <c r="F756"/>
      <c r="G756"/>
      <c r="H756"/>
      <c r="I756" t="s">
        <v>5052</v>
      </c>
      <c r="J756"/>
      <c r="K756" t="s">
        <v>8655</v>
      </c>
      <c r="L756" t="str">
        <f>SUBSTITUTE(SUBSTITUTE(SUBSTITUTE(SUBSTITUTE(SUBSTITUTE(SUBSTITUTE(SUBSTITUTE(SUBSTITUTE(SUBSTITUTE(SUBSTITUTE(SUBSTITUTE(SUBSTITUTE(SUBSTITUTE(LOWER(K756),".",""),"-","")," bvba",""),"belgië",""),"belgium","")," nv","")," bv",""),"group",""),"groep","")," ", ""),"é","e"),"è","e"),"à","a")</f>
        <v>vandersandensteenfabrieken</v>
      </c>
      <c r="M756" t="str">
        <f>LOWER(B756&amp;Table1[[#This Row],[Achternaam]]&amp;L756)</f>
        <v>roelverlaakvandersandensteenfabrieken</v>
      </c>
      <c r="N756"/>
      <c r="O756"/>
      <c r="P756"/>
      <c r="Q756"/>
      <c r="R756" t="str">
        <f>IFERROR(LEFT(SUBSTITUTE(SUBSTITUTE(Table1[[#This Row],[Website]],"www.",""),"https://",""), FIND(".", SUBSTITUTE(SUBSTITUTE(Table1[[#This Row],[Website]],"www.",""),"https://","")) - 1),"")</f>
        <v/>
      </c>
      <c r="S756" t="s">
        <v>8656</v>
      </c>
      <c r="T756"/>
    </row>
    <row r="757" spans="1:20" ht="15" customHeight="1" x14ac:dyDescent="0.45">
      <c r="A757" t="s">
        <v>5346</v>
      </c>
      <c r="B757" t="s">
        <v>8658</v>
      </c>
      <c r="C757" t="s">
        <v>8659</v>
      </c>
      <c r="D757" t="s">
        <v>8657</v>
      </c>
      <c r="F757"/>
      <c r="G757"/>
      <c r="H757"/>
      <c r="I757" t="s">
        <v>5115</v>
      </c>
      <c r="J757"/>
      <c r="K757" t="s">
        <v>8660</v>
      </c>
      <c r="L757" t="str">
        <f>SUBSTITUTE(SUBSTITUTE(SUBSTITUTE(SUBSTITUTE(SUBSTITUTE(SUBSTITUTE(SUBSTITUTE(SUBSTITUTE(SUBSTITUTE(SUBSTITUTE(SUBSTITUTE(SUBSTITUTE(SUBSTITUTE(LOWER(K757),".",""),"-","")," bvba",""),"belgië",""),"belgium","")," nv","")," bv",""),"group",""),"groep","")," ", ""),"é","e"),"è","e"),"à","a")</f>
        <v>axus</v>
      </c>
      <c r="M757" t="str">
        <f>LOWER(B757&amp;Table1[[#This Row],[Achternaam]]&amp;L757)</f>
        <v>matthiasrenardaxus</v>
      </c>
      <c r="N757"/>
      <c r="O757"/>
      <c r="P757"/>
      <c r="Q757"/>
      <c r="R757" t="str">
        <f>IFERROR(LEFT(SUBSTITUTE(SUBSTITUTE(Table1[[#This Row],[Website]],"www.",""),"https://",""), FIND(".", SUBSTITUTE(SUBSTITUTE(Table1[[#This Row],[Website]],"www.",""),"https://","")) - 1),"")</f>
        <v/>
      </c>
      <c r="S757" t="s">
        <v>6689</v>
      </c>
      <c r="T757"/>
    </row>
    <row r="758" spans="1:20" ht="15" customHeight="1" x14ac:dyDescent="0.45">
      <c r="A758" t="s">
        <v>5346</v>
      </c>
      <c r="B758" t="s">
        <v>8663</v>
      </c>
      <c r="C758" t="s">
        <v>8664</v>
      </c>
      <c r="D758" t="s">
        <v>8662</v>
      </c>
      <c r="F758"/>
      <c r="G758"/>
      <c r="H758"/>
      <c r="I758" t="s">
        <v>5052</v>
      </c>
      <c r="J758"/>
      <c r="K758" t="s">
        <v>8665</v>
      </c>
      <c r="L758" t="str">
        <f>SUBSTITUTE(SUBSTITUTE(SUBSTITUTE(SUBSTITUTE(SUBSTITUTE(SUBSTITUTE(SUBSTITUTE(SUBSTITUTE(SUBSTITUTE(SUBSTITUTE(SUBSTITUTE(SUBSTITUTE(SUBSTITUTE(LOWER(K758),".",""),"-","")," bvba",""),"belgië",""),"belgium","")," nv","")," bv",""),"group",""),"groep","")," ", ""),"é","e"),"è","e"),"à","a")</f>
        <v>becton,dickinson</v>
      </c>
      <c r="M758" t="str">
        <f>LOWER(B758&amp;Table1[[#This Row],[Achternaam]]&amp;L758)</f>
        <v>reneelefevrebecton,dickinson</v>
      </c>
      <c r="N758"/>
      <c r="O758"/>
      <c r="P758"/>
      <c r="Q758"/>
      <c r="R758" t="str">
        <f>IFERROR(LEFT(SUBSTITUTE(SUBSTITUTE(Table1[[#This Row],[Website]],"www.",""),"https://",""), FIND(".", SUBSTITUTE(SUBSTITUTE(Table1[[#This Row],[Website]],"www.",""),"https://","")) - 1),"")</f>
        <v/>
      </c>
      <c r="S758" t="s">
        <v>8666</v>
      </c>
      <c r="T758"/>
    </row>
    <row r="759" spans="1:20" ht="15" customHeight="1" x14ac:dyDescent="0.45">
      <c r="A759" t="s">
        <v>5346</v>
      </c>
      <c r="B759" t="s">
        <v>8669</v>
      </c>
      <c r="C759" t="s">
        <v>6923</v>
      </c>
      <c r="D759" t="s">
        <v>8668</v>
      </c>
      <c r="F759"/>
      <c r="G759"/>
      <c r="H759"/>
      <c r="I759" t="s">
        <v>5052</v>
      </c>
      <c r="J759"/>
      <c r="K759" t="s">
        <v>7442</v>
      </c>
      <c r="L759" t="str">
        <f>SUBSTITUTE(SUBSTITUTE(SUBSTITUTE(SUBSTITUTE(SUBSTITUTE(SUBSTITUTE(SUBSTITUTE(SUBSTITUTE(SUBSTITUTE(SUBSTITUTE(SUBSTITUTE(SUBSTITUTE(SUBSTITUTE(LOWER(K759),".",""),"-","")," bvba",""),"belgië",""),"belgium","")," nv","")," bv",""),"group",""),"groep","")," ", ""),"é","e"),"è","e"),"à","a")</f>
        <v>stobart</v>
      </c>
      <c r="M759" t="str">
        <f>LOWER(B759&amp;Table1[[#This Row],[Achternaam]]&amp;L759)</f>
        <v>reynakoningsstobart</v>
      </c>
      <c r="N759"/>
      <c r="O759"/>
      <c r="P759"/>
      <c r="Q759"/>
      <c r="R759" t="str">
        <f>IFERROR(LEFT(SUBSTITUTE(SUBSTITUTE(Table1[[#This Row],[Website]],"www.",""),"https://",""), FIND(".", SUBSTITUTE(SUBSTITUTE(Table1[[#This Row],[Website]],"www.",""),"https://","")) - 1),"")</f>
        <v/>
      </c>
      <c r="S759" t="s">
        <v>8670</v>
      </c>
      <c r="T759"/>
    </row>
    <row r="760" spans="1:20" ht="15" customHeight="1" x14ac:dyDescent="0.45">
      <c r="A760" t="s">
        <v>5346</v>
      </c>
      <c r="B760" t="s">
        <v>8672</v>
      </c>
      <c r="C760" t="s">
        <v>8673</v>
      </c>
      <c r="D760" t="s">
        <v>8671</v>
      </c>
      <c r="F760"/>
      <c r="G760"/>
      <c r="H760"/>
      <c r="I760" t="s">
        <v>5052</v>
      </c>
      <c r="J760"/>
      <c r="K760" t="s">
        <v>8674</v>
      </c>
      <c r="L760" t="str">
        <f>SUBSTITUTE(SUBSTITUTE(SUBSTITUTE(SUBSTITUTE(SUBSTITUTE(SUBSTITUTE(SUBSTITUTE(SUBSTITUTE(SUBSTITUTE(SUBSTITUTE(SUBSTITUTE(SUBSTITUTE(SUBSTITUTE(LOWER(K760),".",""),"-","")," bvba",""),"belgië",""),"belgium","")," nv","")," bv",""),"group",""),"groep","")," ", ""),"é","e"),"è","e"),"à","a")</f>
        <v>arseusmedical</v>
      </c>
      <c r="M760" t="str">
        <f>LOWER(B760&amp;Table1[[#This Row],[Achternaam]]&amp;L760)</f>
        <v>ritavan poeyerarseusmedical</v>
      </c>
      <c r="N760"/>
      <c r="O760"/>
      <c r="P760"/>
      <c r="Q760"/>
      <c r="R760" t="str">
        <f>IFERROR(LEFT(SUBSTITUTE(SUBSTITUTE(Table1[[#This Row],[Website]],"www.",""),"https://",""), FIND(".", SUBSTITUTE(SUBSTITUTE(Table1[[#This Row],[Website]],"www.",""),"https://","")) - 1),"")</f>
        <v/>
      </c>
      <c r="S760" t="s">
        <v>6689</v>
      </c>
      <c r="T760"/>
    </row>
    <row r="761" spans="1:20" ht="15" customHeight="1" x14ac:dyDescent="0.45">
      <c r="A761" t="s">
        <v>5346</v>
      </c>
      <c r="B761" t="s">
        <v>8677</v>
      </c>
      <c r="C761" t="s">
        <v>8678</v>
      </c>
      <c r="D761" t="s">
        <v>8676</v>
      </c>
      <c r="F761"/>
      <c r="G761"/>
      <c r="H761"/>
      <c r="I761" t="s">
        <v>5052</v>
      </c>
      <c r="J761"/>
      <c r="K761" t="s">
        <v>8096</v>
      </c>
      <c r="L761" t="str">
        <f>SUBSTITUTE(SUBSTITUTE(SUBSTITUTE(SUBSTITUTE(SUBSTITUTE(SUBSTITUTE(SUBSTITUTE(SUBSTITUTE(SUBSTITUTE(SUBSTITUTE(SUBSTITUTE(SUBSTITUTE(SUBSTITUTE(LOWER(K761),".",""),"-","")," bvba",""),"belgië",""),"belgium","")," nv","")," bv",""),"group",""),"groep","")," ", ""),"é","e"),"è","e"),"à","a")</f>
        <v>vynova</v>
      </c>
      <c r="M761" t="str">
        <f>LOWER(B761&amp;Table1[[#This Row],[Achternaam]]&amp;L761)</f>
        <v>robrechtthiryvynova</v>
      </c>
      <c r="N761"/>
      <c r="O761"/>
      <c r="P761"/>
      <c r="Q761"/>
      <c r="R761" t="str">
        <f>IFERROR(LEFT(SUBSTITUTE(SUBSTITUTE(Table1[[#This Row],[Website]],"www.",""),"https://",""), FIND(".", SUBSTITUTE(SUBSTITUTE(Table1[[#This Row],[Website]],"www.",""),"https://","")) - 1),"")</f>
        <v/>
      </c>
      <c r="S761" t="s">
        <v>6689</v>
      </c>
      <c r="T761"/>
    </row>
    <row r="762" spans="1:20" ht="15" customHeight="1" x14ac:dyDescent="0.45">
      <c r="A762" t="s">
        <v>5346</v>
      </c>
      <c r="B762" t="s">
        <v>6591</v>
      </c>
      <c r="C762" t="s">
        <v>8680</v>
      </c>
      <c r="D762" t="s">
        <v>8679</v>
      </c>
      <c r="F762"/>
      <c r="G762"/>
      <c r="H762"/>
      <c r="I762" t="s">
        <v>5115</v>
      </c>
      <c r="J762"/>
      <c r="K762" t="s">
        <v>6809</v>
      </c>
      <c r="L762" t="str">
        <f>SUBSTITUTE(SUBSTITUTE(SUBSTITUTE(SUBSTITUTE(SUBSTITUTE(SUBSTITUTE(SUBSTITUTE(SUBSTITUTE(SUBSTITUTE(SUBSTITUTE(SUBSTITUTE(SUBSTITUTE(SUBSTITUTE(LOWER(K762),".",""),"-","")," bvba",""),"belgië",""),"belgium","")," nv","")," bv",""),"group",""),"groep","")," ", ""),"é","e"),"è","e"),"à","a")</f>
        <v>renewi</v>
      </c>
      <c r="M762" t="str">
        <f>LOWER(B762&amp;Table1[[#This Row],[Achternaam]]&amp;L762)</f>
        <v>roelmajoorrenewi</v>
      </c>
      <c r="N762"/>
      <c r="O762"/>
      <c r="P762"/>
      <c r="Q762"/>
      <c r="R762" t="str">
        <f>IFERROR(LEFT(SUBSTITUTE(SUBSTITUTE(Table1[[#This Row],[Website]],"www.",""),"https://",""), FIND(".", SUBSTITUTE(SUBSTITUTE(Table1[[#This Row],[Website]],"www.",""),"https://","")) - 1),"")</f>
        <v/>
      </c>
      <c r="S762" t="s">
        <v>8681</v>
      </c>
      <c r="T762"/>
    </row>
    <row r="763" spans="1:20" ht="15" customHeight="1" x14ac:dyDescent="0.45">
      <c r="A763" t="s">
        <v>5346</v>
      </c>
      <c r="B763" t="s">
        <v>8683</v>
      </c>
      <c r="C763" t="s">
        <v>8684</v>
      </c>
      <c r="D763" t="s">
        <v>8682</v>
      </c>
      <c r="F763"/>
      <c r="G763"/>
      <c r="H763"/>
      <c r="I763" t="s">
        <v>5052</v>
      </c>
      <c r="J763"/>
      <c r="K763" t="s">
        <v>8685</v>
      </c>
      <c r="L763" t="str">
        <f>SUBSTITUTE(SUBSTITUTE(SUBSTITUTE(SUBSTITUTE(SUBSTITUTE(SUBSTITUTE(SUBSTITUTE(SUBSTITUTE(SUBSTITUTE(SUBSTITUTE(SUBSTITUTE(SUBSTITUTE(SUBSTITUTE(LOWER(K763),".",""),"-","")," bvba",""),"belgië",""),"belgium","")," nv","")," bv",""),"group",""),"groep","")," ", ""),"é","e"),"è","e"),"à","a")</f>
        <v>vanzonhoreca</v>
      </c>
      <c r="M763" t="str">
        <f>LOWER(B763&amp;Table1[[#This Row],[Achternaam]]&amp;L763)</f>
        <v>rolfvandenboervanzonhoreca</v>
      </c>
      <c r="N763"/>
      <c r="O763"/>
      <c r="P763"/>
      <c r="Q763"/>
      <c r="R763" t="str">
        <f>IFERROR(LEFT(SUBSTITUTE(SUBSTITUTE(Table1[[#This Row],[Website]],"www.",""),"https://",""), FIND(".", SUBSTITUTE(SUBSTITUTE(Table1[[#This Row],[Website]],"www.",""),"https://","")) - 1),"")</f>
        <v/>
      </c>
      <c r="S763" t="s">
        <v>6689</v>
      </c>
      <c r="T763"/>
    </row>
    <row r="764" spans="1:20" ht="15" customHeight="1" x14ac:dyDescent="0.45">
      <c r="A764" t="s">
        <v>5346</v>
      </c>
      <c r="B764" t="s">
        <v>8688</v>
      </c>
      <c r="C764" t="s">
        <v>8689</v>
      </c>
      <c r="D764" t="s">
        <v>8687</v>
      </c>
      <c r="F764"/>
      <c r="G764"/>
      <c r="H764"/>
      <c r="I764" t="s">
        <v>5115</v>
      </c>
      <c r="J764"/>
      <c r="K764" t="s">
        <v>8690</v>
      </c>
      <c r="L764" t="str">
        <f>SUBSTITUTE(SUBSTITUTE(SUBSTITUTE(SUBSTITUTE(SUBSTITUTE(SUBSTITUTE(SUBSTITUTE(SUBSTITUTE(SUBSTITUTE(SUBSTITUTE(SUBSTITUTE(SUBSTITUTE(SUBSTITUTE(LOWER(K764),".",""),"-","")," bvba",""),"belgië",""),"belgium","")," nv","")," bv",""),"group",""),"groep","")," ", ""),"é","e"),"è","e"),"à","a")</f>
        <v>bristolmyerssquibbinternationalcorporation</v>
      </c>
      <c r="M764" t="str">
        <f>LOWER(B764&amp;Table1[[#This Row],[Achternaam]]&amp;L764)</f>
        <v>romainlescoeurbristolmyerssquibbinternationalcorporation</v>
      </c>
      <c r="N764"/>
      <c r="O764"/>
      <c r="P764"/>
      <c r="Q764"/>
      <c r="R764" t="str">
        <f>IFERROR(LEFT(SUBSTITUTE(SUBSTITUTE(Table1[[#This Row],[Website]],"www.",""),"https://",""), FIND(".", SUBSTITUTE(SUBSTITUTE(Table1[[#This Row],[Website]],"www.",""),"https://","")) - 1),"")</f>
        <v/>
      </c>
      <c r="S764" t="s">
        <v>6689</v>
      </c>
      <c r="T764"/>
    </row>
    <row r="765" spans="1:20" ht="15" customHeight="1" x14ac:dyDescent="0.45">
      <c r="A765" t="s">
        <v>5346</v>
      </c>
      <c r="B765" t="s">
        <v>8693</v>
      </c>
      <c r="C765" t="s">
        <v>6906</v>
      </c>
      <c r="D765" t="s">
        <v>8692</v>
      </c>
      <c r="F765"/>
      <c r="G765"/>
      <c r="H765"/>
      <c r="I765" t="s">
        <v>5052</v>
      </c>
      <c r="J765"/>
      <c r="K765" t="s">
        <v>8694</v>
      </c>
      <c r="L765" t="str">
        <f>SUBSTITUTE(SUBSTITUTE(SUBSTITUTE(SUBSTITUTE(SUBSTITUTE(SUBSTITUTE(SUBSTITUTE(SUBSTITUTE(SUBSTITUTE(SUBSTITUTE(SUBSTITUTE(SUBSTITUTE(SUBSTITUTE(LOWER(K765),".",""),"-","")," bvba",""),"belgië",""),"belgium","")," nv","")," bv",""),"group",""),"groep","")," ", ""),"é","e"),"è","e"),"à","a")</f>
        <v>ipcom</v>
      </c>
      <c r="M765" t="str">
        <f>LOWER(B765&amp;Table1[[#This Row],[Achternaam]]&amp;L765)</f>
        <v>roseliende clercqipcom</v>
      </c>
      <c r="N765"/>
      <c r="O765"/>
      <c r="P765"/>
      <c r="Q765"/>
      <c r="R765" t="str">
        <f>IFERROR(LEFT(SUBSTITUTE(SUBSTITUTE(Table1[[#This Row],[Website]],"www.",""),"https://",""), FIND(".", SUBSTITUTE(SUBSTITUTE(Table1[[#This Row],[Website]],"www.",""),"https://","")) - 1),"")</f>
        <v/>
      </c>
      <c r="S765" t="s">
        <v>8695</v>
      </c>
      <c r="T765"/>
    </row>
    <row r="766" spans="1:20" ht="15" customHeight="1" x14ac:dyDescent="0.45">
      <c r="A766" t="s">
        <v>5346</v>
      </c>
      <c r="B766" t="s">
        <v>8698</v>
      </c>
      <c r="C766" t="s">
        <v>8699</v>
      </c>
      <c r="D766" t="s">
        <v>8697</v>
      </c>
      <c r="F766"/>
      <c r="G766"/>
      <c r="H766"/>
      <c r="I766" t="s">
        <v>5052</v>
      </c>
      <c r="J766"/>
      <c r="K766" t="s">
        <v>8700</v>
      </c>
      <c r="L766" t="str">
        <f>SUBSTITUTE(SUBSTITUTE(SUBSTITUTE(SUBSTITUTE(SUBSTITUTE(SUBSTITUTE(SUBSTITUTE(SUBSTITUTE(SUBSTITUTE(SUBSTITUTE(SUBSTITUTE(SUBSTITUTE(SUBSTITUTE(LOWER(K766),".",""),"-","")," bvba",""),"belgië",""),"belgium","")," nv","")," bv",""),"group",""),"groep","")," ", ""),"é","e"),"è","e"),"à","a")</f>
        <v>murco</v>
      </c>
      <c r="M766" t="str">
        <f>LOWER(B766&amp;Table1[[#This Row],[Achternaam]]&amp;L766)</f>
        <v>ruthlenaertsmurco</v>
      </c>
      <c r="N766"/>
      <c r="O766"/>
      <c r="P766"/>
      <c r="Q766"/>
      <c r="R766" t="str">
        <f>IFERROR(LEFT(SUBSTITUTE(SUBSTITUTE(Table1[[#This Row],[Website]],"www.",""),"https://",""), FIND(".", SUBSTITUTE(SUBSTITUTE(Table1[[#This Row],[Website]],"www.",""),"https://","")) - 1),"")</f>
        <v/>
      </c>
      <c r="S766" t="s">
        <v>6689</v>
      </c>
      <c r="T766"/>
    </row>
    <row r="767" spans="1:20" ht="15" customHeight="1" x14ac:dyDescent="0.45">
      <c r="A767" t="s">
        <v>5346</v>
      </c>
      <c r="B767" t="s">
        <v>8703</v>
      </c>
      <c r="C767" t="s">
        <v>8704</v>
      </c>
      <c r="D767" t="s">
        <v>8702</v>
      </c>
      <c r="F767"/>
      <c r="G767"/>
      <c r="H767"/>
      <c r="I767" t="s">
        <v>5115</v>
      </c>
      <c r="J767"/>
      <c r="K767" t="s">
        <v>8705</v>
      </c>
      <c r="L767" t="str">
        <f>SUBSTITUTE(SUBSTITUTE(SUBSTITUTE(SUBSTITUTE(SUBSTITUTE(SUBSTITUTE(SUBSTITUTE(SUBSTITUTE(SUBSTITUTE(SUBSTITUTE(SUBSTITUTE(SUBSTITUTE(SUBSTITUTE(LOWER(K767),".",""),"-","")," bvba",""),"belgië",""),"belgium","")," nv","")," bv",""),"group",""),"groep","")," ", ""),"é","e"),"è","e"),"à","a")</f>
        <v>serissecurity</v>
      </c>
      <c r="M767" t="str">
        <f>LOWER(B767&amp;Table1[[#This Row],[Achternaam]]&amp;L767)</f>
        <v>robertvanderhoydoncserissecurity</v>
      </c>
      <c r="N767"/>
      <c r="O767"/>
      <c r="P767"/>
      <c r="Q767"/>
      <c r="R767" t="str">
        <f>IFERROR(LEFT(SUBSTITUTE(SUBSTITUTE(Table1[[#This Row],[Website]],"www.",""),"https://",""), FIND(".", SUBSTITUTE(SUBSTITUTE(Table1[[#This Row],[Website]],"www.",""),"https://","")) - 1),"")</f>
        <v/>
      </c>
      <c r="S767" t="s">
        <v>8706</v>
      </c>
      <c r="T767"/>
    </row>
    <row r="768" spans="1:20" ht="15" customHeight="1" x14ac:dyDescent="0.45">
      <c r="A768" t="s">
        <v>5346</v>
      </c>
      <c r="B768" t="s">
        <v>8709</v>
      </c>
      <c r="C768" t="s">
        <v>5062</v>
      </c>
      <c r="D768" t="s">
        <v>8708</v>
      </c>
      <c r="F768"/>
      <c r="G768"/>
      <c r="H768"/>
      <c r="I768" t="s">
        <v>8711</v>
      </c>
      <c r="J768"/>
      <c r="K768" t="s">
        <v>8710</v>
      </c>
      <c r="L768" t="str">
        <f>SUBSTITUTE(SUBSTITUTE(SUBSTITUTE(SUBSTITUTE(SUBSTITUTE(SUBSTITUTE(SUBSTITUTE(SUBSTITUTE(SUBSTITUTE(SUBSTITUTE(SUBSTITUTE(SUBSTITUTE(SUBSTITUTE(LOWER(K768),".",""),"-","")," bvba",""),"belgië",""),"belgium","")," nv","")," bv",""),"group",""),"groep","")," ", ""),"é","e"),"è","e"),"à","a")</f>
        <v>napoleongames</v>
      </c>
      <c r="M768" t="str">
        <f>LOWER(B768&amp;Table1[[#This Row],[Achternaam]]&amp;L768)</f>
        <v>sarade costernapoleongames</v>
      </c>
      <c r="N768"/>
      <c r="O768"/>
      <c r="P768"/>
      <c r="Q768"/>
      <c r="R768" t="str">
        <f>IFERROR(LEFT(SUBSTITUTE(SUBSTITUTE(Table1[[#This Row],[Website]],"www.",""),"https://",""), FIND(".", SUBSTITUTE(SUBSTITUTE(Table1[[#This Row],[Website]],"www.",""),"https://","")) - 1),"")</f>
        <v/>
      </c>
      <c r="S768" t="s">
        <v>6689</v>
      </c>
      <c r="T768"/>
    </row>
    <row r="769" spans="1:20" ht="15" customHeight="1" x14ac:dyDescent="0.45">
      <c r="A769" t="s">
        <v>5346</v>
      </c>
      <c r="B769" t="s">
        <v>5675</v>
      </c>
      <c r="C769" t="s">
        <v>8714</v>
      </c>
      <c r="D769" t="s">
        <v>8713</v>
      </c>
      <c r="F769"/>
      <c r="G769"/>
      <c r="H769"/>
      <c r="I769" t="s">
        <v>8716</v>
      </c>
      <c r="J769"/>
      <c r="K769" t="s">
        <v>3675</v>
      </c>
      <c r="L769" t="str">
        <f>SUBSTITUTE(SUBSTITUTE(SUBSTITUTE(SUBSTITUTE(SUBSTITUTE(SUBSTITUTE(SUBSTITUTE(SUBSTITUTE(SUBSTITUTE(SUBSTITUTE(SUBSTITUTE(SUBSTITUTE(SUBSTITUTE(LOWER(K769),".",""),"-","")," bvba",""),"belgië",""),"belgium","")," nv","")," bv",""),"group",""),"groep","")," ", ""),"é","e"),"è","e"),"à","a")</f>
        <v>psaantwerp</v>
      </c>
      <c r="M769" t="str">
        <f>LOWER(B769&amp;Table1[[#This Row],[Achternaam]]&amp;L769)</f>
        <v>sabinecorluypsaantwerp</v>
      </c>
      <c r="N769"/>
      <c r="O769"/>
      <c r="P769"/>
      <c r="Q769"/>
      <c r="R769" t="str">
        <f>IFERROR(LEFT(SUBSTITUTE(SUBSTITUTE(Table1[[#This Row],[Website]],"www.",""),"https://",""), FIND(".", SUBSTITUTE(SUBSTITUTE(Table1[[#This Row],[Website]],"www.",""),"https://","")) - 1),"")</f>
        <v/>
      </c>
      <c r="S769" t="s">
        <v>8715</v>
      </c>
      <c r="T769"/>
    </row>
    <row r="770" spans="1:20" ht="15" customHeight="1" x14ac:dyDescent="0.45">
      <c r="A770" t="s">
        <v>5346</v>
      </c>
      <c r="B770" t="s">
        <v>5675</v>
      </c>
      <c r="C770" t="s">
        <v>8719</v>
      </c>
      <c r="D770" t="s">
        <v>8718</v>
      </c>
      <c r="F770"/>
      <c r="G770"/>
      <c r="H770"/>
      <c r="I770" t="s">
        <v>5052</v>
      </c>
      <c r="J770"/>
      <c r="K770" t="s">
        <v>8189</v>
      </c>
      <c r="L770" t="str">
        <f>SUBSTITUTE(SUBSTITUTE(SUBSTITUTE(SUBSTITUTE(SUBSTITUTE(SUBSTITUTE(SUBSTITUTE(SUBSTITUTE(SUBSTITUTE(SUBSTITUTE(SUBSTITUTE(SUBSTITUTE(SUBSTITUTE(LOWER(K770),".",""),"-","")," bvba",""),"belgië",""),"belgium","")," nv","")," bv",""),"group",""),"groep","")," ", ""),"é","e"),"è","e"),"à","a")</f>
        <v>katoennatie</v>
      </c>
      <c r="M770" t="str">
        <f>LOWER(B770&amp;Table1[[#This Row],[Achternaam]]&amp;L770)</f>
        <v>sabinede mitskatoennatie</v>
      </c>
      <c r="N770"/>
      <c r="O770"/>
      <c r="P770"/>
      <c r="Q770"/>
      <c r="R770" t="str">
        <f>IFERROR(LEFT(SUBSTITUTE(SUBSTITUTE(Table1[[#This Row],[Website]],"www.",""),"https://",""), FIND(".", SUBSTITUTE(SUBSTITUTE(Table1[[#This Row],[Website]],"www.",""),"https://","")) - 1),"")</f>
        <v/>
      </c>
      <c r="S770" t="s">
        <v>8720</v>
      </c>
      <c r="T770"/>
    </row>
    <row r="771" spans="1:20" ht="15" customHeight="1" x14ac:dyDescent="0.45">
      <c r="A771" t="s">
        <v>5346</v>
      </c>
      <c r="B771" t="s">
        <v>8722</v>
      </c>
      <c r="C771" t="s">
        <v>8723</v>
      </c>
      <c r="D771" t="s">
        <v>8721</v>
      </c>
      <c r="F771"/>
      <c r="G771"/>
      <c r="H771"/>
      <c r="I771" t="s">
        <v>5052</v>
      </c>
      <c r="J771"/>
      <c r="K771" t="s">
        <v>8724</v>
      </c>
      <c r="L771" t="str">
        <f>SUBSTITUTE(SUBSTITUTE(SUBSTITUTE(SUBSTITUTE(SUBSTITUTE(SUBSTITUTE(SUBSTITUTE(SUBSTITUTE(SUBSTITUTE(SUBSTITUTE(SUBSTITUTE(SUBSTITUTE(SUBSTITUTE(LOWER(K771),".",""),"-","")," bvba",""),"belgië",""),"belgium","")," nv","")," bv",""),"group",""),"groep","")," ", ""),"é","e"),"è","e"),"à","a")</f>
        <v>linklatersllp</v>
      </c>
      <c r="M771" t="str">
        <f>LOWER(B771&amp;Table1[[#This Row],[Achternaam]]&amp;L771)</f>
        <v>sabrinamamechelinklatersllp</v>
      </c>
      <c r="N771"/>
      <c r="O771"/>
      <c r="P771"/>
      <c r="Q771"/>
      <c r="R771" t="str">
        <f>IFERROR(LEFT(SUBSTITUTE(SUBSTITUTE(Table1[[#This Row],[Website]],"www.",""),"https://",""), FIND(".", SUBSTITUTE(SUBSTITUTE(Table1[[#This Row],[Website]],"www.",""),"https://","")) - 1),"")</f>
        <v/>
      </c>
      <c r="S771" t="s">
        <v>8725</v>
      </c>
      <c r="T771"/>
    </row>
    <row r="772" spans="1:20" ht="15" customHeight="1" x14ac:dyDescent="0.45">
      <c r="A772" t="s">
        <v>5346</v>
      </c>
      <c r="B772" t="s">
        <v>8722</v>
      </c>
      <c r="C772" t="s">
        <v>5297</v>
      </c>
      <c r="D772" t="s">
        <v>8727</v>
      </c>
      <c r="F772"/>
      <c r="G772"/>
      <c r="H772"/>
      <c r="I772" t="s">
        <v>5052</v>
      </c>
      <c r="J772"/>
      <c r="K772" t="s">
        <v>8728</v>
      </c>
      <c r="L772" t="str">
        <f>SUBSTITUTE(SUBSTITUTE(SUBSTITUTE(SUBSTITUTE(SUBSTITUTE(SUBSTITUTE(SUBSTITUTE(SUBSTITUTE(SUBSTITUTE(SUBSTITUTE(SUBSTITUTE(SUBSTITUTE(SUBSTITUTE(LOWER(K772),".",""),"-","")," bvba",""),"belgië",""),"belgium","")," nv","")," bv",""),"group",""),"groep","")," ", ""),"é","e"),"è","e"),"à","a")</f>
        <v>p&amp;vpanels</v>
      </c>
      <c r="M772" t="str">
        <f>LOWER(B772&amp;Table1[[#This Row],[Achternaam]]&amp;L772)</f>
        <v>sabrinawoutersp&amp;vpanels</v>
      </c>
      <c r="N772"/>
      <c r="O772"/>
      <c r="P772"/>
      <c r="Q772"/>
      <c r="R772" t="str">
        <f>IFERROR(LEFT(SUBSTITUTE(SUBSTITUTE(Table1[[#This Row],[Website]],"www.",""),"https://",""), FIND(".", SUBSTITUTE(SUBSTITUTE(Table1[[#This Row],[Website]],"www.",""),"https://","")) - 1),"")</f>
        <v/>
      </c>
      <c r="S772" t="s">
        <v>8729</v>
      </c>
      <c r="T772"/>
    </row>
    <row r="773" spans="1:20" ht="15" customHeight="1" x14ac:dyDescent="0.45">
      <c r="A773" t="s">
        <v>5346</v>
      </c>
      <c r="B773" t="s">
        <v>8732</v>
      </c>
      <c r="C773" t="s">
        <v>8733</v>
      </c>
      <c r="D773" t="s">
        <v>8731</v>
      </c>
      <c r="F773"/>
      <c r="G773"/>
      <c r="H773"/>
      <c r="I773" t="s">
        <v>5052</v>
      </c>
      <c r="J773"/>
      <c r="K773" t="s">
        <v>4660</v>
      </c>
      <c r="L773" t="str">
        <f>SUBSTITUTE(SUBSTITUTE(SUBSTITUTE(SUBSTITUTE(SUBSTITUTE(SUBSTITUTE(SUBSTITUTE(SUBSTITUTE(SUBSTITUTE(SUBSTITUTE(SUBSTITUTE(SUBSTITUTE(SUBSTITUTE(LOWER(K773),".",""),"-","")," bvba",""),"belgië",""),"belgium","")," nv","")," bv",""),"group",""),"groep","")," ", ""),"é","e"),"è","e"),"à","a")</f>
        <v>vandenbussche</v>
      </c>
      <c r="M773" t="str">
        <f>LOWER(B773&amp;Table1[[#This Row],[Achternaam]]&amp;L773)</f>
        <v>samquackelbeenvandenbussche</v>
      </c>
      <c r="N773"/>
      <c r="O773"/>
      <c r="P773"/>
      <c r="Q773"/>
      <c r="R773" t="str">
        <f>IFERROR(LEFT(SUBSTITUTE(SUBSTITUTE(Table1[[#This Row],[Website]],"www.",""),"https://",""), FIND(".", SUBSTITUTE(SUBSTITUTE(Table1[[#This Row],[Website]],"www.",""),"https://","")) - 1),"")</f>
        <v/>
      </c>
      <c r="S773" t="s">
        <v>6689</v>
      </c>
      <c r="T773"/>
    </row>
    <row r="774" spans="1:20" ht="15" customHeight="1" x14ac:dyDescent="0.45">
      <c r="A774" t="s">
        <v>5346</v>
      </c>
      <c r="B774" t="s">
        <v>8736</v>
      </c>
      <c r="C774" t="s">
        <v>8737</v>
      </c>
      <c r="D774" t="s">
        <v>8735</v>
      </c>
      <c r="F774"/>
      <c r="G774"/>
      <c r="H774"/>
      <c r="I774" t="s">
        <v>8740</v>
      </c>
      <c r="J774"/>
      <c r="K774" t="s">
        <v>8738</v>
      </c>
      <c r="L774" t="str">
        <f>SUBSTITUTE(SUBSTITUTE(SUBSTITUTE(SUBSTITUTE(SUBSTITUTE(SUBSTITUTE(SUBSTITUTE(SUBSTITUTE(SUBSTITUTE(SUBSTITUTE(SUBSTITUTE(SUBSTITUTE(SUBSTITUTE(LOWER(K774),".",""),"-","")," bvba",""),"belgië",""),"belgium","")," nv","")," bv",""),"group",""),"groep","")," ", ""),"é","e"),"è","e"),"à","a")</f>
        <v>punchpowertrain</v>
      </c>
      <c r="M774" t="str">
        <f>LOWER(B774&amp;Table1[[#This Row],[Achternaam]]&amp;L774)</f>
        <v>samirdaoukpunchpowertrain</v>
      </c>
      <c r="N774"/>
      <c r="O774"/>
      <c r="P774"/>
      <c r="Q774"/>
      <c r="R774" t="str">
        <f>IFERROR(LEFT(SUBSTITUTE(SUBSTITUTE(Table1[[#This Row],[Website]],"www.",""),"https://",""), FIND(".", SUBSTITUTE(SUBSTITUTE(Table1[[#This Row],[Website]],"www.",""),"https://","")) - 1),"")</f>
        <v/>
      </c>
      <c r="S774" t="s">
        <v>8739</v>
      </c>
      <c r="T774"/>
    </row>
    <row r="775" spans="1:20" ht="15" customHeight="1" x14ac:dyDescent="0.45">
      <c r="A775" t="s">
        <v>5346</v>
      </c>
      <c r="B775" t="s">
        <v>5020</v>
      </c>
      <c r="C775" t="s">
        <v>8742</v>
      </c>
      <c r="D775" t="s">
        <v>8741</v>
      </c>
      <c r="F775"/>
      <c r="G775"/>
      <c r="H775"/>
      <c r="I775" t="s">
        <v>5115</v>
      </c>
      <c r="J775"/>
      <c r="K775" t="s">
        <v>8743</v>
      </c>
      <c r="L775" t="str">
        <f>SUBSTITUTE(SUBSTITUTE(SUBSTITUTE(SUBSTITUTE(SUBSTITUTE(SUBSTITUTE(SUBSTITUTE(SUBSTITUTE(SUBSTITUTE(SUBSTITUTE(SUBSTITUTE(SUBSTITUTE(SUBSTITUTE(LOWER(K775),".",""),"-","")," bvba",""),"belgië",""),"belgium","")," nv","")," bv",""),"group",""),"groep","")," ", ""),"é","e"),"è","e"),"à","a")</f>
        <v>3e</v>
      </c>
      <c r="M775" t="str">
        <f>LOWER(B775&amp;Table1[[#This Row],[Achternaam]]&amp;L775)</f>
        <v>sandrapoelman3e</v>
      </c>
      <c r="N775"/>
      <c r="O775"/>
      <c r="P775"/>
      <c r="Q775"/>
      <c r="R775" t="str">
        <f>IFERROR(LEFT(SUBSTITUTE(SUBSTITUTE(Table1[[#This Row],[Website]],"www.",""),"https://",""), FIND(".", SUBSTITUTE(SUBSTITUTE(Table1[[#This Row],[Website]],"www.",""),"https://","")) - 1),"")</f>
        <v/>
      </c>
      <c r="S775" t="s">
        <v>8744</v>
      </c>
      <c r="T775"/>
    </row>
    <row r="776" spans="1:20" ht="15" customHeight="1" x14ac:dyDescent="0.45">
      <c r="A776" t="s">
        <v>5346</v>
      </c>
      <c r="B776" t="s">
        <v>5020</v>
      </c>
      <c r="C776" t="s">
        <v>8747</v>
      </c>
      <c r="D776" t="s">
        <v>8746</v>
      </c>
      <c r="F776"/>
      <c r="G776"/>
      <c r="H776"/>
      <c r="I776" t="s">
        <v>5052</v>
      </c>
      <c r="J776"/>
      <c r="K776" t="s">
        <v>8748</v>
      </c>
      <c r="L776" t="str">
        <f>SUBSTITUTE(SUBSTITUTE(SUBSTITUTE(SUBSTITUTE(SUBSTITUTE(SUBSTITUTE(SUBSTITUTE(SUBSTITUTE(SUBSTITUTE(SUBSTITUTE(SUBSTITUTE(SUBSTITUTE(SUBSTITUTE(LOWER(K776),".",""),"-","")," bvba",""),"belgië",""),"belgium","")," nv","")," bv",""),"group",""),"groep","")," ", ""),"é","e"),"è","e"),"à","a")</f>
        <v>amcorflexiblestranspac</v>
      </c>
      <c r="M776" t="str">
        <f>LOWER(B776&amp;Table1[[#This Row],[Achternaam]]&amp;L776)</f>
        <v>sandravan oevelenamcorflexiblestranspac</v>
      </c>
      <c r="N776"/>
      <c r="O776"/>
      <c r="P776"/>
      <c r="Q776"/>
      <c r="R776" t="str">
        <f>IFERROR(LEFT(SUBSTITUTE(SUBSTITUTE(Table1[[#This Row],[Website]],"www.",""),"https://",""), FIND(".", SUBSTITUTE(SUBSTITUTE(Table1[[#This Row],[Website]],"www.",""),"https://","")) - 1),"")</f>
        <v/>
      </c>
      <c r="S776" t="s">
        <v>6689</v>
      </c>
      <c r="T776"/>
    </row>
    <row r="777" spans="1:20" ht="15" customHeight="1" x14ac:dyDescent="0.45">
      <c r="A777" t="s">
        <v>5346</v>
      </c>
      <c r="B777" t="s">
        <v>8751</v>
      </c>
      <c r="C777" t="s">
        <v>8752</v>
      </c>
      <c r="D777" t="s">
        <v>8750</v>
      </c>
      <c r="F777"/>
      <c r="G777"/>
      <c r="H777"/>
      <c r="I777" t="s">
        <v>8753</v>
      </c>
      <c r="J777"/>
      <c r="K777" t="s">
        <v>6780</v>
      </c>
      <c r="L777" t="str">
        <f>SUBSTITUTE(SUBSTITUTE(SUBSTITUTE(SUBSTITUTE(SUBSTITUTE(SUBSTITUTE(SUBSTITUTE(SUBSTITUTE(SUBSTITUTE(SUBSTITUTE(SUBSTITUTE(SUBSTITUTE(SUBSTITUTE(LOWER(K777),".",""),"-","")," bvba",""),"belgië",""),"belgium","")," nv","")," bv",""),"group",""),"groep","")," ", ""),"é","e"),"è","e"),"à","a")</f>
        <v>facilcorporate</v>
      </c>
      <c r="M777" t="str">
        <f>LOWER(B777&amp;Table1[[#This Row],[Achternaam]]&amp;L777)</f>
        <v>sandrinathijsfacilcorporate</v>
      </c>
      <c r="N777"/>
      <c r="O777"/>
      <c r="P777"/>
      <c r="Q777"/>
      <c r="R777" t="str">
        <f>IFERROR(LEFT(SUBSTITUTE(SUBSTITUTE(Table1[[#This Row],[Website]],"www.",""),"https://",""), FIND(".", SUBSTITUTE(SUBSTITUTE(Table1[[#This Row],[Website]],"www.",""),"https://","")) - 1),"")</f>
        <v/>
      </c>
      <c r="S777" t="s">
        <v>6689</v>
      </c>
      <c r="T777"/>
    </row>
    <row r="778" spans="1:20" ht="15" customHeight="1" x14ac:dyDescent="0.45">
      <c r="A778" t="s">
        <v>5346</v>
      </c>
      <c r="B778" t="s">
        <v>5497</v>
      </c>
      <c r="C778" t="s">
        <v>6750</v>
      </c>
      <c r="D778" t="s">
        <v>8755</v>
      </c>
      <c r="F778"/>
      <c r="G778"/>
      <c r="H778"/>
      <c r="I778" t="s">
        <v>5052</v>
      </c>
      <c r="J778"/>
      <c r="K778" t="s">
        <v>7303</v>
      </c>
      <c r="L778" t="str">
        <f>SUBSTITUTE(SUBSTITUTE(SUBSTITUTE(SUBSTITUTE(SUBSTITUTE(SUBSTITUTE(SUBSTITUTE(SUBSTITUTE(SUBSTITUTE(SUBSTITUTE(SUBSTITUTE(SUBSTITUTE(SUBSTITUTE(LOWER(K778),".",""),"-","")," bvba",""),"belgië",""),"belgium","")," nv","")," bv",""),"group",""),"groep","")," ", ""),"é","e"),"è","e"),"à","a")</f>
        <v>indigopark</v>
      </c>
      <c r="M778" t="str">
        <f>LOWER(B778&amp;Table1[[#This Row],[Achternaam]]&amp;L778)</f>
        <v>sarahpauwelsindigopark</v>
      </c>
      <c r="N778"/>
      <c r="O778"/>
      <c r="P778"/>
      <c r="Q778"/>
      <c r="R778" t="str">
        <f>IFERROR(LEFT(SUBSTITUTE(SUBSTITUTE(Table1[[#This Row],[Website]],"www.",""),"https://",""), FIND(".", SUBSTITUTE(SUBSTITUTE(Table1[[#This Row],[Website]],"www.",""),"https://","")) - 1),"")</f>
        <v/>
      </c>
      <c r="S778" t="s">
        <v>6689</v>
      </c>
      <c r="T778"/>
    </row>
    <row r="779" spans="1:20" ht="15" customHeight="1" x14ac:dyDescent="0.45">
      <c r="A779" t="s">
        <v>5346</v>
      </c>
      <c r="B779" t="s">
        <v>5497</v>
      </c>
      <c r="C779" t="s">
        <v>8758</v>
      </c>
      <c r="D779" t="s">
        <v>8757</v>
      </c>
      <c r="F779"/>
      <c r="G779"/>
      <c r="H779"/>
      <c r="I779" t="s">
        <v>5115</v>
      </c>
      <c r="J779"/>
      <c r="K779" t="s">
        <v>8759</v>
      </c>
      <c r="L779" t="str">
        <f>SUBSTITUTE(SUBSTITUTE(SUBSTITUTE(SUBSTITUTE(SUBSTITUTE(SUBSTITUTE(SUBSTITUTE(SUBSTITUTE(SUBSTITUTE(SUBSTITUTE(SUBSTITUTE(SUBSTITUTE(SUBSTITUTE(LOWER(K779),".",""),"-","")," bvba",""),"belgië",""),"belgium","")," nv","")," bv",""),"group",""),"groep","")," ", ""),"é","e"),"è","e"),"à","a")</f>
        <v>coöperatiehoogstraten</v>
      </c>
      <c r="M779" t="str">
        <f>LOWER(B779&amp;Table1[[#This Row],[Achternaam]]&amp;L779)</f>
        <v>sarahvan peteghemcoöperatiehoogstraten</v>
      </c>
      <c r="N779"/>
      <c r="O779"/>
      <c r="P779"/>
      <c r="Q779"/>
      <c r="R779" t="str">
        <f>IFERROR(LEFT(SUBSTITUTE(SUBSTITUTE(Table1[[#This Row],[Website]],"www.",""),"https://",""), FIND(".", SUBSTITUTE(SUBSTITUTE(Table1[[#This Row],[Website]],"www.",""),"https://","")) - 1),"")</f>
        <v/>
      </c>
      <c r="S779" t="s">
        <v>6689</v>
      </c>
      <c r="T779"/>
    </row>
    <row r="780" spans="1:20" ht="15" customHeight="1" x14ac:dyDescent="0.45">
      <c r="A780" t="s">
        <v>5346</v>
      </c>
      <c r="B780" t="s">
        <v>6170</v>
      </c>
      <c r="C780" t="s">
        <v>8762</v>
      </c>
      <c r="D780" t="s">
        <v>8761</v>
      </c>
      <c r="F780"/>
      <c r="G780"/>
      <c r="H780"/>
      <c r="I780" t="s">
        <v>5052</v>
      </c>
      <c r="J780"/>
      <c r="K780" t="s">
        <v>8763</v>
      </c>
      <c r="L780" t="str">
        <f>SUBSTITUTE(SUBSTITUTE(SUBSTITUTE(SUBSTITUTE(SUBSTITUTE(SUBSTITUTE(SUBSTITUTE(SUBSTITUTE(SUBSTITUTE(SUBSTITUTE(SUBSTITUTE(SUBSTITUTE(SUBSTITUTE(LOWER(K780),".",""),"-","")," bvba",""),"belgië",""),"belgium","")," nv","")," bv",""),"group",""),"groep","")," ", ""),"é","e"),"è","e"),"à","a")</f>
        <v>smetboring</v>
      </c>
      <c r="M780" t="str">
        <f>LOWER(B780&amp;Table1[[#This Row],[Achternaam]]&amp;L780)</f>
        <v>jovan baelensmetboring</v>
      </c>
      <c r="N780"/>
      <c r="O780"/>
      <c r="P780"/>
      <c r="Q780"/>
      <c r="R780" t="str">
        <f>IFERROR(LEFT(SUBSTITUTE(SUBSTITUTE(Table1[[#This Row],[Website]],"www.",""),"https://",""), FIND(".", SUBSTITUTE(SUBSTITUTE(Table1[[#This Row],[Website]],"www.",""),"https://","")) - 1),"")</f>
        <v/>
      </c>
      <c r="S780" t="s">
        <v>6689</v>
      </c>
      <c r="T780"/>
    </row>
    <row r="781" spans="1:20" ht="15" customHeight="1" x14ac:dyDescent="0.45">
      <c r="A781" t="s">
        <v>5346</v>
      </c>
      <c r="B781" t="s">
        <v>7927</v>
      </c>
      <c r="C781" t="s">
        <v>8766</v>
      </c>
      <c r="D781" t="s">
        <v>8765</v>
      </c>
      <c r="F781"/>
      <c r="G781"/>
      <c r="H781"/>
      <c r="I781" t="s">
        <v>5052</v>
      </c>
      <c r="J781"/>
      <c r="K781" t="s">
        <v>8767</v>
      </c>
      <c r="L781" t="str">
        <f>SUBSTITUTE(SUBSTITUTE(SUBSTITUTE(SUBSTITUTE(SUBSTITUTE(SUBSTITUTE(SUBSTITUTE(SUBSTITUTE(SUBSTITUTE(SUBSTITUTE(SUBSTITUTE(SUBSTITUTE(SUBSTITUTE(LOWER(K781),".",""),"-","")," bvba",""),"belgië",""),"belgium","")," nv","")," bv",""),"group",""),"groep","")," ", ""),"é","e"),"è","e"),"à","a")</f>
        <v>tennecoautomotiveeurope</v>
      </c>
      <c r="M781" t="str">
        <f>LOWER(B781&amp;Table1[[#This Row],[Achternaam]]&amp;L781)</f>
        <v>sophiecolliertennecoautomotiveeurope</v>
      </c>
      <c r="N781"/>
      <c r="O781"/>
      <c r="P781"/>
      <c r="Q781"/>
      <c r="R781" t="str">
        <f>IFERROR(LEFT(SUBSTITUTE(SUBSTITUTE(Table1[[#This Row],[Website]],"www.",""),"https://",""), FIND(".", SUBSTITUTE(SUBSTITUTE(Table1[[#This Row],[Website]],"www.",""),"https://","")) - 1),"")</f>
        <v/>
      </c>
      <c r="S781" t="s">
        <v>6689</v>
      </c>
      <c r="T781"/>
    </row>
    <row r="782" spans="1:20" ht="15" customHeight="1" x14ac:dyDescent="0.45">
      <c r="A782" t="s">
        <v>5346</v>
      </c>
      <c r="B782" t="s">
        <v>5446</v>
      </c>
      <c r="C782" t="s">
        <v>5791</v>
      </c>
      <c r="D782" t="s">
        <v>8769</v>
      </c>
      <c r="F782"/>
      <c r="G782"/>
      <c r="H782"/>
      <c r="I782" t="s">
        <v>8771</v>
      </c>
      <c r="J782"/>
      <c r="K782" t="s">
        <v>8770</v>
      </c>
      <c r="L782" t="str">
        <f>SUBSTITUTE(SUBSTITUTE(SUBSTITUTE(SUBSTITUTE(SUBSTITUTE(SUBSTITUTE(SUBSTITUTE(SUBSTITUTE(SUBSTITUTE(SUBSTITUTE(SUBSTITUTE(SUBSTITUTE(SUBSTITUTE(LOWER(K782),".",""),"-","")," bvba",""),"belgië",""),"belgium","")," nv","")," bv",""),"group",""),"groep","")," ", ""),"é","e"),"è","e"),"à","a")</f>
        <v>primagaz</v>
      </c>
      <c r="M782" t="str">
        <f>LOWER(B782&amp;Table1[[#This Row],[Achternaam]]&amp;L782)</f>
        <v>stefaniede schepperprimagaz</v>
      </c>
      <c r="N782"/>
      <c r="O782"/>
      <c r="P782"/>
      <c r="Q782"/>
      <c r="R782" t="str">
        <f>IFERROR(LEFT(SUBSTITUTE(SUBSTITUTE(Table1[[#This Row],[Website]],"www.",""),"https://",""), FIND(".", SUBSTITUTE(SUBSTITUTE(Table1[[#This Row],[Website]],"www.",""),"https://","")) - 1),"")</f>
        <v/>
      </c>
      <c r="S782" t="s">
        <v>6689</v>
      </c>
      <c r="T782"/>
    </row>
    <row r="783" spans="1:20" ht="15" customHeight="1" x14ac:dyDescent="0.45">
      <c r="A783" t="s">
        <v>5346</v>
      </c>
      <c r="B783" t="s">
        <v>8773</v>
      </c>
      <c r="C783" t="s">
        <v>8774</v>
      </c>
      <c r="D783" t="s">
        <v>8772</v>
      </c>
      <c r="F783"/>
      <c r="G783"/>
      <c r="H783"/>
      <c r="I783" t="s">
        <v>5052</v>
      </c>
      <c r="J783"/>
      <c r="K783" t="s">
        <v>8775</v>
      </c>
      <c r="L783" t="str">
        <f>SUBSTITUTE(SUBSTITUTE(SUBSTITUTE(SUBSTITUTE(SUBSTITUTE(SUBSTITUTE(SUBSTITUTE(SUBSTITUTE(SUBSTITUTE(SUBSTITUTE(SUBSTITUTE(SUBSTITUTE(SUBSTITUTE(LOWER(K783),".",""),"-","")," bvba",""),"belgië",""),"belgium","")," nv","")," bv",""),"group",""),"groep","")," ", ""),"é","e"),"è","e"),"à","a")</f>
        <v>huvepharma</v>
      </c>
      <c r="M783" t="str">
        <f>LOWER(B783&amp;Table1[[#This Row],[Achternaam]]&amp;L783)</f>
        <v>selajawadhuvepharma</v>
      </c>
      <c r="N783"/>
      <c r="O783"/>
      <c r="P783"/>
      <c r="Q783"/>
      <c r="R783" t="str">
        <f>IFERROR(LEFT(SUBSTITUTE(SUBSTITUTE(Table1[[#This Row],[Website]],"www.",""),"https://",""), FIND(".", SUBSTITUTE(SUBSTITUTE(Table1[[#This Row],[Website]],"www.",""),"https://","")) - 1),"")</f>
        <v/>
      </c>
      <c r="S783" t="s">
        <v>6689</v>
      </c>
      <c r="T783"/>
    </row>
    <row r="784" spans="1:20" ht="15" customHeight="1" x14ac:dyDescent="0.45">
      <c r="A784" t="s">
        <v>5346</v>
      </c>
      <c r="B784" t="s">
        <v>8778</v>
      </c>
      <c r="C784" t="s">
        <v>8779</v>
      </c>
      <c r="D784" t="s">
        <v>8777</v>
      </c>
      <c r="F784"/>
      <c r="G784"/>
      <c r="H784"/>
      <c r="I784" t="s">
        <v>8780</v>
      </c>
      <c r="J784"/>
      <c r="K784" t="s">
        <v>6780</v>
      </c>
      <c r="L784" t="str">
        <f>SUBSTITUTE(SUBSTITUTE(SUBSTITUTE(SUBSTITUTE(SUBSTITUTE(SUBSTITUTE(SUBSTITUTE(SUBSTITUTE(SUBSTITUTE(SUBSTITUTE(SUBSTITUTE(SUBSTITUTE(SUBSTITUTE(LOWER(K784),".",""),"-","")," bvba",""),"belgië",""),"belgium","")," nv","")," bv",""),"group",""),"groep","")," ", ""),"é","e"),"è","e"),"à","a")</f>
        <v>facilcorporate</v>
      </c>
      <c r="M784" t="str">
        <f>LOWER(B784&amp;Table1[[#This Row],[Achternaam]]&amp;L784)</f>
        <v>shanacastrofacilcorporate</v>
      </c>
      <c r="N784"/>
      <c r="O784"/>
      <c r="P784"/>
      <c r="Q784"/>
      <c r="R784" t="str">
        <f>IFERROR(LEFT(SUBSTITUTE(SUBSTITUTE(Table1[[#This Row],[Website]],"www.",""),"https://",""), FIND(".", SUBSTITUTE(SUBSTITUTE(Table1[[#This Row],[Website]],"www.",""),"https://","")) - 1),"")</f>
        <v/>
      </c>
      <c r="S784" t="s">
        <v>6689</v>
      </c>
      <c r="T784"/>
    </row>
    <row r="785" spans="1:20" ht="15" customHeight="1" x14ac:dyDescent="0.45">
      <c r="A785" t="s">
        <v>5346</v>
      </c>
      <c r="B785" t="s">
        <v>5675</v>
      </c>
      <c r="C785" t="s">
        <v>8783</v>
      </c>
      <c r="D785" t="s">
        <v>8782</v>
      </c>
      <c r="F785"/>
      <c r="G785"/>
      <c r="H785"/>
      <c r="I785" t="s">
        <v>8784</v>
      </c>
      <c r="J785"/>
      <c r="K785" t="s">
        <v>6977</v>
      </c>
      <c r="L785" t="str">
        <f>SUBSTITUTE(SUBSTITUTE(SUBSTITUTE(SUBSTITUTE(SUBSTITUTE(SUBSTITUTE(SUBSTITUTE(SUBSTITUTE(SUBSTITUTE(SUBSTITUTE(SUBSTITUTE(SUBSTITUTE(SUBSTITUTE(LOWER(K785),".",""),"-","")," bvba",""),"belgië",""),"belgium","")," nv","")," bv",""),"group",""),"groep","")," ", ""),"é","e"),"è","e"),"à","a")</f>
        <v>johnson&amp;johnson</v>
      </c>
      <c r="M785" t="str">
        <f>LOWER(B785&amp;Table1[[#This Row],[Achternaam]]&amp;L785)</f>
        <v>sabineheensjohnson&amp;johnson</v>
      </c>
      <c r="N785"/>
      <c r="O785"/>
      <c r="P785"/>
      <c r="Q785"/>
      <c r="R785" t="str">
        <f>IFERROR(LEFT(SUBSTITUTE(SUBSTITUTE(Table1[[#This Row],[Website]],"www.",""),"https://",""), FIND(".", SUBSTITUTE(SUBSTITUTE(Table1[[#This Row],[Website]],"www.",""),"https://","")) - 1),"")</f>
        <v/>
      </c>
      <c r="S785" t="s">
        <v>6689</v>
      </c>
      <c r="T785"/>
    </row>
    <row r="786" spans="1:20" ht="15" customHeight="1" x14ac:dyDescent="0.45">
      <c r="A786" t="s">
        <v>5346</v>
      </c>
      <c r="B786" t="s">
        <v>8787</v>
      </c>
      <c r="C786" t="s">
        <v>6849</v>
      </c>
      <c r="D786" t="s">
        <v>8786</v>
      </c>
      <c r="F786"/>
      <c r="G786"/>
      <c r="H786"/>
      <c r="I786" t="s">
        <v>8789</v>
      </c>
      <c r="J786"/>
      <c r="K786" t="s">
        <v>8788</v>
      </c>
      <c r="L786" t="str">
        <f>SUBSTITUTE(SUBSTITUTE(SUBSTITUTE(SUBSTITUTE(SUBSTITUTE(SUBSTITUTE(SUBSTITUTE(SUBSTITUTE(SUBSTITUTE(SUBSTITUTE(SUBSTITUTE(SUBSTITUTE(SUBSTITUTE(LOWER(K786),".",""),"-","")," bvba",""),"belgië",""),"belgium","")," nv","")," bv",""),"group",""),"groep","")," ", ""),"é","e"),"è","e"),"à","a")</f>
        <v>what'scooking</v>
      </c>
      <c r="M786" t="str">
        <f>LOWER(B786&amp;Table1[[#This Row],[Achternaam]]&amp;L786)</f>
        <v>siebrende schutterwhat'scooking</v>
      </c>
      <c r="N786"/>
      <c r="O786"/>
      <c r="P786"/>
      <c r="Q786"/>
      <c r="R786" t="str">
        <f>IFERROR(LEFT(SUBSTITUTE(SUBSTITUTE(Table1[[#This Row],[Website]],"www.",""),"https://",""), FIND(".", SUBSTITUTE(SUBSTITUTE(Table1[[#This Row],[Website]],"www.",""),"https://","")) - 1),"")</f>
        <v/>
      </c>
      <c r="S786" t="s">
        <v>6689</v>
      </c>
      <c r="T786"/>
    </row>
    <row r="787" spans="1:20" ht="15" customHeight="1" x14ac:dyDescent="0.45">
      <c r="A787" t="s">
        <v>5346</v>
      </c>
      <c r="B787" t="s">
        <v>8792</v>
      </c>
      <c r="C787" t="s">
        <v>8793</v>
      </c>
      <c r="D787" t="s">
        <v>8791</v>
      </c>
      <c r="F787"/>
      <c r="G787"/>
      <c r="H787"/>
      <c r="I787" t="s">
        <v>5052</v>
      </c>
      <c r="J787"/>
      <c r="K787" t="s">
        <v>8794</v>
      </c>
      <c r="L787" t="str">
        <f>SUBSTITUTE(SUBSTITUTE(SUBSTITUTE(SUBSTITUTE(SUBSTITUTE(SUBSTITUTE(SUBSTITUTE(SUBSTITUTE(SUBSTITUTE(SUBSTITUTE(SUBSTITUTE(SUBSTITUTE(SUBSTITUTE(LOWER(K787),".",""),"-","")," bvba",""),"belgië",""),"belgium","")," nv","")," bv",""),"group",""),"groep","")," ", ""),"é","e"),"è","e"),"à","a")</f>
        <v>federalmogulcorporation</v>
      </c>
      <c r="M787" t="str">
        <f>LOWER(B787&amp;Table1[[#This Row],[Achternaam]]&amp;L787)</f>
        <v>sigridjacobsfederalmogulcorporation</v>
      </c>
      <c r="N787"/>
      <c r="O787"/>
      <c r="P787"/>
      <c r="Q787"/>
      <c r="R787" t="str">
        <f>IFERROR(LEFT(SUBSTITUTE(SUBSTITUTE(Table1[[#This Row],[Website]],"www.",""),"https://",""), FIND(".", SUBSTITUTE(SUBSTITUTE(Table1[[#This Row],[Website]],"www.",""),"https://","")) - 1),"")</f>
        <v/>
      </c>
      <c r="S787" t="s">
        <v>8795</v>
      </c>
      <c r="T787"/>
    </row>
    <row r="788" spans="1:20" ht="15" customHeight="1" x14ac:dyDescent="0.45">
      <c r="A788" t="s">
        <v>5346</v>
      </c>
      <c r="B788" t="s">
        <v>8798</v>
      </c>
      <c r="C788" t="s">
        <v>8799</v>
      </c>
      <c r="D788" t="s">
        <v>8797</v>
      </c>
      <c r="F788"/>
      <c r="G788"/>
      <c r="H788"/>
      <c r="I788" t="s">
        <v>5052</v>
      </c>
      <c r="J788"/>
      <c r="K788" t="s">
        <v>8800</v>
      </c>
      <c r="L788" t="str">
        <f>SUBSTITUTE(SUBSTITUTE(SUBSTITUTE(SUBSTITUTE(SUBSTITUTE(SUBSTITUTE(SUBSTITUTE(SUBSTITUTE(SUBSTITUTE(SUBSTITUTE(SUBSTITUTE(SUBSTITUTE(SUBSTITUTE(LOWER(K788),".",""),"-","")," bvba",""),"belgië",""),"belgium","")," nv","")," bv",""),"group",""),"groep","")," ", ""),"é","e"),"è","e"),"à","a")</f>
        <v>asapbe</v>
      </c>
      <c r="M788" t="str">
        <f>LOWER(B788&amp;Table1[[#This Row],[Achternaam]]&amp;L788)</f>
        <v>silviazeppieriasapbe</v>
      </c>
      <c r="N788"/>
      <c r="O788"/>
      <c r="P788"/>
      <c r="Q788"/>
      <c r="R788" t="str">
        <f>IFERROR(LEFT(SUBSTITUTE(SUBSTITUTE(Table1[[#This Row],[Website]],"www.",""),"https://",""), FIND(".", SUBSTITUTE(SUBSTITUTE(Table1[[#This Row],[Website]],"www.",""),"https://","")) - 1),"")</f>
        <v/>
      </c>
      <c r="S788" t="s">
        <v>8801</v>
      </c>
      <c r="T788"/>
    </row>
    <row r="789" spans="1:20" ht="15" customHeight="1" x14ac:dyDescent="0.45">
      <c r="A789" t="s">
        <v>5346</v>
      </c>
      <c r="B789" t="s">
        <v>8804</v>
      </c>
      <c r="C789" t="s">
        <v>8805</v>
      </c>
      <c r="D789" t="s">
        <v>8803</v>
      </c>
      <c r="F789"/>
      <c r="G789"/>
      <c r="H789"/>
      <c r="I789" t="s">
        <v>8807</v>
      </c>
      <c r="J789"/>
      <c r="K789" t="s">
        <v>8724</v>
      </c>
      <c r="L789" t="str">
        <f>SUBSTITUTE(SUBSTITUTE(SUBSTITUTE(SUBSTITUTE(SUBSTITUTE(SUBSTITUTE(SUBSTITUTE(SUBSTITUTE(SUBSTITUTE(SUBSTITUTE(SUBSTITUTE(SUBSTITUTE(SUBSTITUTE(LOWER(K789),".",""),"-","")," bvba",""),"belgië",""),"belgium","")," nv","")," bv",""),"group",""),"groep","")," ", ""),"é","e"),"è","e"),"à","a")</f>
        <v>linklatersllp</v>
      </c>
      <c r="M789" t="str">
        <f>LOWER(B789&amp;Table1[[#This Row],[Achternaam]]&amp;L789)</f>
        <v>simonevan der leijlinklatersllp</v>
      </c>
      <c r="N789"/>
      <c r="O789"/>
      <c r="P789"/>
      <c r="Q789"/>
      <c r="R789" t="str">
        <f>IFERROR(LEFT(SUBSTITUTE(SUBSTITUTE(Table1[[#This Row],[Website]],"www.",""),"https://",""), FIND(".", SUBSTITUTE(SUBSTITUTE(Table1[[#This Row],[Website]],"www.",""),"https://","")) - 1),"")</f>
        <v/>
      </c>
      <c r="S789" t="s">
        <v>8806</v>
      </c>
      <c r="T789"/>
    </row>
    <row r="790" spans="1:20" ht="15" customHeight="1" x14ac:dyDescent="0.45">
      <c r="A790" t="s">
        <v>5346</v>
      </c>
      <c r="B790" t="s">
        <v>8810</v>
      </c>
      <c r="C790" t="s">
        <v>8811</v>
      </c>
      <c r="D790" t="s">
        <v>8809</v>
      </c>
      <c r="F790"/>
      <c r="G790"/>
      <c r="H790"/>
      <c r="I790" t="s">
        <v>7149</v>
      </c>
      <c r="J790"/>
      <c r="K790" t="s">
        <v>8812</v>
      </c>
      <c r="L790" t="str">
        <f>SUBSTITUTE(SUBSTITUTE(SUBSTITUTE(SUBSTITUTE(SUBSTITUTE(SUBSTITUTE(SUBSTITUTE(SUBSTITUTE(SUBSTITUTE(SUBSTITUTE(SUBSTITUTE(SUBSTITUTE(SUBSTITUTE(LOWER(K790),".",""),"-","")," bvba",""),"belgië",""),"belgium","")," nv","")," bv",""),"group",""),"groep","")," ", ""),"é","e"),"è","e"),"à","a")</f>
        <v>altradservices</v>
      </c>
      <c r="M790" t="str">
        <f>LOWER(B790&amp;Table1[[#This Row],[Achternaam]]&amp;L790)</f>
        <v>siskaverleyaltradservices</v>
      </c>
      <c r="N790"/>
      <c r="O790"/>
      <c r="P790"/>
      <c r="Q790"/>
      <c r="R790" t="str">
        <f>IFERROR(LEFT(SUBSTITUTE(SUBSTITUTE(Table1[[#This Row],[Website]],"www.",""),"https://",""), FIND(".", SUBSTITUTE(SUBSTITUTE(Table1[[#This Row],[Website]],"www.",""),"https://","")) - 1),"")</f>
        <v/>
      </c>
      <c r="S790" t="s">
        <v>6689</v>
      </c>
      <c r="T790"/>
    </row>
    <row r="791" spans="1:20" ht="15" customHeight="1" x14ac:dyDescent="0.45">
      <c r="A791" t="s">
        <v>5346</v>
      </c>
      <c r="B791" t="s">
        <v>5675</v>
      </c>
      <c r="C791" t="s">
        <v>8793</v>
      </c>
      <c r="D791" t="s">
        <v>8814</v>
      </c>
      <c r="F791"/>
      <c r="G791"/>
      <c r="H791"/>
      <c r="I791" t="s">
        <v>5052</v>
      </c>
      <c r="J791"/>
      <c r="K791" t="s">
        <v>8815</v>
      </c>
      <c r="L791" t="str">
        <f>SUBSTITUTE(SUBSTITUTE(SUBSTITUTE(SUBSTITUTE(SUBSTITUTE(SUBSTITUTE(SUBSTITUTE(SUBSTITUTE(SUBSTITUTE(SUBSTITUTE(SUBSTITUTE(SUBSTITUTE(SUBSTITUTE(LOWER(K791),".",""),"-","")," bvba",""),"belgië",""),"belgium","")," nv","")," bv",""),"group",""),"groep","")," ", ""),"é","e"),"è","e"),"à","a")</f>
        <v>impextraco</v>
      </c>
      <c r="M791" t="str">
        <f>LOWER(B791&amp;Table1[[#This Row],[Achternaam]]&amp;L791)</f>
        <v>sabinejacobsimpextraco</v>
      </c>
      <c r="N791"/>
      <c r="O791"/>
      <c r="P791"/>
      <c r="Q791"/>
      <c r="R791" t="str">
        <f>IFERROR(LEFT(SUBSTITUTE(SUBSTITUTE(Table1[[#This Row],[Website]],"www.",""),"https://",""), FIND(".", SUBSTITUTE(SUBSTITUTE(Table1[[#This Row],[Website]],"www.",""),"https://","")) - 1),"")</f>
        <v/>
      </c>
      <c r="S791" t="s">
        <v>6689</v>
      </c>
      <c r="T791"/>
    </row>
    <row r="792" spans="1:20" ht="15" customHeight="1" x14ac:dyDescent="0.45">
      <c r="A792" t="s">
        <v>5346</v>
      </c>
      <c r="B792" t="s">
        <v>5038</v>
      </c>
      <c r="C792" t="s">
        <v>8188</v>
      </c>
      <c r="D792" t="s">
        <v>8817</v>
      </c>
      <c r="F792"/>
      <c r="G792"/>
      <c r="H792"/>
      <c r="I792" t="s">
        <v>8820</v>
      </c>
      <c r="J792"/>
      <c r="K792" t="s">
        <v>8818</v>
      </c>
      <c r="L792" t="str">
        <f>SUBSTITUTE(SUBSTITUTE(SUBSTITUTE(SUBSTITUTE(SUBSTITUTE(SUBSTITUTE(SUBSTITUTE(SUBSTITUTE(SUBSTITUTE(SUBSTITUTE(SUBSTITUTE(SUBSTITUTE(SUBSTITUTE(LOWER(K792),".",""),"-","")," bvba",""),"belgië",""),"belgium","")," nv","")," bv",""),"group",""),"groep","")," ", ""),"é","e"),"è","e"),"à","a")</f>
        <v>coolblue</v>
      </c>
      <c r="M792" t="str">
        <f>LOWER(B792&amp;Table1[[#This Row],[Achternaam]]&amp;L792)</f>
        <v>sofiebogaertcoolblue</v>
      </c>
      <c r="N792"/>
      <c r="O792"/>
      <c r="P792"/>
      <c r="Q792"/>
      <c r="R792" t="str">
        <f>IFERROR(LEFT(SUBSTITUTE(SUBSTITUTE(Table1[[#This Row],[Website]],"www.",""),"https://",""), FIND(".", SUBSTITUTE(SUBSTITUTE(Table1[[#This Row],[Website]],"www.",""),"https://","")) - 1),"")</f>
        <v/>
      </c>
      <c r="S792" t="s">
        <v>8819</v>
      </c>
      <c r="T792"/>
    </row>
    <row r="793" spans="1:20" ht="15" customHeight="1" x14ac:dyDescent="0.45">
      <c r="A793" t="s">
        <v>5346</v>
      </c>
      <c r="B793" t="s">
        <v>5038</v>
      </c>
      <c r="C793" t="s">
        <v>8823</v>
      </c>
      <c r="D793" t="s">
        <v>8822</v>
      </c>
      <c r="F793"/>
      <c r="G793"/>
      <c r="H793"/>
      <c r="I793" t="s">
        <v>5052</v>
      </c>
      <c r="J793"/>
      <c r="K793" t="s">
        <v>8824</v>
      </c>
      <c r="L793" t="str">
        <f>SUBSTITUTE(SUBSTITUTE(SUBSTITUTE(SUBSTITUTE(SUBSTITUTE(SUBSTITUTE(SUBSTITUTE(SUBSTITUTE(SUBSTITUTE(SUBSTITUTE(SUBSTITUTE(SUBSTITUTE(SUBSTITUTE(LOWER(K793),".",""),"-","")," bvba",""),"belgië",""),"belgium","")," nv","")," bv",""),"group",""),"groep","")," ", ""),"é","e"),"è","e"),"à","a")</f>
        <v>ccheftrucks</v>
      </c>
      <c r="M793" t="str">
        <f>LOWER(B793&amp;Table1[[#This Row],[Achternaam]]&amp;L793)</f>
        <v>sofiebruynoogheccheftrucks</v>
      </c>
      <c r="N793"/>
      <c r="O793"/>
      <c r="P793"/>
      <c r="Q793"/>
      <c r="R793" t="str">
        <f>IFERROR(LEFT(SUBSTITUTE(SUBSTITUTE(Table1[[#This Row],[Website]],"www.",""),"https://",""), FIND(".", SUBSTITUTE(SUBSTITUTE(Table1[[#This Row],[Website]],"www.",""),"https://","")) - 1),"")</f>
        <v/>
      </c>
      <c r="S793" t="s">
        <v>6689</v>
      </c>
      <c r="T793"/>
    </row>
    <row r="794" spans="1:20" ht="15" customHeight="1" x14ac:dyDescent="0.45">
      <c r="A794" t="s">
        <v>5346</v>
      </c>
      <c r="B794" t="s">
        <v>5038</v>
      </c>
      <c r="C794" t="s">
        <v>8826</v>
      </c>
      <c r="D794" t="s">
        <v>8825</v>
      </c>
      <c r="F794"/>
      <c r="G794"/>
      <c r="H794"/>
      <c r="I794" t="s">
        <v>5813</v>
      </c>
      <c r="J794"/>
      <c r="K794" t="s">
        <v>8827</v>
      </c>
      <c r="L794" t="str">
        <f>SUBSTITUTE(SUBSTITUTE(SUBSTITUTE(SUBSTITUTE(SUBSTITUTE(SUBSTITUTE(SUBSTITUTE(SUBSTITUTE(SUBSTITUTE(SUBSTITUTE(SUBSTITUTE(SUBSTITUTE(SUBSTITUTE(LOWER(K794),".",""),"-","")," bvba",""),"belgië",""),"belgium","")," nv","")," bv",""),"group",""),"groep","")," ", ""),"é","e"),"è","e"),"à","a")</f>
        <v>imperialmeatproducts</v>
      </c>
      <c r="M794" t="str">
        <f>LOWER(B794&amp;Table1[[#This Row],[Achternaam]]&amp;L794)</f>
        <v>sofiehooftimperialmeatproducts</v>
      </c>
      <c r="N794"/>
      <c r="O794"/>
      <c r="P794"/>
      <c r="Q794"/>
      <c r="R794" t="str">
        <f>IFERROR(LEFT(SUBSTITUTE(SUBSTITUTE(Table1[[#This Row],[Website]],"www.",""),"https://",""), FIND(".", SUBSTITUTE(SUBSTITUTE(Table1[[#This Row],[Website]],"www.",""),"https://","")) - 1),"")</f>
        <v/>
      </c>
      <c r="S794" t="s">
        <v>8828</v>
      </c>
      <c r="T794"/>
    </row>
    <row r="795" spans="1:20" ht="15" customHeight="1" x14ac:dyDescent="0.45">
      <c r="A795" t="s">
        <v>5346</v>
      </c>
      <c r="B795" t="s">
        <v>5038</v>
      </c>
      <c r="C795" t="s">
        <v>8831</v>
      </c>
      <c r="D795" t="s">
        <v>8830</v>
      </c>
      <c r="F795"/>
      <c r="G795"/>
      <c r="H795"/>
      <c r="I795" t="s">
        <v>5115</v>
      </c>
      <c r="J795"/>
      <c r="K795" t="s">
        <v>7343</v>
      </c>
      <c r="L795" t="str">
        <f>SUBSTITUTE(SUBSTITUTE(SUBSTITUTE(SUBSTITUTE(SUBSTITUTE(SUBSTITUTE(SUBSTITUTE(SUBSTITUTE(SUBSTITUTE(SUBSTITUTE(SUBSTITUTE(SUBSTITUTE(SUBSTITUTE(LOWER(K795),".",""),"-","")," bvba",""),"belgië",""),"belgium","")," nv","")," bv",""),"group",""),"groep","")," ", ""),"é","e"),"è","e"),"à","a")</f>
        <v>thecookwarecompany</v>
      </c>
      <c r="M795" t="str">
        <f>LOWER(B795&amp;Table1[[#This Row],[Achternaam]]&amp;L795)</f>
        <v>sofieknockaertthecookwarecompany</v>
      </c>
      <c r="N795"/>
      <c r="O795"/>
      <c r="P795"/>
      <c r="Q795"/>
      <c r="R795" t="str">
        <f>IFERROR(LEFT(SUBSTITUTE(SUBSTITUTE(Table1[[#This Row],[Website]],"www.",""),"https://",""), FIND(".", SUBSTITUTE(SUBSTITUTE(Table1[[#This Row],[Website]],"www.",""),"https://","")) - 1),"")</f>
        <v/>
      </c>
      <c r="S795" t="s">
        <v>6689</v>
      </c>
      <c r="T795"/>
    </row>
    <row r="796" spans="1:20" ht="15" customHeight="1" x14ac:dyDescent="0.45">
      <c r="A796" t="s">
        <v>5346</v>
      </c>
      <c r="B796" t="s">
        <v>8833</v>
      </c>
      <c r="C796" t="s">
        <v>8834</v>
      </c>
      <c r="D796" t="s">
        <v>8832</v>
      </c>
      <c r="F796"/>
      <c r="G796"/>
      <c r="H796"/>
      <c r="I796" t="s">
        <v>8835</v>
      </c>
      <c r="J796"/>
      <c r="K796" t="s">
        <v>7632</v>
      </c>
      <c r="L796" t="str">
        <f>SUBSTITUTE(SUBSTITUTE(SUBSTITUTE(SUBSTITUTE(SUBSTITUTE(SUBSTITUTE(SUBSTITUTE(SUBSTITUTE(SUBSTITUTE(SUBSTITUTE(SUBSTITUTE(SUBSTITUTE(SUBSTITUTE(LOWER(K796),".",""),"-","")," bvba",""),"belgië",""),"belgium","")," nv","")," bv",""),"group",""),"groep","")," ", ""),"é","e"),"è","e"),"à","a")</f>
        <v>abinbev</v>
      </c>
      <c r="M796" t="str">
        <f>LOWER(B796&amp;Table1[[#This Row],[Achternaam]]&amp;L796)</f>
        <v>sonjapianaltoabinbev</v>
      </c>
      <c r="N796"/>
      <c r="O796"/>
      <c r="P796"/>
      <c r="Q796"/>
      <c r="R796" t="str">
        <f>IFERROR(LEFT(SUBSTITUTE(SUBSTITUTE(Table1[[#This Row],[Website]],"www.",""),"https://",""), FIND(".", SUBSTITUTE(SUBSTITUTE(Table1[[#This Row],[Website]],"www.",""),"https://","")) - 1),"")</f>
        <v/>
      </c>
      <c r="S796" t="s">
        <v>6689</v>
      </c>
      <c r="T796"/>
    </row>
    <row r="797" spans="1:20" ht="15" customHeight="1" x14ac:dyDescent="0.45">
      <c r="A797" t="s">
        <v>5346</v>
      </c>
      <c r="B797" t="s">
        <v>8833</v>
      </c>
      <c r="C797" t="s">
        <v>8837</v>
      </c>
      <c r="D797" t="s">
        <v>8836</v>
      </c>
      <c r="F797"/>
      <c r="G797"/>
      <c r="H797"/>
      <c r="I797" t="s">
        <v>5052</v>
      </c>
      <c r="J797"/>
      <c r="K797" t="s">
        <v>8838</v>
      </c>
      <c r="L797" t="str">
        <f>SUBSTITUTE(SUBSTITUTE(SUBSTITUTE(SUBSTITUTE(SUBSTITUTE(SUBSTITUTE(SUBSTITUTE(SUBSTITUTE(SUBSTITUTE(SUBSTITUTE(SUBSTITUTE(SUBSTITUTE(SUBSTITUTE(LOWER(K797),".",""),"-","")," bvba",""),"belgië",""),"belgium","")," nv","")," bv",""),"group",""),"groep","")," ", ""),"é","e"),"è","e"),"à","a")</f>
        <v>vanhout</v>
      </c>
      <c r="M797" t="str">
        <f>LOWER(B797&amp;Table1[[#This Row],[Achternaam]]&amp;L797)</f>
        <v>sonjawensvanhout</v>
      </c>
      <c r="N797"/>
      <c r="O797"/>
      <c r="P797"/>
      <c r="Q797"/>
      <c r="R797" t="str">
        <f>IFERROR(LEFT(SUBSTITUTE(SUBSTITUTE(Table1[[#This Row],[Website]],"www.",""),"https://",""), FIND(".", SUBSTITUTE(SUBSTITUTE(Table1[[#This Row],[Website]],"www.",""),"https://","")) - 1),"")</f>
        <v/>
      </c>
      <c r="S797" t="s">
        <v>6689</v>
      </c>
      <c r="T797"/>
    </row>
    <row r="798" spans="1:20" ht="15" customHeight="1" x14ac:dyDescent="0.45">
      <c r="A798" t="s">
        <v>5346</v>
      </c>
      <c r="B798" t="s">
        <v>7927</v>
      </c>
      <c r="C798" t="s">
        <v>8766</v>
      </c>
      <c r="D798" t="s">
        <v>8840</v>
      </c>
      <c r="F798"/>
      <c r="G798"/>
      <c r="H798"/>
      <c r="I798" t="s">
        <v>5052</v>
      </c>
      <c r="J798"/>
      <c r="K798" t="s">
        <v>8841</v>
      </c>
      <c r="L798" t="str">
        <f>SUBSTITUTE(SUBSTITUTE(SUBSTITUTE(SUBSTITUTE(SUBSTITUTE(SUBSTITUTE(SUBSTITUTE(SUBSTITUTE(SUBSTITUTE(SUBSTITUTE(SUBSTITUTE(SUBSTITUTE(SUBSTITUTE(LOWER(K798),".",""),"-","")," bvba",""),"belgië",""),"belgium","")," nv","")," bv",""),"group",""),"groep","")," ", ""),"é","e"),"è","e"),"à","a")</f>
        <v>sappieurope</v>
      </c>
      <c r="M798" t="str">
        <f>LOWER(B798&amp;Table1[[#This Row],[Achternaam]]&amp;L798)</f>
        <v>sophiecolliersappieurope</v>
      </c>
      <c r="N798"/>
      <c r="O798"/>
      <c r="P798"/>
      <c r="Q798"/>
      <c r="R798" t="str">
        <f>IFERROR(LEFT(SUBSTITUTE(SUBSTITUTE(Table1[[#This Row],[Website]],"www.",""),"https://",""), FIND(".", SUBSTITUTE(SUBSTITUTE(Table1[[#This Row],[Website]],"www.",""),"https://","")) - 1),"")</f>
        <v/>
      </c>
      <c r="S798" t="s">
        <v>8842</v>
      </c>
      <c r="T798"/>
    </row>
    <row r="799" spans="1:20" ht="15" customHeight="1" x14ac:dyDescent="0.45">
      <c r="A799" t="s">
        <v>5346</v>
      </c>
      <c r="B799" t="s">
        <v>7927</v>
      </c>
      <c r="C799" t="s">
        <v>8845</v>
      </c>
      <c r="D799" t="s">
        <v>8844</v>
      </c>
      <c r="F799"/>
      <c r="G799"/>
      <c r="H799"/>
      <c r="I799" t="s">
        <v>8847</v>
      </c>
      <c r="J799"/>
      <c r="K799" t="s">
        <v>6755</v>
      </c>
      <c r="L799" t="str">
        <f>SUBSTITUTE(SUBSTITUTE(SUBSTITUTE(SUBSTITUTE(SUBSTITUTE(SUBSTITUTE(SUBSTITUTE(SUBSTITUTE(SUBSTITUTE(SUBSTITUTE(SUBSTITUTE(SUBSTITUTE(SUBSTITUTE(LOWER(K799),".",""),"-","")," bvba",""),"belgië",""),"belgium","")," nv","")," bv",""),"group",""),"groep","")," ", ""),"é","e"),"è","e"),"à","a")</f>
        <v>circetbenelux</v>
      </c>
      <c r="M799" t="str">
        <f>LOWER(B799&amp;Table1[[#This Row],[Achternaam]]&amp;L799)</f>
        <v>sophiedecroixcircetbenelux</v>
      </c>
      <c r="N799"/>
      <c r="O799"/>
      <c r="P799"/>
      <c r="Q799"/>
      <c r="R799" t="str">
        <f>IFERROR(LEFT(SUBSTITUTE(SUBSTITUTE(Table1[[#This Row],[Website]],"www.",""),"https://",""), FIND(".", SUBSTITUTE(SUBSTITUTE(Table1[[#This Row],[Website]],"www.",""),"https://","")) - 1),"")</f>
        <v/>
      </c>
      <c r="S799" t="s">
        <v>8846</v>
      </c>
      <c r="T799"/>
    </row>
    <row r="800" spans="1:20" ht="15" customHeight="1" x14ac:dyDescent="0.45">
      <c r="A800" t="s">
        <v>5346</v>
      </c>
      <c r="B800" t="s">
        <v>7927</v>
      </c>
      <c r="C800" t="s">
        <v>8849</v>
      </c>
      <c r="D800" t="s">
        <v>8848</v>
      </c>
      <c r="F800"/>
      <c r="G800"/>
      <c r="H800"/>
      <c r="I800" t="s">
        <v>8851</v>
      </c>
      <c r="J800"/>
      <c r="K800" t="s">
        <v>6823</v>
      </c>
      <c r="L800" t="str">
        <f>SUBSTITUTE(SUBSTITUTE(SUBSTITUTE(SUBSTITUTE(SUBSTITUTE(SUBSTITUTE(SUBSTITUTE(SUBSTITUTE(SUBSTITUTE(SUBSTITUTE(SUBSTITUTE(SUBSTITUTE(SUBSTITUTE(LOWER(K800),".",""),"-","")," bvba",""),"belgië",""),"belgium","")," nv","")," bv",""),"group",""),"groep","")," ", ""),"é","e"),"è","e"),"à","a")</f>
        <v>cartamunditurnhout</v>
      </c>
      <c r="M800" t="str">
        <f>LOWER(B800&amp;Table1[[#This Row],[Achternaam]]&amp;L800)</f>
        <v>sophied'haenecartamunditurnhout</v>
      </c>
      <c r="N800"/>
      <c r="O800"/>
      <c r="P800"/>
      <c r="Q800"/>
      <c r="R800" t="str">
        <f>IFERROR(LEFT(SUBSTITUTE(SUBSTITUTE(Table1[[#This Row],[Website]],"www.",""),"https://",""), FIND(".", SUBSTITUTE(SUBSTITUTE(Table1[[#This Row],[Website]],"www.",""),"https://","")) - 1),"")</f>
        <v/>
      </c>
      <c r="S800" t="s">
        <v>8850</v>
      </c>
      <c r="T800"/>
    </row>
    <row r="801" spans="1:20" ht="15" customHeight="1" x14ac:dyDescent="0.45">
      <c r="A801" t="s">
        <v>5346</v>
      </c>
      <c r="B801" t="s">
        <v>8853</v>
      </c>
      <c r="C801" t="s">
        <v>7927</v>
      </c>
      <c r="D801" t="s">
        <v>8852</v>
      </c>
      <c r="F801"/>
      <c r="G801"/>
      <c r="H801"/>
      <c r="I801" t="s">
        <v>5052</v>
      </c>
      <c r="J801"/>
      <c r="K801" t="s">
        <v>8854</v>
      </c>
      <c r="L801" t="str">
        <f>SUBSTITUTE(SUBSTITUTE(SUBSTITUTE(SUBSTITUTE(SUBSTITUTE(SUBSTITUTE(SUBSTITUTE(SUBSTITUTE(SUBSTITUTE(SUBSTITUTE(SUBSTITUTE(SUBSTITUTE(SUBSTITUTE(LOWER(K801),".",""),"-","")," bvba",""),"belgië",""),"belgium","")," nv","")," bv",""),"group",""),"groep","")," ", ""),"é","e"),"è","e"),"à","a")</f>
        <v>resillion</v>
      </c>
      <c r="M801" t="str">
        <f>LOWER(B801&amp;Table1[[#This Row],[Achternaam]]&amp;L801)</f>
        <v>van hamsophieresillion</v>
      </c>
      <c r="N801"/>
      <c r="O801"/>
      <c r="P801"/>
      <c r="Q801"/>
      <c r="R801" t="str">
        <f>IFERROR(LEFT(SUBSTITUTE(SUBSTITUTE(Table1[[#This Row],[Website]],"www.",""),"https://",""), FIND(".", SUBSTITUTE(SUBSTITUTE(Table1[[#This Row],[Website]],"www.",""),"https://","")) - 1),"")</f>
        <v/>
      </c>
      <c r="S801" t="s">
        <v>6689</v>
      </c>
      <c r="T801"/>
    </row>
    <row r="802" spans="1:20" ht="15" customHeight="1" x14ac:dyDescent="0.45">
      <c r="A802" t="s">
        <v>5346</v>
      </c>
      <c r="B802" t="s">
        <v>5038</v>
      </c>
      <c r="C802" t="s">
        <v>8857</v>
      </c>
      <c r="D802" t="s">
        <v>8856</v>
      </c>
      <c r="F802"/>
      <c r="G802"/>
      <c r="H802"/>
      <c r="I802" t="s">
        <v>5115</v>
      </c>
      <c r="J802"/>
      <c r="K802" t="s">
        <v>3229</v>
      </c>
      <c r="L802" t="str">
        <f>SUBSTITUTE(SUBSTITUTE(SUBSTITUTE(SUBSTITUTE(SUBSTITUTE(SUBSTITUTE(SUBSTITUTE(SUBSTITUTE(SUBSTITUTE(SUBSTITUTE(SUBSTITUTE(SUBSTITUTE(SUBSTITUTE(LOWER(K802),".",""),"-","")," bvba",""),"belgië",""),"belgium","")," nv","")," bv",""),"group",""),"groep","")," ", ""),"é","e"),"è","e"),"à","a")</f>
        <v>melexistechnologies</v>
      </c>
      <c r="M802" t="str">
        <f>LOWER(B802&amp;Table1[[#This Row],[Achternaam]]&amp;L802)</f>
        <v>sofietournelmelexistechnologies</v>
      </c>
      <c r="N802"/>
      <c r="O802"/>
      <c r="P802"/>
      <c r="Q802"/>
      <c r="R802" t="str">
        <f>IFERROR(LEFT(SUBSTITUTE(SUBSTITUTE(Table1[[#This Row],[Website]],"www.",""),"https://",""), FIND(".", SUBSTITUTE(SUBSTITUTE(Table1[[#This Row],[Website]],"www.",""),"https://","")) - 1),"")</f>
        <v/>
      </c>
      <c r="S802" t="s">
        <v>6689</v>
      </c>
      <c r="T802"/>
    </row>
    <row r="803" spans="1:20" ht="15" customHeight="1" x14ac:dyDescent="0.45">
      <c r="A803" t="s">
        <v>5346</v>
      </c>
      <c r="B803" t="s">
        <v>8859</v>
      </c>
      <c r="C803" t="s">
        <v>7529</v>
      </c>
      <c r="D803" t="s">
        <v>8858</v>
      </c>
      <c r="F803"/>
      <c r="G803"/>
      <c r="H803"/>
      <c r="I803" t="s">
        <v>5115</v>
      </c>
      <c r="J803"/>
      <c r="K803" t="s">
        <v>8860</v>
      </c>
      <c r="L803" t="str">
        <f>SUBSTITUTE(SUBSTITUTE(SUBSTITUTE(SUBSTITUTE(SUBSTITUTE(SUBSTITUTE(SUBSTITUTE(SUBSTITUTE(SUBSTITUTE(SUBSTITUTE(SUBSTITUTE(SUBSTITUTE(SUBSTITUTE(LOWER(K803),".",""),"-","")," bvba",""),"belgië",""),"belgium","")," nv","")," bv",""),"group",""),"groep","")," ", ""),"é","e"),"è","e"),"à","a")</f>
        <v>biocartis</v>
      </c>
      <c r="M803" t="str">
        <f>LOWER(B803&amp;Table1[[#This Row],[Achternaam]]&amp;L803)</f>
        <v>susyspruytbiocartis</v>
      </c>
      <c r="N803"/>
      <c r="O803"/>
      <c r="P803"/>
      <c r="Q803"/>
      <c r="R803" t="str">
        <f>IFERROR(LEFT(SUBSTITUTE(SUBSTITUTE(Table1[[#This Row],[Website]],"www.",""),"https://",""), FIND(".", SUBSTITUTE(SUBSTITUTE(Table1[[#This Row],[Website]],"www.",""),"https://","")) - 1),"")</f>
        <v/>
      </c>
      <c r="S803" t="s">
        <v>8861</v>
      </c>
      <c r="T803"/>
    </row>
    <row r="804" spans="1:20" ht="15" customHeight="1" x14ac:dyDescent="0.45">
      <c r="A804" t="s">
        <v>5346</v>
      </c>
      <c r="B804" t="s">
        <v>8864</v>
      </c>
      <c r="C804" t="s">
        <v>8865</v>
      </c>
      <c r="D804" t="s">
        <v>8863</v>
      </c>
      <c r="F804"/>
      <c r="G804"/>
      <c r="H804"/>
      <c r="I804" t="s">
        <v>6740</v>
      </c>
      <c r="J804"/>
      <c r="K804" t="s">
        <v>8866</v>
      </c>
      <c r="L804" t="str">
        <f>SUBSTITUTE(SUBSTITUTE(SUBSTITUTE(SUBSTITUTE(SUBSTITUTE(SUBSTITUTE(SUBSTITUTE(SUBSTITUTE(SUBSTITUTE(SUBSTITUTE(SUBSTITUTE(SUBSTITUTE(SUBSTITUTE(LOWER(K804),".",""),"-","")," bvba",""),"belgië",""),"belgium","")," nv","")," bv",""),"group",""),"groep","")," ", ""),"é","e"),"è","e"),"à","a")</f>
        <v>geapharmasystems</v>
      </c>
      <c r="M804" t="str">
        <f>LOWER(B804&amp;Table1[[#This Row],[Achternaam]]&amp;L804)</f>
        <v>stefanbroensgeapharmasystems</v>
      </c>
      <c r="N804"/>
      <c r="O804"/>
      <c r="P804"/>
      <c r="Q804"/>
      <c r="R804" t="str">
        <f>IFERROR(LEFT(SUBSTITUTE(SUBSTITUTE(Table1[[#This Row],[Website]],"www.",""),"https://",""), FIND(".", SUBSTITUTE(SUBSTITUTE(Table1[[#This Row],[Website]],"www.",""),"https://","")) - 1),"")</f>
        <v/>
      </c>
      <c r="S804" t="s">
        <v>6689</v>
      </c>
      <c r="T804"/>
    </row>
    <row r="805" spans="1:20" ht="15" customHeight="1" x14ac:dyDescent="0.45">
      <c r="A805" t="s">
        <v>5346</v>
      </c>
      <c r="B805" t="s">
        <v>8864</v>
      </c>
      <c r="C805" t="s">
        <v>8869</v>
      </c>
      <c r="D805" t="s">
        <v>8868</v>
      </c>
      <c r="F805"/>
      <c r="G805"/>
      <c r="H805"/>
      <c r="I805" t="s">
        <v>8871</v>
      </c>
      <c r="J805"/>
      <c r="K805" t="s">
        <v>8189</v>
      </c>
      <c r="L805" t="str">
        <f>SUBSTITUTE(SUBSTITUTE(SUBSTITUTE(SUBSTITUTE(SUBSTITUTE(SUBSTITUTE(SUBSTITUTE(SUBSTITUTE(SUBSTITUTE(SUBSTITUTE(SUBSTITUTE(SUBSTITUTE(SUBSTITUTE(LOWER(K805),".",""),"-","")," bvba",""),"belgië",""),"belgium","")," nv","")," bv",""),"group",""),"groep","")," ", ""),"é","e"),"è","e"),"à","a")</f>
        <v>katoennatie</v>
      </c>
      <c r="M805" t="str">
        <f>LOWER(B805&amp;Table1[[#This Row],[Achternaam]]&amp;L805)</f>
        <v>stefancruysweegskatoennatie</v>
      </c>
      <c r="N805"/>
      <c r="O805"/>
      <c r="P805"/>
      <c r="Q805"/>
      <c r="R805" t="str">
        <f>IFERROR(LEFT(SUBSTITUTE(SUBSTITUTE(Table1[[#This Row],[Website]],"www.",""),"https://",""), FIND(".", SUBSTITUTE(SUBSTITUTE(Table1[[#This Row],[Website]],"www.",""),"https://","")) - 1),"")</f>
        <v/>
      </c>
      <c r="S805" t="s">
        <v>8870</v>
      </c>
      <c r="T805"/>
    </row>
    <row r="806" spans="1:20" ht="15" customHeight="1" x14ac:dyDescent="0.45">
      <c r="A806" t="s">
        <v>5346</v>
      </c>
      <c r="B806" t="s">
        <v>5446</v>
      </c>
      <c r="C806" t="s">
        <v>5791</v>
      </c>
      <c r="D806" t="s">
        <v>8873</v>
      </c>
      <c r="F806"/>
      <c r="G806"/>
      <c r="H806"/>
      <c r="I806" t="s">
        <v>5115</v>
      </c>
      <c r="J806"/>
      <c r="K806" t="s">
        <v>8874</v>
      </c>
      <c r="L806" t="str">
        <f>SUBSTITUTE(SUBSTITUTE(SUBSTITUTE(SUBSTITUTE(SUBSTITUTE(SUBSTITUTE(SUBSTITUTE(SUBSTITUTE(SUBSTITUTE(SUBSTITUTE(SUBSTITUTE(SUBSTITUTE(SUBSTITUTE(LOWER(K806),".",""),"-","")," bvba",""),"belgië",""),"belgium","")," nv","")," bv",""),"group",""),"groep","")," ", ""),"é","e"),"è","e"),"à","a")</f>
        <v>hencoindustries</v>
      </c>
      <c r="M806" t="str">
        <f>LOWER(B806&amp;Table1[[#This Row],[Achternaam]]&amp;L806)</f>
        <v>stefaniede schepperhencoindustries</v>
      </c>
      <c r="N806"/>
      <c r="O806"/>
      <c r="P806"/>
      <c r="Q806"/>
      <c r="R806" t="str">
        <f>IFERROR(LEFT(SUBSTITUTE(SUBSTITUTE(Table1[[#This Row],[Website]],"www.",""),"https://",""), FIND(".", SUBSTITUTE(SUBSTITUTE(Table1[[#This Row],[Website]],"www.",""),"https://","")) - 1),"")</f>
        <v/>
      </c>
      <c r="S806" t="s">
        <v>8875</v>
      </c>
      <c r="T806"/>
    </row>
    <row r="807" spans="1:20" ht="15" customHeight="1" x14ac:dyDescent="0.45">
      <c r="A807" t="s">
        <v>5346</v>
      </c>
      <c r="B807" t="s">
        <v>8877</v>
      </c>
      <c r="C807" t="s">
        <v>8878</v>
      </c>
      <c r="D807" t="s">
        <v>8876</v>
      </c>
      <c r="F807"/>
      <c r="G807"/>
      <c r="H807"/>
      <c r="I807" t="s">
        <v>5115</v>
      </c>
      <c r="J807"/>
      <c r="K807" t="s">
        <v>2225</v>
      </c>
      <c r="L807" t="str">
        <f>SUBSTITUTE(SUBSTITUTE(SUBSTITUTE(SUBSTITUTE(SUBSTITUTE(SUBSTITUTE(SUBSTITUTE(SUBSTITUTE(SUBSTITUTE(SUBSTITUTE(SUBSTITUTE(SUBSTITUTE(SUBSTITUTE(LOWER(K807),".",""),"-","")," bvba",""),"belgië",""),"belgium","")," nv","")," bv",""),"group",""),"groep","")," ", ""),"é","e"),"è","e"),"à","a")</f>
        <v>frieslandcampina</v>
      </c>
      <c r="M807" t="str">
        <f>LOWER(B807&amp;Table1[[#This Row],[Achternaam]]&amp;L807)</f>
        <v>stéphanede schryverfrieslandcampina</v>
      </c>
      <c r="N807"/>
      <c r="O807"/>
      <c r="P807"/>
      <c r="Q807"/>
      <c r="R807" t="str">
        <f>IFERROR(LEFT(SUBSTITUTE(SUBSTITUTE(Table1[[#This Row],[Website]],"www.",""),"https://",""), FIND(".", SUBSTITUTE(SUBSTITUTE(Table1[[#This Row],[Website]],"www.",""),"https://","")) - 1),"")</f>
        <v/>
      </c>
      <c r="S807" t="s">
        <v>6689</v>
      </c>
      <c r="T807"/>
    </row>
    <row r="808" spans="1:20" ht="15" customHeight="1" x14ac:dyDescent="0.45">
      <c r="A808" t="s">
        <v>5346</v>
      </c>
      <c r="B808" t="s">
        <v>5970</v>
      </c>
      <c r="C808" t="s">
        <v>8881</v>
      </c>
      <c r="D808" t="s">
        <v>8880</v>
      </c>
      <c r="F808"/>
      <c r="G808"/>
      <c r="H808"/>
      <c r="I808" t="s">
        <v>8883</v>
      </c>
      <c r="J808"/>
      <c r="K808" t="s">
        <v>7578</v>
      </c>
      <c r="L808" t="str">
        <f>SUBSTITUTE(SUBSTITUTE(SUBSTITUTE(SUBSTITUTE(SUBSTITUTE(SUBSTITUTE(SUBSTITUTE(SUBSTITUTE(SUBSTITUTE(SUBSTITUTE(SUBSTITUTE(SUBSTITUTE(SUBSTITUTE(LOWER(K808),".",""),"-","")," bvba",""),"belgië",""),"belgium","")," nv","")," bv",""),"group",""),"groep","")," ", ""),"é","e"),"è","e"),"à","a")</f>
        <v>iobenelux</v>
      </c>
      <c r="M808" t="str">
        <f>LOWER(B808&amp;Table1[[#This Row],[Achternaam]]&amp;L808)</f>
        <v>stephaniehoskensiobenelux</v>
      </c>
      <c r="N808"/>
      <c r="O808"/>
      <c r="P808"/>
      <c r="Q808"/>
      <c r="R808" t="str">
        <f>IFERROR(LEFT(SUBSTITUTE(SUBSTITUTE(Table1[[#This Row],[Website]],"www.",""),"https://",""), FIND(".", SUBSTITUTE(SUBSTITUTE(Table1[[#This Row],[Website]],"www.",""),"https://","")) - 1),"")</f>
        <v/>
      </c>
      <c r="S808" t="s">
        <v>8882</v>
      </c>
      <c r="T808"/>
    </row>
    <row r="809" spans="1:20" ht="15" customHeight="1" x14ac:dyDescent="0.45">
      <c r="A809" t="s">
        <v>5346</v>
      </c>
      <c r="B809" t="s">
        <v>8885</v>
      </c>
      <c r="C809" t="s">
        <v>5970</v>
      </c>
      <c r="D809" t="s">
        <v>8884</v>
      </c>
      <c r="F809"/>
      <c r="G809"/>
      <c r="H809"/>
      <c r="I809" t="s">
        <v>5052</v>
      </c>
      <c r="J809"/>
      <c r="K809" t="s">
        <v>8886</v>
      </c>
      <c r="L809" t="str">
        <f>SUBSTITUTE(SUBSTITUTE(SUBSTITUTE(SUBSTITUTE(SUBSTITUTE(SUBSTITUTE(SUBSTITUTE(SUBSTITUTE(SUBSTITUTE(SUBSTITUTE(SUBSTITUTE(SUBSTITUTE(SUBSTITUTE(LOWER(K809),".",""),"-","")," bvba",""),"belgië",""),"belgium","")," nv","")," bv",""),"group",""),"groep","")," ", ""),"é","e"),"è","e"),"à","a")</f>
        <v>globachem</v>
      </c>
      <c r="M809" t="str">
        <f>LOWER(B809&amp;Table1[[#This Row],[Achternaam]]&amp;L809)</f>
        <v>timmermansstephanieglobachem</v>
      </c>
      <c r="N809"/>
      <c r="O809"/>
      <c r="P809"/>
      <c r="Q809"/>
      <c r="R809" t="str">
        <f>IFERROR(LEFT(SUBSTITUTE(SUBSTITUTE(Table1[[#This Row],[Website]],"www.",""),"https://",""), FIND(".", SUBSTITUTE(SUBSTITUTE(Table1[[#This Row],[Website]],"www.",""),"https://","")) - 1),"")</f>
        <v/>
      </c>
      <c r="S809" t="s">
        <v>8887</v>
      </c>
      <c r="T809"/>
    </row>
    <row r="810" spans="1:20" ht="15" customHeight="1" x14ac:dyDescent="0.45">
      <c r="A810" t="s">
        <v>5346</v>
      </c>
      <c r="B810" t="s">
        <v>5970</v>
      </c>
      <c r="C810" t="s">
        <v>8890</v>
      </c>
      <c r="D810" t="s">
        <v>8889</v>
      </c>
      <c r="F810"/>
      <c r="G810"/>
      <c r="H810"/>
      <c r="I810" t="s">
        <v>8892</v>
      </c>
      <c r="J810"/>
      <c r="K810" t="s">
        <v>7153</v>
      </c>
      <c r="L810" t="str">
        <f>SUBSTITUTE(SUBSTITUTE(SUBSTITUTE(SUBSTITUTE(SUBSTITUTE(SUBSTITUTE(SUBSTITUTE(SUBSTITUTE(SUBSTITUTE(SUBSTITUTE(SUBSTITUTE(SUBSTITUTE(SUBSTITUTE(LOWER(K810),".",""),"-","")," bvba",""),"belgië",""),"belgium","")," nv","")," bv",""),"group",""),"groep","")," ", ""),"é","e"),"è","e"),"à","a")</f>
        <v>abbotvascularinternational</v>
      </c>
      <c r="M810" t="str">
        <f>LOWER(B810&amp;Table1[[#This Row],[Achternaam]]&amp;L810)</f>
        <v>stephanievan aerschotabbotvascularinternational</v>
      </c>
      <c r="N810"/>
      <c r="O810"/>
      <c r="P810"/>
      <c r="Q810"/>
      <c r="R810" t="str">
        <f>IFERROR(LEFT(SUBSTITUTE(SUBSTITUTE(Table1[[#This Row],[Website]],"www.",""),"https://",""), FIND(".", SUBSTITUTE(SUBSTITUTE(Table1[[#This Row],[Website]],"www.",""),"https://","")) - 1),"")</f>
        <v/>
      </c>
      <c r="S810" t="s">
        <v>8891</v>
      </c>
      <c r="T810"/>
    </row>
    <row r="811" spans="1:20" ht="15" customHeight="1" x14ac:dyDescent="0.45">
      <c r="A811" t="s">
        <v>5346</v>
      </c>
      <c r="B811" t="s">
        <v>6323</v>
      </c>
      <c r="C811" t="s">
        <v>8894</v>
      </c>
      <c r="D811" t="s">
        <v>8893</v>
      </c>
      <c r="F811"/>
      <c r="G811"/>
      <c r="H811"/>
      <c r="I811" t="s">
        <v>8896</v>
      </c>
      <c r="J811"/>
      <c r="K811" t="s">
        <v>8895</v>
      </c>
      <c r="L811" t="str">
        <f>SUBSTITUTE(SUBSTITUTE(SUBSTITUTE(SUBSTITUTE(SUBSTITUTE(SUBSTITUTE(SUBSTITUTE(SUBSTITUTE(SUBSTITUTE(SUBSTITUTE(SUBSTITUTE(SUBSTITUTE(SUBSTITUTE(LOWER(K811),".",""),"-","")," bvba",""),"belgië",""),"belgium","")," nv","")," bv",""),"group",""),"groep","")," ", ""),"é","e"),"è","e"),"à","a")</f>
        <v>rentokil</v>
      </c>
      <c r="M811" t="str">
        <f>LOWER(B811&amp;Table1[[#This Row],[Achternaam]]&amp;L811)</f>
        <v>stevenaernoudtrentokil</v>
      </c>
      <c r="N811"/>
      <c r="O811"/>
      <c r="P811"/>
      <c r="Q811"/>
      <c r="R811" t="str">
        <f>IFERROR(LEFT(SUBSTITUTE(SUBSTITUTE(Table1[[#This Row],[Website]],"www.",""),"https://",""), FIND(".", SUBSTITUTE(SUBSTITUTE(Table1[[#This Row],[Website]],"www.",""),"https://","")) - 1),"")</f>
        <v/>
      </c>
      <c r="S811" t="s">
        <v>6689</v>
      </c>
      <c r="T811"/>
    </row>
    <row r="812" spans="1:20" ht="15" customHeight="1" x14ac:dyDescent="0.45">
      <c r="A812" t="s">
        <v>5346</v>
      </c>
      <c r="B812" t="s">
        <v>6323</v>
      </c>
      <c r="C812" t="s">
        <v>5182</v>
      </c>
      <c r="D812" t="s">
        <v>8898</v>
      </c>
      <c r="F812"/>
      <c r="G812"/>
      <c r="H812"/>
      <c r="I812" t="s">
        <v>5987</v>
      </c>
      <c r="J812"/>
      <c r="K812" t="s">
        <v>8899</v>
      </c>
      <c r="L812" t="str">
        <f>SUBSTITUTE(SUBSTITUTE(SUBSTITUTE(SUBSTITUTE(SUBSTITUTE(SUBSTITUTE(SUBSTITUTE(SUBSTITUTE(SUBSTITUTE(SUBSTITUTE(SUBSTITUTE(SUBSTITUTE(SUBSTITUTE(LOWER(K812),".",""),"-","")," bvba",""),"belgië",""),"belgium","")," nv","")," bv",""),"group",""),"groep","")," ", ""),"é","e"),"è","e"),"à","a")</f>
        <v>monteacommv</v>
      </c>
      <c r="M812" t="str">
        <f>LOWER(B812&amp;Table1[[#This Row],[Achternaam]]&amp;L812)</f>
        <v>stevenclaesmonteacommv</v>
      </c>
      <c r="N812"/>
      <c r="O812"/>
      <c r="P812"/>
      <c r="Q812"/>
      <c r="R812" t="str">
        <f>IFERROR(LEFT(SUBSTITUTE(SUBSTITUTE(Table1[[#This Row],[Website]],"www.",""),"https://",""), FIND(".", SUBSTITUTE(SUBSTITUTE(Table1[[#This Row],[Website]],"www.",""),"https://","")) - 1),"")</f>
        <v/>
      </c>
      <c r="S812" t="s">
        <v>6689</v>
      </c>
      <c r="T812"/>
    </row>
    <row r="813" spans="1:20" ht="15" customHeight="1" x14ac:dyDescent="0.45">
      <c r="A813" t="s">
        <v>5346</v>
      </c>
      <c r="B813" t="s">
        <v>6323</v>
      </c>
      <c r="C813" t="s">
        <v>8902</v>
      </c>
      <c r="D813" t="s">
        <v>8901</v>
      </c>
      <c r="F813"/>
      <c r="G813"/>
      <c r="H813"/>
      <c r="I813" t="s">
        <v>5115</v>
      </c>
      <c r="J813"/>
      <c r="K813" t="s">
        <v>7844</v>
      </c>
      <c r="L813" t="str">
        <f>SUBSTITUTE(SUBSTITUTE(SUBSTITUTE(SUBSTITUTE(SUBSTITUTE(SUBSTITUTE(SUBSTITUTE(SUBSTITUTE(SUBSTITUTE(SUBSTITUTE(SUBSTITUTE(SUBSTITUTE(SUBSTITUTE(LOWER(K813),".",""),"-","")," bvba",""),"belgië",""),"belgium","")," nv","")," bv",""),"group",""),"groep","")," ", ""),"é","e"),"è","e"),"à","a")</f>
        <v>square</v>
      </c>
      <c r="M813" t="str">
        <f>LOWER(B813&amp;Table1[[#This Row],[Achternaam]]&amp;L813)</f>
        <v>stevendehaemerssquare</v>
      </c>
      <c r="N813"/>
      <c r="O813"/>
      <c r="P813"/>
      <c r="Q813"/>
      <c r="R813" t="str">
        <f>IFERROR(LEFT(SUBSTITUTE(SUBSTITUTE(Table1[[#This Row],[Website]],"www.",""),"https://",""), FIND(".", SUBSTITUTE(SUBSTITUTE(Table1[[#This Row],[Website]],"www.",""),"https://","")) - 1),"")</f>
        <v/>
      </c>
      <c r="S813" t="s">
        <v>6689</v>
      </c>
      <c r="T813"/>
    </row>
    <row r="814" spans="1:20" ht="15" customHeight="1" x14ac:dyDescent="0.45">
      <c r="A814" t="s">
        <v>5346</v>
      </c>
      <c r="B814" t="s">
        <v>6323</v>
      </c>
      <c r="C814" t="s">
        <v>8905</v>
      </c>
      <c r="D814" t="s">
        <v>8904</v>
      </c>
      <c r="F814"/>
      <c r="G814"/>
      <c r="H814"/>
      <c r="I814" t="s">
        <v>5052</v>
      </c>
      <c r="J814"/>
      <c r="K814" t="s">
        <v>8906</v>
      </c>
      <c r="L814" t="str">
        <f>SUBSTITUTE(SUBSTITUTE(SUBSTITUTE(SUBSTITUTE(SUBSTITUTE(SUBSTITUTE(SUBSTITUTE(SUBSTITUTE(SUBSTITUTE(SUBSTITUTE(SUBSTITUTE(SUBSTITUTE(SUBSTITUTE(LOWER(K814),".",""),"-","")," bvba",""),"belgië",""),"belgium","")," nv","")," bv",""),"group",""),"groep","")," ", ""),"é","e"),"è","e"),"à","a")</f>
        <v>aliplast</v>
      </c>
      <c r="M814" t="str">
        <f>LOWER(B814&amp;Table1[[#This Row],[Achternaam]]&amp;L814)</f>
        <v>stevenelootaliplast</v>
      </c>
      <c r="N814"/>
      <c r="O814"/>
      <c r="P814"/>
      <c r="Q814"/>
      <c r="R814" t="str">
        <f>IFERROR(LEFT(SUBSTITUTE(SUBSTITUTE(Table1[[#This Row],[Website]],"www.",""),"https://",""), FIND(".", SUBSTITUTE(SUBSTITUTE(Table1[[#This Row],[Website]],"www.",""),"https://","")) - 1),"")</f>
        <v/>
      </c>
      <c r="S814" t="s">
        <v>6689</v>
      </c>
      <c r="T814"/>
    </row>
    <row r="815" spans="1:20" ht="15" customHeight="1" x14ac:dyDescent="0.45">
      <c r="A815" t="s">
        <v>5346</v>
      </c>
      <c r="B815" t="s">
        <v>7927</v>
      </c>
      <c r="C815" t="s">
        <v>8320</v>
      </c>
      <c r="D815" t="s">
        <v>8908</v>
      </c>
      <c r="F815"/>
      <c r="G815"/>
      <c r="H815"/>
      <c r="I815" t="s">
        <v>5052</v>
      </c>
      <c r="J815"/>
      <c r="K815" t="s">
        <v>8909</v>
      </c>
      <c r="L815" t="str">
        <f>SUBSTITUTE(SUBSTITUTE(SUBSTITUTE(SUBSTITUTE(SUBSTITUTE(SUBSTITUTE(SUBSTITUTE(SUBSTITUTE(SUBSTITUTE(SUBSTITUTE(SUBSTITUTE(SUBSTITUTE(SUBSTITUTE(LOWER(K815),".",""),"-","")," bvba",""),"belgië",""),"belgium","")," nv","")," bv",""),"group",""),"groep","")," ", ""),"é","e"),"è","e"),"à","a")</f>
        <v>lbcantwerpen</v>
      </c>
      <c r="M815" t="str">
        <f>LOWER(B815&amp;Table1[[#This Row],[Achternaam]]&amp;L815)</f>
        <v>sophiethyslbcantwerpen</v>
      </c>
      <c r="N815"/>
      <c r="O815"/>
      <c r="P815"/>
      <c r="Q815"/>
      <c r="R815" t="str">
        <f>IFERROR(LEFT(SUBSTITUTE(SUBSTITUTE(Table1[[#This Row],[Website]],"www.",""),"https://",""), FIND(".", SUBSTITUTE(SUBSTITUTE(Table1[[#This Row],[Website]],"www.",""),"https://","")) - 1),"")</f>
        <v/>
      </c>
      <c r="S815" t="s">
        <v>8910</v>
      </c>
      <c r="T815"/>
    </row>
    <row r="816" spans="1:20" ht="15" customHeight="1" x14ac:dyDescent="0.45">
      <c r="A816" t="s">
        <v>5346</v>
      </c>
      <c r="B816" t="s">
        <v>6453</v>
      </c>
      <c r="C816" t="s">
        <v>8913</v>
      </c>
      <c r="D816" t="s">
        <v>8912</v>
      </c>
      <c r="F816"/>
      <c r="G816"/>
      <c r="H816"/>
      <c r="I816" t="s">
        <v>8915</v>
      </c>
      <c r="J816"/>
      <c r="K816" t="s">
        <v>7153</v>
      </c>
      <c r="L816" t="str">
        <f>SUBSTITUTE(SUBSTITUTE(SUBSTITUTE(SUBSTITUTE(SUBSTITUTE(SUBSTITUTE(SUBSTITUTE(SUBSTITUTE(SUBSTITUTE(SUBSTITUTE(SUBSTITUTE(SUBSTITUTE(SUBSTITUTE(LOWER(K816),".",""),"-","")," bvba",""),"belgië",""),"belgium","")," nv","")," bv",""),"group",""),"groep","")," ", ""),"é","e"),"è","e"),"à","a")</f>
        <v>abbotvascularinternational</v>
      </c>
      <c r="M816" t="str">
        <f>LOWER(B816&amp;Table1[[#This Row],[Achternaam]]&amp;L816)</f>
        <v>stijnpanneelsabbotvascularinternational</v>
      </c>
      <c r="N816"/>
      <c r="O816"/>
      <c r="P816"/>
      <c r="Q816"/>
      <c r="R816" t="str">
        <f>IFERROR(LEFT(SUBSTITUTE(SUBSTITUTE(Table1[[#This Row],[Website]],"www.",""),"https://",""), FIND(".", SUBSTITUTE(SUBSTITUTE(Table1[[#This Row],[Website]],"www.",""),"https://","")) - 1),"")</f>
        <v/>
      </c>
      <c r="S816" t="s">
        <v>8914</v>
      </c>
      <c r="T816"/>
    </row>
    <row r="817" spans="1:20" ht="15" customHeight="1" x14ac:dyDescent="0.45">
      <c r="A817" t="s">
        <v>5346</v>
      </c>
      <c r="B817" t="s">
        <v>6448</v>
      </c>
      <c r="C817" t="s">
        <v>6449</v>
      </c>
      <c r="D817" t="s">
        <v>8917</v>
      </c>
      <c r="F817"/>
      <c r="G817"/>
      <c r="H817"/>
      <c r="I817" t="s">
        <v>8920</v>
      </c>
      <c r="J817"/>
      <c r="K817" t="s">
        <v>8918</v>
      </c>
      <c r="L817" t="str">
        <f>SUBSTITUTE(SUBSTITUTE(SUBSTITUTE(SUBSTITUTE(SUBSTITUTE(SUBSTITUTE(SUBSTITUTE(SUBSTITUTE(SUBSTITUTE(SUBSTITUTE(SUBSTITUTE(SUBSTITUTE(SUBSTITUTE(LOWER(K817),".",""),"-","")," bvba",""),"belgië",""),"belgium","")," nv","")," bv",""),"group",""),"groep","")," ", ""),"é","e"),"è","e"),"à","a")</f>
        <v>cheopstechnology</v>
      </c>
      <c r="M817" t="str">
        <f>LOWER(B817&amp;Table1[[#This Row],[Achternaam]]&amp;L817)</f>
        <v>stoffelbollucheopstechnology</v>
      </c>
      <c r="N817"/>
      <c r="O817"/>
      <c r="P817"/>
      <c r="Q817"/>
      <c r="R817" t="str">
        <f>IFERROR(LEFT(SUBSTITUTE(SUBSTITUTE(Table1[[#This Row],[Website]],"www.",""),"https://",""), FIND(".", SUBSTITUTE(SUBSTITUTE(Table1[[#This Row],[Website]],"www.",""),"https://","")) - 1),"")</f>
        <v/>
      </c>
      <c r="S817" t="s">
        <v>8919</v>
      </c>
      <c r="T817"/>
    </row>
    <row r="818" spans="1:20" ht="15" customHeight="1" x14ac:dyDescent="0.45">
      <c r="A818" t="s">
        <v>5346</v>
      </c>
      <c r="B818" t="s">
        <v>6567</v>
      </c>
      <c r="C818" t="s">
        <v>8923</v>
      </c>
      <c r="D818" t="s">
        <v>8922</v>
      </c>
      <c r="F818"/>
      <c r="G818"/>
      <c r="H818"/>
      <c r="I818" t="s">
        <v>5115</v>
      </c>
      <c r="J818"/>
      <c r="K818" t="s">
        <v>8924</v>
      </c>
      <c r="L818" t="str">
        <f>SUBSTITUTE(SUBSTITUTE(SUBSTITUTE(SUBSTITUTE(SUBSTITUTE(SUBSTITUTE(SUBSTITUTE(SUBSTITUTE(SUBSTITUTE(SUBSTITUTE(SUBSTITUTE(SUBSTITUTE(SUBSTITUTE(LOWER(K818),".",""),"-","")," bvba",""),"belgië",""),"belgium","")," nv","")," bv",""),"group",""),"groep","")," ", ""),"é","e"),"è","e"),"à","a")</f>
        <v>dsvroadholding</v>
      </c>
      <c r="M818" t="str">
        <f>LOWER(B818&amp;Table1[[#This Row],[Achternaam]]&amp;L818)</f>
        <v>sylviecreupelandtdsvroadholding</v>
      </c>
      <c r="N818"/>
      <c r="O818"/>
      <c r="P818"/>
      <c r="Q818"/>
      <c r="R818" t="str">
        <f>IFERROR(LEFT(SUBSTITUTE(SUBSTITUTE(Table1[[#This Row],[Website]],"www.",""),"https://",""), FIND(".", SUBSTITUTE(SUBSTITUTE(Table1[[#This Row],[Website]],"www.",""),"https://","")) - 1),"")</f>
        <v/>
      </c>
      <c r="S818" t="s">
        <v>6689</v>
      </c>
      <c r="T818"/>
    </row>
    <row r="819" spans="1:20" ht="15" customHeight="1" x14ac:dyDescent="0.45">
      <c r="A819" t="s">
        <v>5346</v>
      </c>
      <c r="B819" t="s">
        <v>6567</v>
      </c>
      <c r="C819" t="s">
        <v>8927</v>
      </c>
      <c r="D819" t="s">
        <v>8926</v>
      </c>
      <c r="F819"/>
      <c r="G819"/>
      <c r="H819"/>
      <c r="I819" t="s">
        <v>8930</v>
      </c>
      <c r="J819"/>
      <c r="K819" t="s">
        <v>8928</v>
      </c>
      <c r="L819" t="str">
        <f>SUBSTITUTE(SUBSTITUTE(SUBSTITUTE(SUBSTITUTE(SUBSTITUTE(SUBSTITUTE(SUBSTITUTE(SUBSTITUTE(SUBSTITUTE(SUBSTITUTE(SUBSTITUTE(SUBSTITUTE(SUBSTITUTE(LOWER(K819),".",""),"-","")," bvba",""),"belgië",""),"belgium","")," nv","")," bv",""),"group",""),"groep","")," ", ""),"é","e"),"è","e"),"à","a")</f>
        <v>brusselsairportcompany</v>
      </c>
      <c r="M819" t="str">
        <f>LOWER(B819&amp;Table1[[#This Row],[Achternaam]]&amp;L819)</f>
        <v>sylvievan den eyndebrusselsairportcompany</v>
      </c>
      <c r="N819"/>
      <c r="O819"/>
      <c r="P819"/>
      <c r="Q819"/>
      <c r="R819" t="str">
        <f>IFERROR(LEFT(SUBSTITUTE(SUBSTITUTE(Table1[[#This Row],[Website]],"www.",""),"https://",""), FIND(".", SUBSTITUTE(SUBSTITUTE(Table1[[#This Row],[Website]],"www.",""),"https://","")) - 1),"")</f>
        <v/>
      </c>
      <c r="S819" t="s">
        <v>8929</v>
      </c>
      <c r="T819"/>
    </row>
    <row r="820" spans="1:20" ht="15" customHeight="1" x14ac:dyDescent="0.45">
      <c r="A820" t="s">
        <v>5346</v>
      </c>
      <c r="B820" t="s">
        <v>5413</v>
      </c>
      <c r="C820" t="s">
        <v>5897</v>
      </c>
      <c r="D820" t="s">
        <v>8932</v>
      </c>
      <c r="F820"/>
      <c r="G820"/>
      <c r="H820"/>
      <c r="I820" t="s">
        <v>8934</v>
      </c>
      <c r="J820"/>
      <c r="K820" t="s">
        <v>7918</v>
      </c>
      <c r="L820" t="str">
        <f>SUBSTITUTE(SUBSTITUTE(SUBSTITUTE(SUBSTITUTE(SUBSTITUTE(SUBSTITUTE(SUBSTITUTE(SUBSTITUTE(SUBSTITUTE(SUBSTITUTE(SUBSTITUTE(SUBSTITUTE(SUBSTITUTE(LOWER(K820),".",""),"-","")," bvba",""),"belgië",""),"belgium","")," nv","")," bv",""),"group",""),"groep","")," ", ""),"é","e"),"è","e"),"à","a")</f>
        <v>ansellhealthcareeurope</v>
      </c>
      <c r="M820" t="str">
        <f>LOWER(B820&amp;Table1[[#This Row],[Achternaam]]&amp;L820)</f>
        <v>taniade smetansellhealthcareeurope</v>
      </c>
      <c r="N820"/>
      <c r="O820"/>
      <c r="P820"/>
      <c r="Q820"/>
      <c r="R820" t="str">
        <f>IFERROR(LEFT(SUBSTITUTE(SUBSTITUTE(Table1[[#This Row],[Website]],"www.",""),"https://",""), FIND(".", SUBSTITUTE(SUBSTITUTE(Table1[[#This Row],[Website]],"www.",""),"https://","")) - 1),"")</f>
        <v/>
      </c>
      <c r="S820" t="s">
        <v>8933</v>
      </c>
      <c r="T820"/>
    </row>
    <row r="821" spans="1:20" ht="15" customHeight="1" x14ac:dyDescent="0.45">
      <c r="A821" t="s">
        <v>5346</v>
      </c>
      <c r="B821" t="s">
        <v>6211</v>
      </c>
      <c r="C821" t="s">
        <v>5635</v>
      </c>
      <c r="D821" t="s">
        <v>8936</v>
      </c>
      <c r="F821"/>
      <c r="G821"/>
      <c r="H821"/>
      <c r="I821" t="s">
        <v>5052</v>
      </c>
      <c r="J821"/>
      <c r="K821" t="s">
        <v>8937</v>
      </c>
      <c r="L821" t="str">
        <f>SUBSTITUTE(SUBSTITUTE(SUBSTITUTE(SUBSTITUTE(SUBSTITUTE(SUBSTITUTE(SUBSTITUTE(SUBSTITUTE(SUBSTITUTE(SUBSTITUTE(SUBSTITUTE(SUBSTITUTE(SUBSTITUTE(LOWER(K821),".",""),"-","")," bvba",""),"belgië",""),"belgium","")," nv","")," bv",""),"group",""),"groep","")," ", ""),"é","e"),"è","e"),"à","a")</f>
        <v>besixinfra</v>
      </c>
      <c r="M821" t="str">
        <f>LOWER(B821&amp;Table1[[#This Row],[Achternaam]]&amp;L821)</f>
        <v>tombogaertsbesixinfra</v>
      </c>
      <c r="N821"/>
      <c r="O821"/>
      <c r="P821"/>
      <c r="Q821"/>
      <c r="R821" t="str">
        <f>IFERROR(LEFT(SUBSTITUTE(SUBSTITUTE(Table1[[#This Row],[Website]],"www.",""),"https://",""), FIND(".", SUBSTITUTE(SUBSTITUTE(Table1[[#This Row],[Website]],"www.",""),"https://","")) - 1),"")</f>
        <v/>
      </c>
      <c r="S821" t="s">
        <v>8938</v>
      </c>
      <c r="T821"/>
    </row>
    <row r="822" spans="1:20" ht="15" customHeight="1" x14ac:dyDescent="0.45">
      <c r="A822" t="s">
        <v>5346</v>
      </c>
      <c r="B822" t="s">
        <v>8941</v>
      </c>
      <c r="C822" t="s">
        <v>8942</v>
      </c>
      <c r="D822" t="s">
        <v>8940</v>
      </c>
      <c r="F822"/>
      <c r="G822"/>
      <c r="H822"/>
      <c r="I822" t="s">
        <v>5052</v>
      </c>
      <c r="J822"/>
      <c r="K822" t="s">
        <v>8943</v>
      </c>
      <c r="L822" t="str">
        <f>SUBSTITUTE(SUBSTITUTE(SUBSTITUTE(SUBSTITUTE(SUBSTITUTE(SUBSTITUTE(SUBSTITUTE(SUBSTITUTE(SUBSTITUTE(SUBSTITUTE(SUBSTITUTE(SUBSTITUTE(SUBSTITUTE(LOWER(K822),".",""),"-","")," bvba",""),"belgië",""),"belgium","")," nv","")," bv",""),"group",""),"groep","")," ", ""),"é","e"),"è","e"),"à","a")</f>
        <v>kelakempischlaboratoriumkelalaboratoria</v>
      </c>
      <c r="M822" t="str">
        <f>LOWER(B822&amp;Table1[[#This Row],[Achternaam]]&amp;L822)</f>
        <v>teunvan de mastkelakempischlaboratoriumkelalaboratoria</v>
      </c>
      <c r="N822"/>
      <c r="O822"/>
      <c r="P822"/>
      <c r="Q822"/>
      <c r="R822" t="str">
        <f>IFERROR(LEFT(SUBSTITUTE(SUBSTITUTE(Table1[[#This Row],[Website]],"www.",""),"https://",""), FIND(".", SUBSTITUTE(SUBSTITUTE(Table1[[#This Row],[Website]],"www.",""),"https://","")) - 1),"")</f>
        <v/>
      </c>
      <c r="S822" t="s">
        <v>6689</v>
      </c>
      <c r="T822"/>
    </row>
    <row r="823" spans="1:20" ht="15" customHeight="1" x14ac:dyDescent="0.45">
      <c r="A823" t="s">
        <v>5346</v>
      </c>
      <c r="B823" t="s">
        <v>6149</v>
      </c>
      <c r="C823" t="s">
        <v>6150</v>
      </c>
      <c r="D823" t="s">
        <v>8945</v>
      </c>
      <c r="F823"/>
      <c r="G823"/>
      <c r="H823"/>
      <c r="I823" t="s">
        <v>5052</v>
      </c>
      <c r="J823"/>
      <c r="K823" t="s">
        <v>8109</v>
      </c>
      <c r="L823" t="str">
        <f>SUBSTITUTE(SUBSTITUTE(SUBSTITUTE(SUBSTITUTE(SUBSTITUTE(SUBSTITUTE(SUBSTITUTE(SUBSTITUTE(SUBSTITUTE(SUBSTITUTE(SUBSTITUTE(SUBSTITUTE(SUBSTITUTE(LOWER(K823),".",""),"-","")," bvba",""),"belgië",""),"belgium","")," nv","")," bv",""),"group",""),"groep","")," ", ""),"é","e"),"è","e"),"à","a")</f>
        <v>daftrucksvlaanderen</v>
      </c>
      <c r="M823" t="str">
        <f>LOWER(B823&amp;Table1[[#This Row],[Achternaam]]&amp;L823)</f>
        <v>timlambrechtsdaftrucksvlaanderen</v>
      </c>
      <c r="N823"/>
      <c r="O823"/>
      <c r="P823"/>
      <c r="Q823"/>
      <c r="R823" t="str">
        <f>IFERROR(LEFT(SUBSTITUTE(SUBSTITUTE(Table1[[#This Row],[Website]],"www.",""),"https://",""), FIND(".", SUBSTITUTE(SUBSTITUTE(Table1[[#This Row],[Website]],"www.",""),"https://","")) - 1),"")</f>
        <v/>
      </c>
      <c r="S823" t="s">
        <v>8946</v>
      </c>
      <c r="T823"/>
    </row>
    <row r="824" spans="1:20" ht="15" customHeight="1" x14ac:dyDescent="0.45">
      <c r="A824" t="s">
        <v>5346</v>
      </c>
      <c r="B824" t="s">
        <v>8949</v>
      </c>
      <c r="C824" t="s">
        <v>8950</v>
      </c>
      <c r="D824" t="s">
        <v>8948</v>
      </c>
      <c r="F824"/>
      <c r="G824"/>
      <c r="H824"/>
      <c r="I824" t="s">
        <v>8951</v>
      </c>
      <c r="J824"/>
      <c r="K824" t="s">
        <v>4585</v>
      </c>
      <c r="L824" t="str">
        <f>SUBSTITUTE(SUBSTITUTE(SUBSTITUTE(SUBSTITUTE(SUBSTITUTE(SUBSTITUTE(SUBSTITUTE(SUBSTITUTE(SUBSTITUTE(SUBSTITUTE(SUBSTITUTE(SUBSTITUTE(SUBSTITUTE(LOWER(K824),".",""),"-","")," bvba",""),"belgië",""),"belgium","")," nv","")," bv",""),"group",""),"groep","")," ", ""),"é","e"),"è","e"),"à","a")</f>
        <v>vab</v>
      </c>
      <c r="M824" t="str">
        <f>LOWER(B824&amp;Table1[[#This Row],[Achternaam]]&amp;L824)</f>
        <v>tinelodewykxvab</v>
      </c>
      <c r="N824"/>
      <c r="O824"/>
      <c r="P824"/>
      <c r="Q824"/>
      <c r="R824" t="str">
        <f>IFERROR(LEFT(SUBSTITUTE(SUBSTITUTE(Table1[[#This Row],[Website]],"www.",""),"https://",""), FIND(".", SUBSTITUTE(SUBSTITUTE(Table1[[#This Row],[Website]],"www.",""),"https://","")) - 1),"")</f>
        <v/>
      </c>
      <c r="S824" t="s">
        <v>6689</v>
      </c>
      <c r="T824"/>
    </row>
    <row r="825" spans="1:20" ht="15" customHeight="1" x14ac:dyDescent="0.45">
      <c r="A825" t="s">
        <v>5346</v>
      </c>
      <c r="B825" t="s">
        <v>8954</v>
      </c>
      <c r="C825" t="s">
        <v>5816</v>
      </c>
      <c r="D825" t="s">
        <v>8953</v>
      </c>
      <c r="F825"/>
      <c r="G825"/>
      <c r="H825"/>
      <c r="I825" t="s">
        <v>5115</v>
      </c>
      <c r="J825"/>
      <c r="K825" t="s">
        <v>8955</v>
      </c>
      <c r="L825" t="str">
        <f>SUBSTITUTE(SUBSTITUTE(SUBSTITUTE(SUBSTITUTE(SUBSTITUTE(SUBSTITUTE(SUBSTITUTE(SUBSTITUTE(SUBSTITUTE(SUBSTITUTE(SUBSTITUTE(SUBSTITUTE(SUBSTITUTE(LOWER(K825),".",""),"-","")," bvba",""),"belgië",""),"belgium","")," nv","")," bv",""),"group",""),"groep","")," ", ""),"é","e"),"è","e"),"à","a")</f>
        <v>dhlworldwideexpressgmbh</v>
      </c>
      <c r="M825" t="str">
        <f>LOWER(B825&amp;Table1[[#This Row],[Achternaam]]&amp;L825)</f>
        <v>tinycoppensdhlworldwideexpressgmbh</v>
      </c>
      <c r="N825"/>
      <c r="O825"/>
      <c r="P825"/>
      <c r="Q825"/>
      <c r="R825" t="str">
        <f>IFERROR(LEFT(SUBSTITUTE(SUBSTITUTE(Table1[[#This Row],[Website]],"www.",""),"https://",""), FIND(".", SUBSTITUTE(SUBSTITUTE(Table1[[#This Row],[Website]],"www.",""),"https://","")) - 1),"")</f>
        <v/>
      </c>
      <c r="S825" t="s">
        <v>8956</v>
      </c>
      <c r="T825"/>
    </row>
    <row r="826" spans="1:20" ht="15" customHeight="1" x14ac:dyDescent="0.45">
      <c r="A826" t="s">
        <v>5346</v>
      </c>
      <c r="B826" t="s">
        <v>8954</v>
      </c>
      <c r="C826" t="s">
        <v>8959</v>
      </c>
      <c r="D826" t="s">
        <v>8958</v>
      </c>
      <c r="F826"/>
      <c r="G826"/>
      <c r="H826"/>
      <c r="I826" t="s">
        <v>5052</v>
      </c>
      <c r="J826"/>
      <c r="K826" t="s">
        <v>8960</v>
      </c>
      <c r="L826" t="str">
        <f>SUBSTITUTE(SUBSTITUTE(SUBSTITUTE(SUBSTITUTE(SUBSTITUTE(SUBSTITUTE(SUBSTITUTE(SUBSTITUTE(SUBSTITUTE(SUBSTITUTE(SUBSTITUTE(SUBSTITUTE(SUBSTITUTE(LOWER(K826),".",""),"-","")," bvba",""),"belgië",""),"belgium","")," nv","")," bv",""),"group",""),"groep","")," ", ""),"é","e"),"è","e"),"à","a")</f>
        <v>vandeputtesafetyinternational</v>
      </c>
      <c r="M826" t="str">
        <f>LOWER(B826&amp;Table1[[#This Row],[Achternaam]]&amp;L826)</f>
        <v>tinyverelstvandeputtesafetyinternational</v>
      </c>
      <c r="N826"/>
      <c r="O826"/>
      <c r="P826"/>
      <c r="Q826"/>
      <c r="R826" t="str">
        <f>IFERROR(LEFT(SUBSTITUTE(SUBSTITUTE(Table1[[#This Row],[Website]],"www.",""),"https://",""), FIND(".", SUBSTITUTE(SUBSTITUTE(Table1[[#This Row],[Website]],"www.",""),"https://","")) - 1),"")</f>
        <v/>
      </c>
      <c r="S826" t="s">
        <v>6689</v>
      </c>
      <c r="T826"/>
    </row>
    <row r="827" spans="1:20" ht="15" customHeight="1" x14ac:dyDescent="0.45">
      <c r="A827" t="s">
        <v>5346</v>
      </c>
      <c r="B827" t="s">
        <v>6211</v>
      </c>
      <c r="C827" t="s">
        <v>8963</v>
      </c>
      <c r="D827" t="s">
        <v>8962</v>
      </c>
      <c r="F827"/>
      <c r="G827"/>
      <c r="H827"/>
      <c r="I827" t="s">
        <v>5115</v>
      </c>
      <c r="J827"/>
      <c r="K827" t="s">
        <v>8563</v>
      </c>
      <c r="L827" t="str">
        <f>SUBSTITUTE(SUBSTITUTE(SUBSTITUTE(SUBSTITUTE(SUBSTITUTE(SUBSTITUTE(SUBSTITUTE(SUBSTITUTE(SUBSTITUTE(SUBSTITUTE(SUBSTITUTE(SUBSTITUTE(SUBSTITUTE(LOWER(K827),".",""),"-","")," bvba",""),"belgië",""),"belgium","")," nv","")," bv",""),"group",""),"groep","")," ", ""),"é","e"),"è","e"),"à","a")</f>
        <v>kuwaitpetroleum</v>
      </c>
      <c r="M827" t="str">
        <f>LOWER(B827&amp;Table1[[#This Row],[Achternaam]]&amp;L827)</f>
        <v>tomstuckenskuwaitpetroleum</v>
      </c>
      <c r="N827"/>
      <c r="O827"/>
      <c r="P827"/>
      <c r="Q827"/>
      <c r="R827" t="str">
        <f>IFERROR(LEFT(SUBSTITUTE(SUBSTITUTE(Table1[[#This Row],[Website]],"www.",""),"https://",""), FIND(".", SUBSTITUTE(SUBSTITUTE(Table1[[#This Row],[Website]],"www.",""),"https://","")) - 1),"")</f>
        <v/>
      </c>
      <c r="S827" t="s">
        <v>8964</v>
      </c>
      <c r="T827"/>
    </row>
    <row r="828" spans="1:20" ht="15" customHeight="1" x14ac:dyDescent="0.45">
      <c r="A828" t="s">
        <v>5346</v>
      </c>
      <c r="B828" t="s">
        <v>6211</v>
      </c>
      <c r="C828" t="s">
        <v>6342</v>
      </c>
      <c r="D828" t="s">
        <v>8965</v>
      </c>
      <c r="F828"/>
      <c r="G828"/>
      <c r="H828"/>
      <c r="I828" t="s">
        <v>8967</v>
      </c>
      <c r="J828"/>
      <c r="K828" t="s">
        <v>8620</v>
      </c>
      <c r="L828" t="str">
        <f>SUBSTITUTE(SUBSTITUTE(SUBSTITUTE(SUBSTITUTE(SUBSTITUTE(SUBSTITUTE(SUBSTITUTE(SUBSTITUTE(SUBSTITUTE(SUBSTITUTE(SUBSTITUTE(SUBSTITUTE(SUBSTITUTE(LOWER(K828),".",""),"-","")," bvba",""),"belgië",""),"belgium","")," nv","")," bv",""),"group",""),"groep","")," ", ""),"é","e"),"è","e"),"à","a")</f>
        <v>casainternational</v>
      </c>
      <c r="M828" t="str">
        <f>LOWER(B828&amp;Table1[[#This Row],[Achternaam]]&amp;L828)</f>
        <v>tomde voscasainternational</v>
      </c>
      <c r="N828"/>
      <c r="O828"/>
      <c r="P828"/>
      <c r="Q828"/>
      <c r="R828" t="str">
        <f>IFERROR(LEFT(SUBSTITUTE(SUBSTITUTE(Table1[[#This Row],[Website]],"www.",""),"https://",""), FIND(".", SUBSTITUTE(SUBSTITUTE(Table1[[#This Row],[Website]],"www.",""),"https://","")) - 1),"")</f>
        <v/>
      </c>
      <c r="S828" t="s">
        <v>8966</v>
      </c>
      <c r="T828"/>
    </row>
    <row r="829" spans="1:20" ht="15" customHeight="1" x14ac:dyDescent="0.45">
      <c r="A829" t="s">
        <v>5346</v>
      </c>
      <c r="B829" t="s">
        <v>6211</v>
      </c>
      <c r="C829" t="s">
        <v>6849</v>
      </c>
      <c r="D829" t="s">
        <v>8968</v>
      </c>
      <c r="F829"/>
      <c r="G829"/>
      <c r="H829"/>
      <c r="I829" t="s">
        <v>8970</v>
      </c>
      <c r="J829"/>
      <c r="K829" t="s">
        <v>8189</v>
      </c>
      <c r="L829" t="str">
        <f>SUBSTITUTE(SUBSTITUTE(SUBSTITUTE(SUBSTITUTE(SUBSTITUTE(SUBSTITUTE(SUBSTITUTE(SUBSTITUTE(SUBSTITUTE(SUBSTITUTE(SUBSTITUTE(SUBSTITUTE(SUBSTITUTE(LOWER(K829),".",""),"-","")," bvba",""),"belgië",""),"belgium","")," nv","")," bv",""),"group",""),"groep","")," ", ""),"é","e"),"è","e"),"à","a")</f>
        <v>katoennatie</v>
      </c>
      <c r="M829" t="str">
        <f>LOWER(B829&amp;Table1[[#This Row],[Achternaam]]&amp;L829)</f>
        <v>tomde schutterkatoennatie</v>
      </c>
      <c r="N829"/>
      <c r="O829"/>
      <c r="P829"/>
      <c r="Q829"/>
      <c r="R829" t="str">
        <f>IFERROR(LEFT(SUBSTITUTE(SUBSTITUTE(Table1[[#This Row],[Website]],"www.",""),"https://",""), FIND(".", SUBSTITUTE(SUBSTITUTE(Table1[[#This Row],[Website]],"www.",""),"https://","")) - 1),"")</f>
        <v/>
      </c>
      <c r="S829" t="s">
        <v>8969</v>
      </c>
      <c r="T829"/>
    </row>
    <row r="830" spans="1:20" ht="15" customHeight="1" x14ac:dyDescent="0.45">
      <c r="A830" t="s">
        <v>5346</v>
      </c>
      <c r="B830" t="s">
        <v>6211</v>
      </c>
      <c r="C830" t="s">
        <v>6212</v>
      </c>
      <c r="D830" t="s">
        <v>8972</v>
      </c>
      <c r="F830"/>
      <c r="G830"/>
      <c r="H830"/>
      <c r="I830" t="s">
        <v>8974</v>
      </c>
      <c r="J830"/>
      <c r="K830" t="s">
        <v>8616</v>
      </c>
      <c r="L830" t="str">
        <f>SUBSTITUTE(SUBSTITUTE(SUBSTITUTE(SUBSTITUTE(SUBSTITUTE(SUBSTITUTE(SUBSTITUTE(SUBSTITUTE(SUBSTITUTE(SUBSTITUTE(SUBSTITUTE(SUBSTITUTE(SUBSTITUTE(LOWER(K830),".",""),"-","")," bvba",""),"belgië",""),"belgium","")," nv","")," bv",""),"group",""),"groep","")," ", ""),"é","e"),"è","e"),"à","a")</f>
        <v>oleon</v>
      </c>
      <c r="M830" t="str">
        <f>LOWER(B830&amp;Table1[[#This Row],[Achternaam]]&amp;L830)</f>
        <v>tomloosveltoleon</v>
      </c>
      <c r="N830"/>
      <c r="O830"/>
      <c r="P830"/>
      <c r="Q830"/>
      <c r="R830" t="str">
        <f>IFERROR(LEFT(SUBSTITUTE(SUBSTITUTE(Table1[[#This Row],[Website]],"www.",""),"https://",""), FIND(".", SUBSTITUTE(SUBSTITUTE(Table1[[#This Row],[Website]],"www.",""),"https://","")) - 1),"")</f>
        <v/>
      </c>
      <c r="S830" t="s">
        <v>8973</v>
      </c>
      <c r="T830"/>
    </row>
    <row r="831" spans="1:20" ht="15" customHeight="1" x14ac:dyDescent="0.45">
      <c r="A831" t="s">
        <v>5346</v>
      </c>
      <c r="B831" t="s">
        <v>6211</v>
      </c>
      <c r="C831" t="s">
        <v>8977</v>
      </c>
      <c r="D831" t="s">
        <v>8976</v>
      </c>
      <c r="F831"/>
      <c r="G831"/>
      <c r="H831"/>
      <c r="I831" t="s">
        <v>5052</v>
      </c>
      <c r="J831"/>
      <c r="K831" t="s">
        <v>8616</v>
      </c>
      <c r="L831" t="str">
        <f>SUBSTITUTE(SUBSTITUTE(SUBSTITUTE(SUBSTITUTE(SUBSTITUTE(SUBSTITUTE(SUBSTITUTE(SUBSTITUTE(SUBSTITUTE(SUBSTITUTE(SUBSTITUTE(SUBSTITUTE(SUBSTITUTE(LOWER(K831),".",""),"-","")," bvba",""),"belgië",""),"belgium","")," nv","")," bv",""),"group",""),"groep","")," ", ""),"é","e"),"è","e"),"à","a")</f>
        <v>oleon</v>
      </c>
      <c r="M831" t="str">
        <f>LOWER(B831&amp;Table1[[#This Row],[Achternaam]]&amp;L831)</f>
        <v>tomwelvaertoleon</v>
      </c>
      <c r="N831"/>
      <c r="O831"/>
      <c r="P831"/>
      <c r="Q831"/>
      <c r="R831" t="str">
        <f>IFERROR(LEFT(SUBSTITUTE(SUBSTITUTE(Table1[[#This Row],[Website]],"www.",""),"https://",""), FIND(".", SUBSTITUTE(SUBSTITUTE(Table1[[#This Row],[Website]],"www.",""),"https://","")) - 1),"")</f>
        <v/>
      </c>
      <c r="S831" t="s">
        <v>6689</v>
      </c>
      <c r="T831"/>
    </row>
    <row r="832" spans="1:20" ht="15" customHeight="1" x14ac:dyDescent="0.45">
      <c r="A832" t="s">
        <v>5346</v>
      </c>
      <c r="B832" t="s">
        <v>8949</v>
      </c>
      <c r="C832" t="s">
        <v>8980</v>
      </c>
      <c r="D832" t="s">
        <v>8979</v>
      </c>
      <c r="F832"/>
      <c r="G832"/>
      <c r="H832"/>
      <c r="I832" t="s">
        <v>5115</v>
      </c>
      <c r="J832"/>
      <c r="K832" t="s">
        <v>8981</v>
      </c>
      <c r="L832" t="str">
        <f>SUBSTITUTE(SUBSTITUTE(SUBSTITUTE(SUBSTITUTE(SUBSTITUTE(SUBSTITUTE(SUBSTITUTE(SUBSTITUTE(SUBSTITUTE(SUBSTITUTE(SUBSTITUTE(SUBSTITUTE(SUBSTITUTE(LOWER(K832),".",""),"-","")," bvba",""),"belgië",""),"belgium","")," nv","")," bv",""),"group",""),"groep","")," ", ""),"é","e"),"è","e"),"à","a")</f>
        <v>greenyardbakker</v>
      </c>
      <c r="M832" t="str">
        <f>LOWER(B832&amp;Table1[[#This Row],[Achternaam]]&amp;L832)</f>
        <v>tinevan goolgreenyardbakker</v>
      </c>
      <c r="N832"/>
      <c r="O832"/>
      <c r="P832"/>
      <c r="Q832"/>
      <c r="R832" t="str">
        <f>IFERROR(LEFT(SUBSTITUTE(SUBSTITUTE(Table1[[#This Row],[Website]],"www.",""),"https://",""), FIND(".", SUBSTITUTE(SUBSTITUTE(Table1[[#This Row],[Website]],"www.",""),"https://","")) - 1),"")</f>
        <v/>
      </c>
      <c r="S832" t="s">
        <v>6689</v>
      </c>
      <c r="T832"/>
    </row>
    <row r="833" spans="1:20" ht="15" customHeight="1" x14ac:dyDescent="0.45">
      <c r="A833" t="s">
        <v>5346</v>
      </c>
      <c r="B833" t="s">
        <v>8984</v>
      </c>
      <c r="C833" t="s">
        <v>8985</v>
      </c>
      <c r="D833" t="s">
        <v>8983</v>
      </c>
      <c r="F833"/>
      <c r="G833"/>
      <c r="H833"/>
      <c r="I833" t="s">
        <v>8988</v>
      </c>
      <c r="J833"/>
      <c r="K833" t="s">
        <v>8986</v>
      </c>
      <c r="L833" t="str">
        <f>SUBSTITUTE(SUBSTITUTE(SUBSTITUTE(SUBSTITUTE(SUBSTITUTE(SUBSTITUTE(SUBSTITUTE(SUBSTITUTE(SUBSTITUTE(SUBSTITUTE(SUBSTITUTE(SUBSTITUTE(SUBSTITUTE(LOWER(K833),".",""),"-","")," bvba",""),"belgië",""),"belgium","")," nv","")," bv",""),"group",""),"groep","")," ", ""),"é","e"),"è","e"),"à","a")</f>
        <v>shurgardeurope</v>
      </c>
      <c r="M833" t="str">
        <f>LOWER(B833&amp;Table1[[#This Row],[Achternaam]]&amp;L833)</f>
        <v>valeriepandelaereshurgardeurope</v>
      </c>
      <c r="N833"/>
      <c r="O833"/>
      <c r="P833"/>
      <c r="Q833"/>
      <c r="R833" t="str">
        <f>IFERROR(LEFT(SUBSTITUTE(SUBSTITUTE(Table1[[#This Row],[Website]],"www.",""),"https://",""), FIND(".", SUBSTITUTE(SUBSTITUTE(Table1[[#This Row],[Website]],"www.",""),"https://","")) - 1),"")</f>
        <v/>
      </c>
      <c r="S833" t="s">
        <v>8987</v>
      </c>
      <c r="T833"/>
    </row>
    <row r="834" spans="1:20" ht="15" customHeight="1" x14ac:dyDescent="0.45">
      <c r="A834" t="s">
        <v>5346</v>
      </c>
      <c r="B834" t="s">
        <v>5818</v>
      </c>
      <c r="C834" t="s">
        <v>8991</v>
      </c>
      <c r="D834" t="s">
        <v>8990</v>
      </c>
      <c r="F834"/>
      <c r="G834"/>
      <c r="H834"/>
      <c r="I834" t="s">
        <v>8993</v>
      </c>
      <c r="J834"/>
      <c r="K834" t="s">
        <v>7133</v>
      </c>
      <c r="L834" t="str">
        <f>SUBSTITUTE(SUBSTITUTE(SUBSTITUTE(SUBSTITUTE(SUBSTITUTE(SUBSTITUTE(SUBSTITUTE(SUBSTITUTE(SUBSTITUTE(SUBSTITUTE(SUBSTITUTE(SUBSTITUTE(SUBSTITUTE(LOWER(K834),".",""),"-","")," bvba",""),"belgië",""),"belgium","")," nv","")," bv",""),"group",""),"groep","")," ", ""),"é","e"),"è","e"),"à","a")</f>
        <v>demedredging</v>
      </c>
      <c r="M834" t="str">
        <f>LOWER(B834&amp;Table1[[#This Row],[Achternaam]]&amp;L834)</f>
        <v>woutervan osdemedredging</v>
      </c>
      <c r="N834"/>
      <c r="O834"/>
      <c r="P834"/>
      <c r="Q834"/>
      <c r="R834" t="str">
        <f>IFERROR(LEFT(SUBSTITUTE(SUBSTITUTE(Table1[[#This Row],[Website]],"www.",""),"https://",""), FIND(".", SUBSTITUTE(SUBSTITUTE(Table1[[#This Row],[Website]],"www.",""),"https://","")) - 1),"")</f>
        <v/>
      </c>
      <c r="S834" t="s">
        <v>8992</v>
      </c>
      <c r="T834"/>
    </row>
    <row r="835" spans="1:20" ht="15" customHeight="1" x14ac:dyDescent="0.45">
      <c r="A835" t="s">
        <v>5346</v>
      </c>
      <c r="B835" t="s">
        <v>8984</v>
      </c>
      <c r="C835" t="s">
        <v>8995</v>
      </c>
      <c r="D835" t="s">
        <v>8994</v>
      </c>
      <c r="F835"/>
      <c r="G835"/>
      <c r="H835"/>
      <c r="I835" t="s">
        <v>5115</v>
      </c>
      <c r="J835"/>
      <c r="K835" t="s">
        <v>8996</v>
      </c>
      <c r="L835" t="str">
        <f>SUBSTITUTE(SUBSTITUTE(SUBSTITUTE(SUBSTITUTE(SUBSTITUTE(SUBSTITUTE(SUBSTITUTE(SUBSTITUTE(SUBSTITUTE(SUBSTITUTE(SUBSTITUTE(SUBSTITUTE(SUBSTITUTE(LOWER(K835),".",""),"-","")," bvba",""),"belgië",""),"belgium","")," nv","")," bv",""),"group",""),"groep","")," ", ""),"é","e"),"è","e"),"à","a")</f>
        <v>esteelauder</v>
      </c>
      <c r="M835" t="str">
        <f>LOWER(B835&amp;Table1[[#This Row],[Achternaam]]&amp;L835)</f>
        <v>valeriebremeresteelauder</v>
      </c>
      <c r="N835"/>
      <c r="O835"/>
      <c r="P835"/>
      <c r="Q835"/>
      <c r="R835" t="str">
        <f>IFERROR(LEFT(SUBSTITUTE(SUBSTITUTE(Table1[[#This Row],[Website]],"www.",""),"https://",""), FIND(".", SUBSTITUTE(SUBSTITUTE(Table1[[#This Row],[Website]],"www.",""),"https://","")) - 1),"")</f>
        <v/>
      </c>
      <c r="S835" t="s">
        <v>8997</v>
      </c>
      <c r="T835"/>
    </row>
    <row r="836" spans="1:20" ht="15" customHeight="1" x14ac:dyDescent="0.45">
      <c r="A836" t="s">
        <v>5346</v>
      </c>
      <c r="B836" t="s">
        <v>5518</v>
      </c>
      <c r="C836" t="s">
        <v>9000</v>
      </c>
      <c r="D836" t="s">
        <v>8999</v>
      </c>
      <c r="F836"/>
      <c r="G836"/>
      <c r="H836"/>
      <c r="I836" t="s">
        <v>5052</v>
      </c>
      <c r="J836"/>
      <c r="K836" t="s">
        <v>8330</v>
      </c>
      <c r="L836" t="str">
        <f>SUBSTITUTE(SUBSTITUTE(SUBSTITUTE(SUBSTITUTE(SUBSTITUTE(SUBSTITUTE(SUBSTITUTE(SUBSTITUTE(SUBSTITUTE(SUBSTITUTE(SUBSTITUTE(SUBSTITUTE(SUBSTITUTE(LOWER(K836),".",""),"-","")," bvba",""),"belgië",""),"belgium","")," nv","")," bv",""),"group",""),"groep","")," ", ""),"é","e"),"è","e"),"à","a")</f>
        <v>pauwels</v>
      </c>
      <c r="M836" t="str">
        <f>LOWER(B836&amp;Table1[[#This Row],[Achternaam]]&amp;L836)</f>
        <v>veerlevan nerumpauwels</v>
      </c>
      <c r="N836"/>
      <c r="O836"/>
      <c r="P836"/>
      <c r="Q836"/>
      <c r="R836" t="str">
        <f>IFERROR(LEFT(SUBSTITUTE(SUBSTITUTE(Table1[[#This Row],[Website]],"www.",""),"https://",""), FIND(".", SUBSTITUTE(SUBSTITUTE(Table1[[#This Row],[Website]],"www.",""),"https://","")) - 1),"")</f>
        <v/>
      </c>
      <c r="S836" t="s">
        <v>6689</v>
      </c>
      <c r="T836"/>
    </row>
    <row r="837" spans="1:20" ht="15" customHeight="1" x14ac:dyDescent="0.45">
      <c r="A837" t="s">
        <v>5346</v>
      </c>
      <c r="B837" t="s">
        <v>5518</v>
      </c>
      <c r="C837" t="s">
        <v>9002</v>
      </c>
      <c r="D837" t="s">
        <v>9001</v>
      </c>
      <c r="F837"/>
      <c r="G837"/>
      <c r="H837"/>
      <c r="I837" t="s">
        <v>6243</v>
      </c>
      <c r="J837"/>
      <c r="K837" t="s">
        <v>9003</v>
      </c>
      <c r="L837" t="str">
        <f>SUBSTITUTE(SUBSTITUTE(SUBSTITUTE(SUBSTITUTE(SUBSTITUTE(SUBSTITUTE(SUBSTITUTE(SUBSTITUTE(SUBSTITUTE(SUBSTITUTE(SUBSTITUTE(SUBSTITUTE(SUBSTITUTE(LOWER(K837),".",""),"-","")," bvba",""),"belgië",""),"belgium","")," nv","")," bv",""),"group",""),"groep","")," ", ""),"é","e"),"è","e"),"à","a")</f>
        <v>petronas</v>
      </c>
      <c r="M837" t="str">
        <f>LOWER(B837&amp;Table1[[#This Row],[Achternaam]]&amp;L837)</f>
        <v>veerlevan praetpetronas</v>
      </c>
      <c r="N837"/>
      <c r="O837"/>
      <c r="P837"/>
      <c r="Q837"/>
      <c r="R837" t="str">
        <f>IFERROR(LEFT(SUBSTITUTE(SUBSTITUTE(Table1[[#This Row],[Website]],"www.",""),"https://",""), FIND(".", SUBSTITUTE(SUBSTITUTE(Table1[[#This Row],[Website]],"www.",""),"https://","")) - 1),"")</f>
        <v/>
      </c>
      <c r="S837" t="s">
        <v>9004</v>
      </c>
      <c r="T837"/>
    </row>
    <row r="838" spans="1:20" ht="15" customHeight="1" x14ac:dyDescent="0.45">
      <c r="A838" t="s">
        <v>5346</v>
      </c>
      <c r="B838" t="s">
        <v>5518</v>
      </c>
      <c r="C838" t="s">
        <v>9007</v>
      </c>
      <c r="D838" t="s">
        <v>9006</v>
      </c>
      <c r="F838"/>
      <c r="G838"/>
      <c r="H838"/>
      <c r="I838" t="s">
        <v>5115</v>
      </c>
      <c r="J838"/>
      <c r="K838" t="s">
        <v>9008</v>
      </c>
      <c r="L838" t="str">
        <f>SUBSTITUTE(SUBSTITUTE(SUBSTITUTE(SUBSTITUTE(SUBSTITUTE(SUBSTITUTE(SUBSTITUTE(SUBSTITUTE(SUBSTITUTE(SUBSTITUTE(SUBSTITUTE(SUBSTITUTE(SUBSTITUTE(LOWER(K838),".",""),"-","")," bvba",""),"belgië",""),"belgium","")," nv","")," bv",""),"group",""),"groep","")," ", ""),"é","e"),"è","e"),"à","a")</f>
        <v>frieslandcampinaprofessional</v>
      </c>
      <c r="M838" t="str">
        <f>LOWER(B838&amp;Table1[[#This Row],[Achternaam]]&amp;L838)</f>
        <v>veerleversyckfrieslandcampinaprofessional</v>
      </c>
      <c r="N838"/>
      <c r="O838"/>
      <c r="P838"/>
      <c r="Q838"/>
      <c r="R838" t="str">
        <f>IFERROR(LEFT(SUBSTITUTE(SUBSTITUTE(Table1[[#This Row],[Website]],"www.",""),"https://",""), FIND(".", SUBSTITUTE(SUBSTITUTE(Table1[[#This Row],[Website]],"www.",""),"https://","")) - 1),"")</f>
        <v/>
      </c>
      <c r="S838" t="s">
        <v>6689</v>
      </c>
      <c r="T838"/>
    </row>
    <row r="839" spans="1:20" ht="15" customHeight="1" x14ac:dyDescent="0.45">
      <c r="A839" t="s">
        <v>5346</v>
      </c>
      <c r="B839" t="s">
        <v>9011</v>
      </c>
      <c r="C839" t="s">
        <v>9012</v>
      </c>
      <c r="D839" t="s">
        <v>9010</v>
      </c>
      <c r="F839"/>
      <c r="G839"/>
      <c r="H839"/>
      <c r="I839" t="s">
        <v>5115</v>
      </c>
      <c r="J839"/>
      <c r="K839" t="s">
        <v>7817</v>
      </c>
      <c r="L839" t="str">
        <f>SUBSTITUTE(SUBSTITUTE(SUBSTITUTE(SUBSTITUTE(SUBSTITUTE(SUBSTITUTE(SUBSTITUTE(SUBSTITUTE(SUBSTITUTE(SUBSTITUTE(SUBSTITUTE(SUBSTITUTE(SUBSTITUTE(LOWER(K839),".",""),"-","")," bvba",""),"belgië",""),"belgium","")," nv","")," bv",""),"group",""),"groep","")," ", ""),"é","e"),"è","e"),"à","a")</f>
        <v>thermofisherscientific</v>
      </c>
      <c r="M839" t="str">
        <f>LOWER(B839&amp;Table1[[#This Row],[Achternaam]]&amp;L839)</f>
        <v>veronicquedebondtthermofisherscientific</v>
      </c>
      <c r="N839"/>
      <c r="O839"/>
      <c r="P839"/>
      <c r="Q839"/>
      <c r="R839" t="str">
        <f>IFERROR(LEFT(SUBSTITUTE(SUBSTITUTE(Table1[[#This Row],[Website]],"www.",""),"https://",""), FIND(".", SUBSTITUTE(SUBSTITUTE(Table1[[#This Row],[Website]],"www.",""),"https://","")) - 1),"")</f>
        <v/>
      </c>
      <c r="S839" t="s">
        <v>9013</v>
      </c>
      <c r="T839"/>
    </row>
    <row r="840" spans="1:20" ht="15" customHeight="1" x14ac:dyDescent="0.45">
      <c r="A840" t="s">
        <v>5346</v>
      </c>
      <c r="B840" t="s">
        <v>5274</v>
      </c>
      <c r="C840" t="s">
        <v>9015</v>
      </c>
      <c r="D840" t="s">
        <v>9014</v>
      </c>
      <c r="F840"/>
      <c r="G840"/>
      <c r="H840"/>
      <c r="I840" t="s">
        <v>7612</v>
      </c>
      <c r="J840"/>
      <c r="K840" t="s">
        <v>9016</v>
      </c>
      <c r="L840" t="str">
        <f>SUBSTITUTE(SUBSTITUTE(SUBSTITUTE(SUBSTITUTE(SUBSTITUTE(SUBSTITUTE(SUBSTITUTE(SUBSTITUTE(SUBSTITUTE(SUBSTITUTE(SUBSTITUTE(SUBSTITUTE(SUBSTITUTE(LOWER(K840),".",""),"-","")," bvba",""),"belgië",""),"belgium","")," nv","")," bv",""),"group",""),"groep","")," ", ""),"é","e"),"è","e"),"à","a")</f>
        <v>touring</v>
      </c>
      <c r="M840" t="str">
        <f>LOWER(B840&amp;Table1[[#This Row],[Achternaam]]&amp;L840)</f>
        <v>véroniquebrasseurtouring</v>
      </c>
      <c r="N840"/>
      <c r="O840"/>
      <c r="P840"/>
      <c r="Q840"/>
      <c r="R840" t="str">
        <f>IFERROR(LEFT(SUBSTITUTE(SUBSTITUTE(Table1[[#This Row],[Website]],"www.",""),"https://",""), FIND(".", SUBSTITUTE(SUBSTITUTE(Table1[[#This Row],[Website]],"www.",""),"https://","")) - 1),"")</f>
        <v/>
      </c>
      <c r="S840" t="s">
        <v>9017</v>
      </c>
      <c r="T840"/>
    </row>
    <row r="841" spans="1:20" ht="15" customHeight="1" x14ac:dyDescent="0.45">
      <c r="A841" t="s">
        <v>5346</v>
      </c>
      <c r="B841" t="s">
        <v>9020</v>
      </c>
      <c r="C841" t="s">
        <v>9021</v>
      </c>
      <c r="D841" t="s">
        <v>9019</v>
      </c>
      <c r="F841"/>
      <c r="G841"/>
      <c r="H841"/>
      <c r="I841" t="s">
        <v>5052</v>
      </c>
      <c r="J841"/>
      <c r="K841" t="s">
        <v>8189</v>
      </c>
      <c r="L841" t="str">
        <f>SUBSTITUTE(SUBSTITUTE(SUBSTITUTE(SUBSTITUTE(SUBSTITUTE(SUBSTITUTE(SUBSTITUTE(SUBSTITUTE(SUBSTITUTE(SUBSTITUTE(SUBSTITUTE(SUBSTITUTE(SUBSTITUTE(LOWER(K841),".",""),"-","")," bvba",""),"belgië",""),"belgium","")," nv","")," bv",""),"group",""),"groep","")," ", ""),"é","e"),"è","e"),"à","a")</f>
        <v>katoennatie</v>
      </c>
      <c r="M841" t="str">
        <f>LOWER(B841&amp;Table1[[#This Row],[Achternaam]]&amp;L841)</f>
        <v>veroniquebressinckkatoennatie</v>
      </c>
      <c r="N841"/>
      <c r="O841"/>
      <c r="P841"/>
      <c r="Q841"/>
      <c r="R841" t="str">
        <f>IFERROR(LEFT(SUBSTITUTE(SUBSTITUTE(Table1[[#This Row],[Website]],"www.",""),"https://",""), FIND(".", SUBSTITUTE(SUBSTITUTE(Table1[[#This Row],[Website]],"www.",""),"https://","")) - 1),"")</f>
        <v/>
      </c>
      <c r="S841" t="s">
        <v>9022</v>
      </c>
      <c r="T841"/>
    </row>
    <row r="842" spans="1:20" ht="15" customHeight="1" x14ac:dyDescent="0.45">
      <c r="A842" t="s">
        <v>5346</v>
      </c>
      <c r="B842" t="s">
        <v>9020</v>
      </c>
      <c r="C842" t="s">
        <v>8174</v>
      </c>
      <c r="D842" t="s">
        <v>9023</v>
      </c>
      <c r="F842"/>
      <c r="G842"/>
      <c r="H842"/>
      <c r="I842" t="s">
        <v>5115</v>
      </c>
      <c r="J842"/>
      <c r="K842" t="s">
        <v>7269</v>
      </c>
      <c r="L842" t="str">
        <f>SUBSTITUTE(SUBSTITUTE(SUBSTITUTE(SUBSTITUTE(SUBSTITUTE(SUBSTITUTE(SUBSTITUTE(SUBSTITUTE(SUBSTITUTE(SUBSTITUTE(SUBSTITUTE(SUBSTITUTE(SUBSTITUTE(LOWER(K842),".",""),"-","")," bvba",""),"belgië",""),"belgium","")," nv","")," bv",""),"group",""),"groep","")," ", ""),"é","e"),"è","e"),"à","a")</f>
        <v>astarawesterneurope</v>
      </c>
      <c r="M842" t="str">
        <f>LOWER(B842&amp;Table1[[#This Row],[Achternaam]]&amp;L842)</f>
        <v>veroniqueraesastarawesterneurope</v>
      </c>
      <c r="N842"/>
      <c r="O842"/>
      <c r="P842"/>
      <c r="Q842"/>
      <c r="R842" t="str">
        <f>IFERROR(LEFT(SUBSTITUTE(SUBSTITUTE(Table1[[#This Row],[Website]],"www.",""),"https://",""), FIND(".", SUBSTITUTE(SUBSTITUTE(Table1[[#This Row],[Website]],"www.",""),"https://","")) - 1),"")</f>
        <v/>
      </c>
      <c r="S842" t="s">
        <v>9024</v>
      </c>
      <c r="T842"/>
    </row>
    <row r="843" spans="1:20" ht="15" customHeight="1" x14ac:dyDescent="0.45">
      <c r="A843" t="s">
        <v>5346</v>
      </c>
      <c r="B843" t="s">
        <v>9020</v>
      </c>
      <c r="C843" t="s">
        <v>9027</v>
      </c>
      <c r="D843" t="s">
        <v>9026</v>
      </c>
      <c r="F843"/>
      <c r="G843"/>
      <c r="H843"/>
      <c r="I843" t="s">
        <v>9029</v>
      </c>
      <c r="J843"/>
      <c r="K843" t="s">
        <v>9028</v>
      </c>
      <c r="L843" t="str">
        <f>SUBSTITUTE(SUBSTITUTE(SUBSTITUTE(SUBSTITUTE(SUBSTITUTE(SUBSTITUTE(SUBSTITUTE(SUBSTITUTE(SUBSTITUTE(SUBSTITUTE(SUBSTITUTE(SUBSTITUTE(SUBSTITUTE(LOWER(K843),".",""),"-","")," bvba",""),"belgië",""),"belgium","")," nv","")," bv",""),"group",""),"groep","")," ", ""),"é","e"),"è","e"),"à","a")</f>
        <v>engiesolutions</v>
      </c>
      <c r="M843" t="str">
        <f>LOWER(B843&amp;Table1[[#This Row],[Achternaam]]&amp;L843)</f>
        <v>veroniquevandeleeneengiesolutions</v>
      </c>
      <c r="N843"/>
      <c r="O843"/>
      <c r="P843"/>
      <c r="Q843"/>
      <c r="R843" t="str">
        <f>IFERROR(LEFT(SUBSTITUTE(SUBSTITUTE(Table1[[#This Row],[Website]],"www.",""),"https://",""), FIND(".", SUBSTITUTE(SUBSTITUTE(Table1[[#This Row],[Website]],"www.",""),"https://","")) - 1),"")</f>
        <v/>
      </c>
      <c r="S843" t="s">
        <v>6689</v>
      </c>
      <c r="T843"/>
    </row>
    <row r="844" spans="1:20" ht="15" customHeight="1" x14ac:dyDescent="0.45">
      <c r="A844" t="s">
        <v>5346</v>
      </c>
      <c r="B844" t="s">
        <v>5274</v>
      </c>
      <c r="C844" t="s">
        <v>6902</v>
      </c>
      <c r="D844" t="s">
        <v>9031</v>
      </c>
      <c r="F844"/>
      <c r="G844"/>
      <c r="H844"/>
      <c r="I844" t="s">
        <v>5052</v>
      </c>
      <c r="J844"/>
      <c r="K844" t="s">
        <v>9032</v>
      </c>
      <c r="L844" t="str">
        <f>SUBSTITUTE(SUBSTITUTE(SUBSTITUTE(SUBSTITUTE(SUBSTITUTE(SUBSTITUTE(SUBSTITUTE(SUBSTITUTE(SUBSTITUTE(SUBSTITUTE(SUBSTITUTE(SUBSTITUTE(SUBSTITUTE(LOWER(K844),".",""),"-","")," bvba",""),"belgië",""),"belgium","")," nv","")," bv",""),"group",""),"groep","")," ", ""),"é","e"),"è","e"),"à","a")</f>
        <v>antwerpspace</v>
      </c>
      <c r="M844" t="str">
        <f>LOWER(B844&amp;Table1[[#This Row],[Achternaam]]&amp;L844)</f>
        <v>véroniquevan den brandeantwerpspace</v>
      </c>
      <c r="N844"/>
      <c r="O844"/>
      <c r="P844"/>
      <c r="Q844"/>
      <c r="R844" t="str">
        <f>IFERROR(LEFT(SUBSTITUTE(SUBSTITUTE(Table1[[#This Row],[Website]],"www.",""),"https://",""), FIND(".", SUBSTITUTE(SUBSTITUTE(Table1[[#This Row],[Website]],"www.",""),"https://","")) - 1),"")</f>
        <v/>
      </c>
      <c r="S844" t="s">
        <v>6689</v>
      </c>
      <c r="T844"/>
    </row>
    <row r="845" spans="1:20" ht="15" customHeight="1" x14ac:dyDescent="0.45">
      <c r="A845" t="s">
        <v>5346</v>
      </c>
      <c r="B845" t="s">
        <v>9020</v>
      </c>
      <c r="C845" t="s">
        <v>9035</v>
      </c>
      <c r="D845" t="s">
        <v>9034</v>
      </c>
      <c r="F845"/>
      <c r="G845"/>
      <c r="H845"/>
      <c r="I845" t="s">
        <v>8896</v>
      </c>
      <c r="J845"/>
      <c r="K845" t="s">
        <v>9036</v>
      </c>
      <c r="L845" t="str">
        <f>SUBSTITUTE(SUBSTITUTE(SUBSTITUTE(SUBSTITUTE(SUBSTITUTE(SUBSTITUTE(SUBSTITUTE(SUBSTITUTE(SUBSTITUTE(SUBSTITUTE(SUBSTITUTE(SUBSTITUTE(SUBSTITUTE(LOWER(K845),".",""),"-","")," bvba",""),"belgië",""),"belgium","")," nv","")," bv",""),"group",""),"groep","")," ", ""),"é","e"),"è","e"),"à","a")</f>
        <v>hilti</v>
      </c>
      <c r="M845" t="str">
        <f>LOWER(B845&amp;Table1[[#This Row],[Achternaam]]&amp;L845)</f>
        <v>veroniquevan geelhilti</v>
      </c>
      <c r="N845"/>
      <c r="O845"/>
      <c r="P845"/>
      <c r="Q845"/>
      <c r="R845" t="str">
        <f>IFERROR(LEFT(SUBSTITUTE(SUBSTITUTE(Table1[[#This Row],[Website]],"www.",""),"https://",""), FIND(".", SUBSTITUTE(SUBSTITUTE(Table1[[#This Row],[Website]],"www.",""),"https://","")) - 1),"")</f>
        <v/>
      </c>
      <c r="S845" t="s">
        <v>9037</v>
      </c>
      <c r="T845"/>
    </row>
    <row r="846" spans="1:20" ht="15" customHeight="1" x14ac:dyDescent="0.45">
      <c r="A846" t="s">
        <v>5346</v>
      </c>
      <c r="B846" t="s">
        <v>5274</v>
      </c>
      <c r="C846" t="s">
        <v>9040</v>
      </c>
      <c r="D846" t="s">
        <v>9039</v>
      </c>
      <c r="F846"/>
      <c r="G846"/>
      <c r="H846"/>
      <c r="I846" t="s">
        <v>9041</v>
      </c>
      <c r="J846"/>
      <c r="K846" t="s">
        <v>8161</v>
      </c>
      <c r="L846" t="str">
        <f>SUBSTITUTE(SUBSTITUTE(SUBSTITUTE(SUBSTITUTE(SUBSTITUTE(SUBSTITUTE(SUBSTITUTE(SUBSTITUTE(SUBSTITUTE(SUBSTITUTE(SUBSTITUTE(SUBSTITUTE(SUBSTITUTE(LOWER(K846),".",""),"-","")," bvba",""),"belgië",""),"belgium","")," nv","")," bv",""),"group",""),"groep","")," ", ""),"é","e"),"è","e"),"à","a")</f>
        <v>worldline</v>
      </c>
      <c r="M846" t="str">
        <f>LOWER(B846&amp;Table1[[#This Row],[Achternaam]]&amp;L846)</f>
        <v>véroniquevan nuffelworldline</v>
      </c>
      <c r="N846"/>
      <c r="O846"/>
      <c r="P846"/>
      <c r="Q846"/>
      <c r="R846" t="str">
        <f>IFERROR(LEFT(SUBSTITUTE(SUBSTITUTE(Table1[[#This Row],[Website]],"www.",""),"https://",""), FIND(".", SUBSTITUTE(SUBSTITUTE(Table1[[#This Row],[Website]],"www.",""),"https://","")) - 1),"")</f>
        <v/>
      </c>
      <c r="S846" t="s">
        <v>6689</v>
      </c>
      <c r="T846"/>
    </row>
    <row r="847" spans="1:20" ht="15" customHeight="1" x14ac:dyDescent="0.45">
      <c r="A847" t="s">
        <v>5346</v>
      </c>
      <c r="B847" t="s">
        <v>5274</v>
      </c>
      <c r="C847" t="s">
        <v>9044</v>
      </c>
      <c r="D847" t="s">
        <v>9043</v>
      </c>
      <c r="F847"/>
      <c r="G847"/>
      <c r="H847"/>
      <c r="I847" t="s">
        <v>5115</v>
      </c>
      <c r="J847"/>
      <c r="K847" t="s">
        <v>6724</v>
      </c>
      <c r="L847" t="str">
        <f>SUBSTITUTE(SUBSTITUTE(SUBSTITUTE(SUBSTITUTE(SUBSTITUTE(SUBSTITUTE(SUBSTITUTE(SUBSTITUTE(SUBSTITUTE(SUBSTITUTE(SUBSTITUTE(SUBSTITUTE(SUBSTITUTE(LOWER(K847),".",""),"-","")," bvba",""),"belgië",""),"belgium","")," nv","")," bv",""),"group",""),"groep","")," ", ""),"é","e"),"è","e"),"à","a")</f>
        <v>luminus</v>
      </c>
      <c r="M847" t="str">
        <f>LOWER(B847&amp;Table1[[#This Row],[Achternaam]]&amp;L847)</f>
        <v>véroniquevansteelandtluminus</v>
      </c>
      <c r="N847"/>
      <c r="O847"/>
      <c r="P847"/>
      <c r="Q847"/>
      <c r="R847" t="str">
        <f>IFERROR(LEFT(SUBSTITUTE(SUBSTITUTE(Table1[[#This Row],[Website]],"www.",""),"https://",""), FIND(".", SUBSTITUTE(SUBSTITUTE(Table1[[#This Row],[Website]],"www.",""),"https://","")) - 1),"")</f>
        <v/>
      </c>
      <c r="S847" t="s">
        <v>6689</v>
      </c>
      <c r="T847"/>
    </row>
    <row r="848" spans="1:20" ht="15" customHeight="1" x14ac:dyDescent="0.45">
      <c r="A848" t="s">
        <v>5346</v>
      </c>
      <c r="B848" t="s">
        <v>9046</v>
      </c>
      <c r="C848" t="s">
        <v>9047</v>
      </c>
      <c r="D848" t="s">
        <v>9045</v>
      </c>
      <c r="F848"/>
      <c r="G848"/>
      <c r="H848"/>
      <c r="I848" t="s">
        <v>5417</v>
      </c>
      <c r="J848"/>
      <c r="K848" t="s">
        <v>9048</v>
      </c>
      <c r="L848" t="str">
        <f>SUBSTITUTE(SUBSTITUTE(SUBSTITUTE(SUBSTITUTE(SUBSTITUTE(SUBSTITUTE(SUBSTITUTE(SUBSTITUTE(SUBSTITUTE(SUBSTITUTE(SUBSTITUTE(SUBSTITUTE(SUBSTITUTE(LOWER(K848),".",""),"-","")," bvba",""),"belgië",""),"belgium","")," nv","")," bv",""),"group",""),"groep","")," ", ""),"é","e"),"è","e"),"à","a")</f>
        <v>wolterskluwer</v>
      </c>
      <c r="M848" t="str">
        <f>LOWER(B848&amp;Table1[[#This Row],[Achternaam]]&amp;L848)</f>
        <v>vickygijsemanswolterskluwer</v>
      </c>
      <c r="N848"/>
      <c r="O848"/>
      <c r="P848"/>
      <c r="Q848"/>
      <c r="R848" t="str">
        <f>IFERROR(LEFT(SUBSTITUTE(SUBSTITUTE(Table1[[#This Row],[Website]],"www.",""),"https://",""), FIND(".", SUBSTITUTE(SUBSTITUTE(Table1[[#This Row],[Website]],"www.",""),"https://","")) - 1),"")</f>
        <v/>
      </c>
      <c r="S848" t="s">
        <v>9049</v>
      </c>
      <c r="T848"/>
    </row>
    <row r="849" spans="1:20" ht="15" customHeight="1" x14ac:dyDescent="0.45">
      <c r="A849" t="s">
        <v>5346</v>
      </c>
      <c r="B849" t="s">
        <v>9046</v>
      </c>
      <c r="C849" t="s">
        <v>6750</v>
      </c>
      <c r="D849" t="s">
        <v>9051</v>
      </c>
      <c r="F849"/>
      <c r="G849"/>
      <c r="H849"/>
      <c r="I849" t="s">
        <v>5052</v>
      </c>
      <c r="J849"/>
      <c r="K849" t="s">
        <v>9052</v>
      </c>
      <c r="L849" t="str">
        <f>SUBSTITUTE(SUBSTITUTE(SUBSTITUTE(SUBSTITUTE(SUBSTITUTE(SUBSTITUTE(SUBSTITUTE(SUBSTITUTE(SUBSTITUTE(SUBSTITUTE(SUBSTITUTE(SUBSTITUTE(SUBSTITUTE(LOWER(K849),".",""),"-","")," bvba",""),"belgië",""),"belgium","")," nv","")," bv",""),"group",""),"groep","")," ", ""),"é","e"),"è","e"),"à","a")</f>
        <v>anlpackaging</v>
      </c>
      <c r="M849" t="str">
        <f>LOWER(B849&amp;Table1[[#This Row],[Achternaam]]&amp;L849)</f>
        <v>vickypauwelsanlpackaging</v>
      </c>
      <c r="N849"/>
      <c r="O849"/>
      <c r="P849"/>
      <c r="Q849"/>
      <c r="R849" t="str">
        <f>IFERROR(LEFT(SUBSTITUTE(SUBSTITUTE(Table1[[#This Row],[Website]],"www.",""),"https://",""), FIND(".", SUBSTITUTE(SUBSTITUTE(Table1[[#This Row],[Website]],"www.",""),"https://","")) - 1),"")</f>
        <v/>
      </c>
      <c r="S849" t="s">
        <v>9053</v>
      </c>
      <c r="T849"/>
    </row>
    <row r="850" spans="1:20" ht="15" customHeight="1" x14ac:dyDescent="0.45">
      <c r="A850" t="s">
        <v>5346</v>
      </c>
      <c r="B850" t="s">
        <v>5083</v>
      </c>
      <c r="C850" t="s">
        <v>9056</v>
      </c>
      <c r="D850" t="s">
        <v>9055</v>
      </c>
      <c r="F850"/>
      <c r="G850"/>
      <c r="H850"/>
      <c r="I850" t="s">
        <v>7680</v>
      </c>
      <c r="J850"/>
      <c r="K850" t="s">
        <v>3924</v>
      </c>
      <c r="L850" t="str">
        <f>SUBSTITUTE(SUBSTITUTE(SUBSTITUTE(SUBSTITUTE(SUBSTITUTE(SUBSTITUTE(SUBSTITUTE(SUBSTITUTE(SUBSTITUTE(SUBSTITUTE(SUBSTITUTE(SUBSTITUTE(SUBSTITUTE(LOWER(K850),".",""),"-","")," bvba",""),"belgië",""),"belgium","")," nv","")," bv",""),"group",""),"groep","")," ", ""),"é","e"),"è","e"),"à","a")</f>
        <v>samsoniteeurope</v>
      </c>
      <c r="M850" t="str">
        <f>LOWER(B850&amp;Table1[[#This Row],[Achternaam]]&amp;L850)</f>
        <v>vivianenuyttenssamsoniteeurope</v>
      </c>
      <c r="N850"/>
      <c r="O850"/>
      <c r="P850"/>
      <c r="Q850"/>
      <c r="R850" t="str">
        <f>IFERROR(LEFT(SUBSTITUTE(SUBSTITUTE(Table1[[#This Row],[Website]],"www.",""),"https://",""), FIND(".", SUBSTITUTE(SUBSTITUTE(Table1[[#This Row],[Website]],"www.",""),"https://","")) - 1),"")</f>
        <v/>
      </c>
      <c r="S850" t="s">
        <v>9057</v>
      </c>
      <c r="T850"/>
    </row>
    <row r="851" spans="1:20" ht="15" customHeight="1" x14ac:dyDescent="0.45">
      <c r="A851" t="s">
        <v>5346</v>
      </c>
      <c r="B851" t="s">
        <v>5588</v>
      </c>
      <c r="C851" t="s">
        <v>9060</v>
      </c>
      <c r="D851" t="s">
        <v>9059</v>
      </c>
      <c r="F851"/>
      <c r="G851"/>
      <c r="H851"/>
      <c r="I851" t="s">
        <v>9061</v>
      </c>
      <c r="J851"/>
      <c r="K851" t="s">
        <v>8710</v>
      </c>
      <c r="L851" t="str">
        <f>SUBSTITUTE(SUBSTITUTE(SUBSTITUTE(SUBSTITUTE(SUBSTITUTE(SUBSTITUTE(SUBSTITUTE(SUBSTITUTE(SUBSTITUTE(SUBSTITUTE(SUBSTITUTE(SUBSTITUTE(SUBSTITUTE(LOWER(K851),".",""),"-","")," bvba",""),"belgië",""),"belgium","")," nv","")," bv",""),"group",""),"groep","")," ", ""),"é","e"),"è","e"),"à","a")</f>
        <v>napoleongames</v>
      </c>
      <c r="M851" t="str">
        <f>LOWER(B851&amp;Table1[[#This Row],[Achternaam]]&amp;L851)</f>
        <v>wendypodevijnnapoleongames</v>
      </c>
      <c r="N851"/>
      <c r="O851"/>
      <c r="P851"/>
      <c r="Q851"/>
      <c r="R851" t="str">
        <f>IFERROR(LEFT(SUBSTITUTE(SUBSTITUTE(Table1[[#This Row],[Website]],"www.",""),"https://",""), FIND(".", SUBSTITUTE(SUBSTITUTE(Table1[[#This Row],[Website]],"www.",""),"https://","")) - 1),"")</f>
        <v/>
      </c>
      <c r="S851" t="s">
        <v>6689</v>
      </c>
      <c r="T851"/>
    </row>
    <row r="852" spans="1:20" ht="15" customHeight="1" x14ac:dyDescent="0.45">
      <c r="A852" t="s">
        <v>5346</v>
      </c>
      <c r="B852" t="s">
        <v>5254</v>
      </c>
      <c r="C852" t="s">
        <v>9063</v>
      </c>
      <c r="D852" t="s">
        <v>9062</v>
      </c>
      <c r="F852"/>
      <c r="G852"/>
      <c r="H852"/>
      <c r="I852" t="s">
        <v>5115</v>
      </c>
      <c r="J852"/>
      <c r="K852" t="s">
        <v>6959</v>
      </c>
      <c r="L852" t="str">
        <f>SUBSTITUTE(SUBSTITUTE(SUBSTITUTE(SUBSTITUTE(SUBSTITUTE(SUBSTITUTE(SUBSTITUTE(SUBSTITUTE(SUBSTITUTE(SUBSTITUTE(SUBSTITUTE(SUBSTITUTE(SUBSTITUTE(LOWER(K852),".",""),"-","")," bvba",""),"belgië",""),"belgium","")," nv","")," bv",""),"group",""),"groep","")," ", ""),"é","e"),"è","e"),"à","a")</f>
        <v>dhlsupplychain()</v>
      </c>
      <c r="M852" t="str">
        <f>LOWER(B852&amp;Table1[[#This Row],[Achternaam]]&amp;L852)</f>
        <v>walterleysendhlsupplychain()</v>
      </c>
      <c r="N852"/>
      <c r="O852"/>
      <c r="P852"/>
      <c r="Q852"/>
      <c r="R852" t="str">
        <f>IFERROR(LEFT(SUBSTITUTE(SUBSTITUTE(Table1[[#This Row],[Website]],"www.",""),"https://",""), FIND(".", SUBSTITUTE(SUBSTITUTE(Table1[[#This Row],[Website]],"www.",""),"https://","")) - 1),"")</f>
        <v/>
      </c>
      <c r="S852" t="s">
        <v>6689</v>
      </c>
      <c r="T852"/>
    </row>
    <row r="853" spans="1:20" ht="15" customHeight="1" x14ac:dyDescent="0.45">
      <c r="A853" t="s">
        <v>5346</v>
      </c>
      <c r="B853" t="s">
        <v>5588</v>
      </c>
      <c r="C853" t="s">
        <v>5205</v>
      </c>
      <c r="D853" t="s">
        <v>9065</v>
      </c>
      <c r="F853"/>
      <c r="G853"/>
      <c r="H853"/>
      <c r="I853" t="s">
        <v>5052</v>
      </c>
      <c r="J853"/>
      <c r="K853" t="s">
        <v>8427</v>
      </c>
      <c r="L853" t="str">
        <f>SUBSTITUTE(SUBSTITUTE(SUBSTITUTE(SUBSTITUTE(SUBSTITUTE(SUBSTITUTE(SUBSTITUTE(SUBSTITUTE(SUBSTITUTE(SUBSTITUTE(SUBSTITUTE(SUBSTITUTE(SUBSTITUTE(LOWER(K853),".",""),"-","")," bvba",""),"belgië",""),"belgium","")," nv","")," bv",""),"group",""),"groep","")," ", ""),"é","e"),"è","e"),"à","a")</f>
        <v>vcstindustrialproducts</v>
      </c>
      <c r="M853" t="str">
        <f>LOWER(B853&amp;Table1[[#This Row],[Achternaam]]&amp;L853)</f>
        <v>wendynijsvcstindustrialproducts</v>
      </c>
      <c r="N853"/>
      <c r="O853"/>
      <c r="P853"/>
      <c r="Q853"/>
      <c r="R853" t="str">
        <f>IFERROR(LEFT(SUBSTITUTE(SUBSTITUTE(Table1[[#This Row],[Website]],"www.",""),"https://",""), FIND(".", SUBSTITUTE(SUBSTITUTE(Table1[[#This Row],[Website]],"www.",""),"https://","")) - 1),"")</f>
        <v/>
      </c>
      <c r="S853" t="s">
        <v>9066</v>
      </c>
      <c r="T853"/>
    </row>
    <row r="854" spans="1:20" ht="15" customHeight="1" x14ac:dyDescent="0.45">
      <c r="A854" t="s">
        <v>5346</v>
      </c>
      <c r="B854" t="s">
        <v>5878</v>
      </c>
      <c r="C854" t="s">
        <v>9068</v>
      </c>
      <c r="D854" t="s">
        <v>9067</v>
      </c>
      <c r="F854"/>
      <c r="G854"/>
      <c r="H854"/>
      <c r="I854" t="s">
        <v>5052</v>
      </c>
      <c r="J854"/>
      <c r="K854" t="s">
        <v>9069</v>
      </c>
      <c r="L854" t="str">
        <f>SUBSTITUTE(SUBSTITUTE(SUBSTITUTE(SUBSTITUTE(SUBSTITUTE(SUBSTITUTE(SUBSTITUTE(SUBSTITUTE(SUBSTITUTE(SUBSTITUTE(SUBSTITUTE(SUBSTITUTE(SUBSTITUTE(LOWER(K854),".",""),"-","")," bvba",""),"belgië",""),"belgium","")," nv","")," bv",""),"group",""),"groep","")," ", ""),"é","e"),"è","e"),"à","a")</f>
        <v>aedifica</v>
      </c>
      <c r="M854" t="str">
        <f>LOWER(B854&amp;Table1[[#This Row],[Achternaam]]&amp;L854)</f>
        <v>wernerdignefaedifica</v>
      </c>
      <c r="N854"/>
      <c r="O854"/>
      <c r="P854"/>
      <c r="Q854"/>
      <c r="R854" t="str">
        <f>IFERROR(LEFT(SUBSTITUTE(SUBSTITUTE(Table1[[#This Row],[Website]],"www.",""),"https://",""), FIND(".", SUBSTITUTE(SUBSTITUTE(Table1[[#This Row],[Website]],"www.",""),"https://","")) - 1),"")</f>
        <v/>
      </c>
      <c r="S854" t="s">
        <v>9070</v>
      </c>
      <c r="T854"/>
    </row>
    <row r="855" spans="1:20" ht="15" customHeight="1" x14ac:dyDescent="0.45">
      <c r="A855" t="s">
        <v>5346</v>
      </c>
      <c r="B855" t="s">
        <v>6383</v>
      </c>
      <c r="C855" t="s">
        <v>9073</v>
      </c>
      <c r="D855" t="s">
        <v>9072</v>
      </c>
      <c r="F855"/>
      <c r="G855"/>
      <c r="H855"/>
      <c r="I855" t="s">
        <v>5052</v>
      </c>
      <c r="J855"/>
      <c r="K855" t="s">
        <v>7419</v>
      </c>
      <c r="L855" t="str">
        <f>SUBSTITUTE(SUBSTITUTE(SUBSTITUTE(SUBSTITUTE(SUBSTITUTE(SUBSTITUTE(SUBSTITUTE(SUBSTITUTE(SUBSTITUTE(SUBSTITUTE(SUBSTITUTE(SUBSTITUTE(SUBSTITUTE(LOWER(K855),".",""),"-","")," bvba",""),"belgië",""),"belgium","")," nv","")," bv",""),"group",""),"groep","")," ", ""),"é","e"),"è","e"),"à","a")</f>
        <v>nikecustomerservicecenter</v>
      </c>
      <c r="M855" t="str">
        <f>LOWER(B855&amp;Table1[[#This Row],[Achternaam]]&amp;L855)</f>
        <v>wimvangansewinkelnikecustomerservicecenter</v>
      </c>
      <c r="N855"/>
      <c r="O855"/>
      <c r="P855"/>
      <c r="Q855"/>
      <c r="R855" t="str">
        <f>IFERROR(LEFT(SUBSTITUTE(SUBSTITUTE(Table1[[#This Row],[Website]],"www.",""),"https://",""), FIND(".", SUBSTITUTE(SUBSTITUTE(Table1[[#This Row],[Website]],"www.",""),"https://","")) - 1),"")</f>
        <v/>
      </c>
      <c r="S855" t="s">
        <v>6689</v>
      </c>
      <c r="T855"/>
    </row>
    <row r="856" spans="1:20" ht="15" customHeight="1" x14ac:dyDescent="0.45">
      <c r="A856" t="s">
        <v>5346</v>
      </c>
      <c r="B856" t="s">
        <v>5818</v>
      </c>
      <c r="C856" t="s">
        <v>9075</v>
      </c>
      <c r="D856" t="s">
        <v>9074</v>
      </c>
      <c r="F856"/>
      <c r="G856"/>
      <c r="H856"/>
      <c r="I856" t="s">
        <v>9077</v>
      </c>
      <c r="J856"/>
      <c r="K856" t="s">
        <v>9076</v>
      </c>
      <c r="L856" t="str">
        <f>SUBSTITUTE(SUBSTITUTE(SUBSTITUTE(SUBSTITUTE(SUBSTITUTE(SUBSTITUTE(SUBSTITUTE(SUBSTITUTE(SUBSTITUTE(SUBSTITUTE(SUBSTITUTE(SUBSTITUTE(SUBSTITUTE(LOWER(K856),".",""),"-","")," bvba",""),"belgië",""),"belgium","")," nv","")," bv",""),"group",""),"groep","")," ", ""),"é","e"),"è","e"),"à","a")</f>
        <v>retailpartnerscolruyt</v>
      </c>
      <c r="M856" t="str">
        <f>LOWER(B856&amp;Table1[[#This Row],[Achternaam]]&amp;L856)</f>
        <v>wouterde kosterretailpartnerscolruyt</v>
      </c>
      <c r="N856"/>
      <c r="O856"/>
      <c r="P856"/>
      <c r="Q856"/>
      <c r="R856" t="str">
        <f>IFERROR(LEFT(SUBSTITUTE(SUBSTITUTE(Table1[[#This Row],[Website]],"www.",""),"https://",""), FIND(".", SUBSTITUTE(SUBSTITUTE(Table1[[#This Row],[Website]],"www.",""),"https://","")) - 1),"")</f>
        <v/>
      </c>
      <c r="S856" t="s">
        <v>6689</v>
      </c>
      <c r="T856"/>
    </row>
    <row r="857" spans="1:20" ht="15" customHeight="1" x14ac:dyDescent="0.45">
      <c r="A857" t="s">
        <v>5346</v>
      </c>
      <c r="B857" t="s">
        <v>5818</v>
      </c>
      <c r="C857" t="s">
        <v>9080</v>
      </c>
      <c r="D857" t="s">
        <v>9079</v>
      </c>
      <c r="F857"/>
      <c r="G857"/>
      <c r="H857"/>
      <c r="I857" t="s">
        <v>9083</v>
      </c>
      <c r="J857"/>
      <c r="K857" t="s">
        <v>9081</v>
      </c>
      <c r="L857" t="str">
        <f>SUBSTITUTE(SUBSTITUTE(SUBSTITUTE(SUBSTITUTE(SUBSTITUTE(SUBSTITUTE(SUBSTITUTE(SUBSTITUTE(SUBSTITUTE(SUBSTITUTE(SUBSTITUTE(SUBSTITUTE(SUBSTITUTE(LOWER(K857),".",""),"-","")," bvba",""),"belgië",""),"belgium","")," nv","")," bv",""),"group",""),"groep","")," ", ""),"é","e"),"è","e"),"à","a")</f>
        <v>athloncarlease</v>
      </c>
      <c r="M857" t="str">
        <f>LOWER(B857&amp;Table1[[#This Row],[Achternaam]]&amp;L857)</f>
        <v>wouterjansenathloncarlease</v>
      </c>
      <c r="N857"/>
      <c r="O857"/>
      <c r="P857"/>
      <c r="Q857"/>
      <c r="R857" t="str">
        <f>IFERROR(LEFT(SUBSTITUTE(SUBSTITUTE(Table1[[#This Row],[Website]],"www.",""),"https://",""), FIND(".", SUBSTITUTE(SUBSTITUTE(Table1[[#This Row],[Website]],"www.",""),"https://","")) - 1),"")</f>
        <v/>
      </c>
      <c r="S857" t="s">
        <v>9082</v>
      </c>
      <c r="T857"/>
    </row>
    <row r="858" spans="1:20" ht="15" customHeight="1" x14ac:dyDescent="0.45">
      <c r="A858" t="s">
        <v>5346</v>
      </c>
      <c r="B858" t="s">
        <v>5818</v>
      </c>
      <c r="C858" t="s">
        <v>9086</v>
      </c>
      <c r="D858" t="s">
        <v>9085</v>
      </c>
      <c r="F858"/>
      <c r="G858"/>
      <c r="H858"/>
      <c r="I858" t="s">
        <v>9089</v>
      </c>
      <c r="J858"/>
      <c r="K858" t="s">
        <v>9087</v>
      </c>
      <c r="L858" t="str">
        <f>SUBSTITUTE(SUBSTITUTE(SUBSTITUTE(SUBSTITUTE(SUBSTITUTE(SUBSTITUTE(SUBSTITUTE(SUBSTITUTE(SUBSTITUTE(SUBSTITUTE(SUBSTITUTE(SUBSTITUTE(SUBSTITUTE(LOWER(K858),".",""),"-","")," bvba",""),"belgië",""),"belgium","")," nv","")," bv",""),"group",""),"groep","")," ", ""),"é","e"),"è","e"),"à","a")</f>
        <v>baltimoreaircoilinternational</v>
      </c>
      <c r="M858" t="str">
        <f>LOWER(B858&amp;Table1[[#This Row],[Achternaam]]&amp;L858)</f>
        <v>wouterrosiersbaltimoreaircoilinternational</v>
      </c>
      <c r="N858"/>
      <c r="O858"/>
      <c r="P858"/>
      <c r="Q858"/>
      <c r="R858" t="str">
        <f>IFERROR(LEFT(SUBSTITUTE(SUBSTITUTE(Table1[[#This Row],[Website]],"www.",""),"https://",""), FIND(".", SUBSTITUTE(SUBSTITUTE(Table1[[#This Row],[Website]],"www.",""),"https://","")) - 1),"")</f>
        <v/>
      </c>
      <c r="S858" t="s">
        <v>9088</v>
      </c>
      <c r="T858"/>
    </row>
    <row r="859" spans="1:20" ht="15" customHeight="1" x14ac:dyDescent="0.45">
      <c r="A859" t="s">
        <v>5346</v>
      </c>
      <c r="B859" t="s">
        <v>5280</v>
      </c>
      <c r="C859" t="s">
        <v>9092</v>
      </c>
      <c r="D859" t="s">
        <v>9091</v>
      </c>
      <c r="F859"/>
      <c r="G859"/>
      <c r="H859"/>
      <c r="I859" t="s">
        <v>5052</v>
      </c>
      <c r="J859"/>
      <c r="K859" t="s">
        <v>1433</v>
      </c>
      <c r="L859" t="str">
        <f>SUBSTITUTE(SUBSTITUTE(SUBSTITUTE(SUBSTITUTE(SUBSTITUTE(SUBSTITUTE(SUBSTITUTE(SUBSTITUTE(SUBSTITUTE(SUBSTITUTE(SUBSTITUTE(SUBSTITUTE(SUBSTITUTE(LOWER(K859),".",""),"-","")," bvba",""),"belgië",""),"belgium","")," nv","")," bv",""),"group",""),"groep","")," ", ""),"é","e"),"è","e"),"à","a")</f>
        <v>confiserieleonidas</v>
      </c>
      <c r="M859" t="str">
        <f>LOWER(B859&amp;Table1[[#This Row],[Achternaam]]&amp;L859)</f>
        <v>bernardbhoyjanauthconfiserieleonidas</v>
      </c>
      <c r="N859"/>
      <c r="O859"/>
      <c r="P859"/>
      <c r="Q859"/>
      <c r="R859" t="str">
        <f>IFERROR(LEFT(SUBSTITUTE(SUBSTITUTE(Table1[[#This Row],[Website]],"www.",""),"https://",""), FIND(".", SUBSTITUTE(SUBSTITUTE(Table1[[#This Row],[Website]],"www.",""),"https://","")) - 1),"")</f>
        <v/>
      </c>
      <c r="S859" t="s">
        <v>9093</v>
      </c>
      <c r="T859"/>
    </row>
    <row r="860" spans="1:20" ht="15" customHeight="1" x14ac:dyDescent="0.45">
      <c r="A860" t="s">
        <v>5346</v>
      </c>
      <c r="B860" t="s">
        <v>9096</v>
      </c>
      <c r="C860" t="s">
        <v>9097</v>
      </c>
      <c r="D860" t="s">
        <v>9095</v>
      </c>
      <c r="F860"/>
      <c r="G860"/>
      <c r="H860"/>
      <c r="I860" t="s">
        <v>5052</v>
      </c>
      <c r="J860"/>
      <c r="K860" t="s">
        <v>9098</v>
      </c>
      <c r="L860" t="str">
        <f>SUBSTITUTE(SUBSTITUTE(SUBSTITUTE(SUBSTITUTE(SUBSTITUTE(SUBSTITUTE(SUBSTITUTE(SUBSTITUTE(SUBSTITUTE(SUBSTITUTE(SUBSTITUTE(SUBSTITUTE(SUBSTITUTE(LOWER(K860),".",""),"-","")," bvba",""),"belgië",""),"belgium","")," nv","")," bv",""),"group",""),"groep","")," ", ""),"é","e"),"è","e"),"à","a")</f>
        <v>vanderstraeten</v>
      </c>
      <c r="M860" t="str">
        <f>LOWER(B860&amp;Table1[[#This Row],[Achternaam]]&amp;L860)</f>
        <v>yolandastassartvanderstraeten</v>
      </c>
      <c r="N860"/>
      <c r="O860"/>
      <c r="P860"/>
      <c r="Q860"/>
      <c r="R860" t="str">
        <f>IFERROR(LEFT(SUBSTITUTE(SUBSTITUTE(Table1[[#This Row],[Website]],"www.",""),"https://",""), FIND(".", SUBSTITUTE(SUBSTITUTE(Table1[[#This Row],[Website]],"www.",""),"https://","")) - 1),"")</f>
        <v/>
      </c>
      <c r="S860" t="s">
        <v>6689</v>
      </c>
      <c r="T860"/>
    </row>
    <row r="861" spans="1:20" ht="15" customHeight="1" x14ac:dyDescent="0.45">
      <c r="A861"/>
      <c r="B861"/>
      <c r="C861"/>
      <c r="D861"/>
      <c r="F861"/>
      <c r="G861"/>
      <c r="H861"/>
      <c r="I861"/>
      <c r="J861"/>
      <c r="K861"/>
      <c r="L861"/>
      <c r="M861"/>
      <c r="N861"/>
      <c r="O861"/>
      <c r="P861"/>
      <c r="Q861"/>
      <c r="R861"/>
      <c r="S861"/>
      <c r="T861"/>
    </row>
    <row r="862" spans="1:20" ht="15" customHeight="1" x14ac:dyDescent="0.45">
      <c r="A862"/>
      <c r="B862"/>
      <c r="C862"/>
      <c r="D862"/>
      <c r="F862"/>
      <c r="G862"/>
      <c r="H862"/>
      <c r="I862"/>
      <c r="J862"/>
      <c r="K862"/>
      <c r="L862"/>
      <c r="M862"/>
      <c r="N862"/>
      <c r="O862"/>
      <c r="P862"/>
      <c r="Q862"/>
      <c r="R862"/>
      <c r="S862"/>
      <c r="T862"/>
    </row>
    <row r="863" spans="1:20" ht="15" customHeight="1" x14ac:dyDescent="0.45">
      <c r="A863"/>
      <c r="B863"/>
      <c r="C863"/>
      <c r="D863"/>
      <c r="F863"/>
      <c r="G863"/>
      <c r="H863"/>
      <c r="I863"/>
      <c r="J863"/>
      <c r="K863"/>
      <c r="L863"/>
      <c r="M863"/>
      <c r="N863"/>
      <c r="O863"/>
      <c r="P863"/>
      <c r="Q863"/>
      <c r="R863"/>
      <c r="S863"/>
      <c r="T863"/>
    </row>
    <row r="864" spans="1:20" ht="15" customHeight="1" x14ac:dyDescent="0.45">
      <c r="A864"/>
      <c r="B864"/>
      <c r="C864"/>
      <c r="D864"/>
      <c r="F864"/>
      <c r="G864"/>
      <c r="H864"/>
      <c r="I864"/>
      <c r="J864"/>
      <c r="K864"/>
      <c r="L864"/>
      <c r="M864"/>
      <c r="N864"/>
      <c r="O864"/>
      <c r="P864"/>
      <c r="Q864"/>
      <c r="R864"/>
      <c r="S864"/>
      <c r="T864"/>
    </row>
    <row r="865" customFormat="1" ht="15" customHeight="1" x14ac:dyDescent="0.45"/>
    <row r="866" customFormat="1" ht="15" customHeight="1" x14ac:dyDescent="0.45"/>
    <row r="867" customFormat="1" ht="15" customHeight="1" x14ac:dyDescent="0.45"/>
    <row r="868" customFormat="1" ht="15" customHeight="1" x14ac:dyDescent="0.45"/>
    <row r="869" customFormat="1" ht="15" customHeight="1" x14ac:dyDescent="0.45"/>
    <row r="870" customFormat="1" ht="15" customHeight="1" x14ac:dyDescent="0.45"/>
    <row r="871" customFormat="1" ht="15" customHeight="1" x14ac:dyDescent="0.45"/>
    <row r="872" customFormat="1" ht="15" customHeight="1" x14ac:dyDescent="0.45"/>
    <row r="873" customFormat="1" ht="15" customHeight="1" x14ac:dyDescent="0.45"/>
    <row r="874" customFormat="1" ht="15" customHeight="1" x14ac:dyDescent="0.45"/>
    <row r="875" customFormat="1" ht="15" customHeight="1" x14ac:dyDescent="0.45"/>
    <row r="876" customFormat="1" ht="15" customHeight="1" x14ac:dyDescent="0.45"/>
    <row r="877" customFormat="1" ht="15" customHeight="1" x14ac:dyDescent="0.45"/>
    <row r="878" customFormat="1" ht="15" customHeight="1" x14ac:dyDescent="0.45"/>
    <row r="879" customFormat="1" ht="15" customHeight="1" x14ac:dyDescent="0.45"/>
    <row r="880" customFormat="1" ht="15" customHeight="1" x14ac:dyDescent="0.45"/>
    <row r="881" customFormat="1" ht="15" customHeight="1" x14ac:dyDescent="0.45"/>
    <row r="882" customFormat="1" ht="15" customHeight="1" x14ac:dyDescent="0.45"/>
    <row r="883" customFormat="1" ht="15" customHeight="1" x14ac:dyDescent="0.45"/>
    <row r="884" customFormat="1" ht="15" customHeight="1" x14ac:dyDescent="0.45"/>
    <row r="885" customFormat="1" ht="15" customHeight="1" x14ac:dyDescent="0.45"/>
    <row r="886" customFormat="1" ht="15" customHeight="1" x14ac:dyDescent="0.45"/>
    <row r="887" customFormat="1" ht="15" customHeight="1" x14ac:dyDescent="0.45"/>
    <row r="888" customFormat="1" ht="15" customHeight="1" x14ac:dyDescent="0.45"/>
    <row r="889" customFormat="1" ht="15" customHeight="1" x14ac:dyDescent="0.45"/>
    <row r="890" customFormat="1" ht="15" customHeight="1" x14ac:dyDescent="0.45"/>
    <row r="891" customFormat="1" ht="15" customHeight="1" x14ac:dyDescent="0.45"/>
    <row r="892" customFormat="1" ht="15" customHeight="1" x14ac:dyDescent="0.45"/>
    <row r="893" customFormat="1" ht="15" customHeight="1" x14ac:dyDescent="0.45"/>
    <row r="894" customFormat="1" ht="15" customHeight="1" x14ac:dyDescent="0.45"/>
    <row r="895" customFormat="1" ht="15" customHeight="1" x14ac:dyDescent="0.45"/>
    <row r="896" customFormat="1" ht="15" customHeight="1" x14ac:dyDescent="0.45"/>
    <row r="897" customFormat="1" ht="15" customHeight="1" x14ac:dyDescent="0.45"/>
    <row r="898" customFormat="1" ht="15" customHeight="1" x14ac:dyDescent="0.45"/>
    <row r="899" customFormat="1" ht="15" customHeight="1" x14ac:dyDescent="0.45"/>
    <row r="900" customFormat="1" ht="15" customHeight="1" x14ac:dyDescent="0.45"/>
    <row r="901" customFormat="1" ht="15" customHeight="1" x14ac:dyDescent="0.45"/>
    <row r="902" customFormat="1" ht="15" customHeight="1" x14ac:dyDescent="0.45"/>
    <row r="903" customFormat="1" ht="15" customHeight="1" x14ac:dyDescent="0.45"/>
    <row r="904" customFormat="1" ht="15" customHeight="1" x14ac:dyDescent="0.45"/>
    <row r="905" customFormat="1" ht="15" customHeight="1" x14ac:dyDescent="0.45"/>
    <row r="906" customFormat="1" ht="15" customHeight="1" x14ac:dyDescent="0.45"/>
    <row r="907" customFormat="1" ht="15" customHeight="1" x14ac:dyDescent="0.45"/>
    <row r="908" customFormat="1" ht="15" customHeight="1" x14ac:dyDescent="0.45"/>
    <row r="909" customFormat="1" ht="15" customHeight="1" x14ac:dyDescent="0.45"/>
    <row r="910" customFormat="1" ht="15" customHeight="1" x14ac:dyDescent="0.45"/>
    <row r="911" customFormat="1" ht="15" customHeight="1" x14ac:dyDescent="0.45"/>
    <row r="912" customFormat="1" ht="15" customHeight="1" x14ac:dyDescent="0.45"/>
    <row r="913" customFormat="1" ht="15" customHeight="1" x14ac:dyDescent="0.45"/>
    <row r="914" customFormat="1" ht="15" customHeight="1" x14ac:dyDescent="0.45"/>
    <row r="915" customFormat="1" ht="15" customHeight="1" x14ac:dyDescent="0.45"/>
    <row r="916" customFormat="1" ht="15" customHeight="1" x14ac:dyDescent="0.45"/>
    <row r="917" customFormat="1" ht="15" customHeight="1" x14ac:dyDescent="0.45"/>
    <row r="918" customFormat="1" ht="15" customHeight="1" x14ac:dyDescent="0.45"/>
    <row r="919" customFormat="1" ht="15" customHeight="1" x14ac:dyDescent="0.45"/>
    <row r="920" customFormat="1" ht="15" customHeight="1" x14ac:dyDescent="0.45"/>
    <row r="921" customFormat="1" ht="15" customHeight="1" x14ac:dyDescent="0.45"/>
    <row r="922" customFormat="1" ht="15" customHeight="1" x14ac:dyDescent="0.45"/>
    <row r="923" customFormat="1" ht="15" customHeight="1" x14ac:dyDescent="0.45"/>
    <row r="924" customFormat="1" ht="15" customHeight="1" x14ac:dyDescent="0.45"/>
    <row r="925" customFormat="1" ht="15" customHeight="1" x14ac:dyDescent="0.45"/>
    <row r="926" customFormat="1" ht="15" customHeight="1" x14ac:dyDescent="0.45"/>
    <row r="927" customFormat="1" ht="15" customHeight="1" x14ac:dyDescent="0.45"/>
    <row r="928" customFormat="1" ht="15" customHeight="1" x14ac:dyDescent="0.45"/>
    <row r="929" customFormat="1" ht="15" customHeight="1" x14ac:dyDescent="0.45"/>
    <row r="930" customFormat="1" ht="15" customHeight="1" x14ac:dyDescent="0.45"/>
    <row r="931" customFormat="1" ht="15" customHeight="1" x14ac:dyDescent="0.45"/>
    <row r="932" customFormat="1" ht="15" customHeight="1" x14ac:dyDescent="0.45"/>
    <row r="933" customFormat="1" ht="15" customHeight="1" x14ac:dyDescent="0.45"/>
    <row r="934" customFormat="1" ht="15" customHeight="1" x14ac:dyDescent="0.45"/>
    <row r="935" customFormat="1" ht="15" customHeight="1" x14ac:dyDescent="0.45"/>
    <row r="936" customFormat="1" ht="15" customHeight="1" x14ac:dyDescent="0.45"/>
    <row r="937" customFormat="1" ht="15" customHeight="1" x14ac:dyDescent="0.45"/>
    <row r="938" customFormat="1" ht="15" customHeight="1" x14ac:dyDescent="0.45"/>
    <row r="939" customFormat="1" ht="15" customHeight="1" x14ac:dyDescent="0.45"/>
    <row r="940" customFormat="1" ht="15" customHeight="1" x14ac:dyDescent="0.45"/>
    <row r="941" customFormat="1" ht="15" customHeight="1" x14ac:dyDescent="0.45"/>
    <row r="942" customFormat="1" ht="15" customHeight="1" x14ac:dyDescent="0.45"/>
    <row r="943" customFormat="1" ht="15" customHeight="1" x14ac:dyDescent="0.45"/>
    <row r="944" customFormat="1" ht="15" customHeight="1" x14ac:dyDescent="0.45"/>
    <row r="945" customFormat="1" ht="15" customHeight="1" x14ac:dyDescent="0.45"/>
    <row r="946" customFormat="1" ht="15" customHeight="1" x14ac:dyDescent="0.45"/>
    <row r="947" customFormat="1" ht="15" customHeight="1" x14ac:dyDescent="0.45"/>
    <row r="948" customFormat="1" ht="15" customHeight="1" x14ac:dyDescent="0.45"/>
    <row r="949" customFormat="1" ht="15" customHeight="1" x14ac:dyDescent="0.45"/>
    <row r="950" customFormat="1" ht="15" customHeight="1" x14ac:dyDescent="0.45"/>
    <row r="951" customFormat="1" ht="15" customHeight="1" x14ac:dyDescent="0.45"/>
    <row r="952" customFormat="1" ht="15" customHeight="1" x14ac:dyDescent="0.45"/>
    <row r="953" customFormat="1" ht="15" customHeight="1" x14ac:dyDescent="0.45"/>
    <row r="954" customFormat="1" ht="15" customHeight="1" x14ac:dyDescent="0.45"/>
    <row r="955" customFormat="1" ht="15" customHeight="1" x14ac:dyDescent="0.45"/>
    <row r="956" customFormat="1" ht="15" customHeight="1" x14ac:dyDescent="0.45"/>
    <row r="957" customFormat="1" ht="15" customHeight="1" x14ac:dyDescent="0.45"/>
    <row r="958" customFormat="1" ht="15" customHeight="1" x14ac:dyDescent="0.45"/>
    <row r="959" customFormat="1" ht="15" customHeight="1" x14ac:dyDescent="0.45"/>
    <row r="960" customFormat="1" ht="15" customHeight="1" x14ac:dyDescent="0.45"/>
    <row r="961" customFormat="1" ht="15" customHeight="1" x14ac:dyDescent="0.45"/>
    <row r="962" customFormat="1" ht="15" customHeight="1" x14ac:dyDescent="0.45"/>
    <row r="963" customFormat="1" ht="15" customHeight="1" x14ac:dyDescent="0.45"/>
    <row r="964" customFormat="1" ht="15" customHeight="1" x14ac:dyDescent="0.45"/>
    <row r="965" customFormat="1" ht="15" customHeight="1" x14ac:dyDescent="0.45"/>
    <row r="966" customFormat="1" ht="15" customHeight="1" x14ac:dyDescent="0.45"/>
    <row r="967" customFormat="1" ht="15" customHeight="1" x14ac:dyDescent="0.45"/>
    <row r="968" customFormat="1" ht="15" customHeight="1" x14ac:dyDescent="0.45"/>
    <row r="969" customFormat="1" ht="15" customHeight="1" x14ac:dyDescent="0.45"/>
    <row r="970" customFormat="1" ht="15" customHeight="1" x14ac:dyDescent="0.45"/>
    <row r="971" customFormat="1" ht="15" customHeight="1" x14ac:dyDescent="0.45"/>
    <row r="972" customFormat="1" ht="15" customHeight="1" x14ac:dyDescent="0.45"/>
    <row r="973" customFormat="1" ht="15" customHeight="1" x14ac:dyDescent="0.45"/>
    <row r="974" customFormat="1" ht="15" customHeight="1" x14ac:dyDescent="0.45"/>
    <row r="975" customFormat="1" ht="15" customHeight="1" x14ac:dyDescent="0.45"/>
    <row r="976" customFormat="1" ht="15" customHeight="1" x14ac:dyDescent="0.45"/>
    <row r="977" customFormat="1" ht="15" customHeight="1" x14ac:dyDescent="0.45"/>
    <row r="978" customFormat="1" ht="15" customHeight="1" x14ac:dyDescent="0.45"/>
    <row r="979" customFormat="1" ht="15" customHeight="1" x14ac:dyDescent="0.45"/>
    <row r="980" customFormat="1" ht="15" customHeight="1" x14ac:dyDescent="0.45"/>
    <row r="981" customFormat="1" ht="15" customHeight="1" x14ac:dyDescent="0.45"/>
    <row r="982" customFormat="1" ht="15" customHeight="1" x14ac:dyDescent="0.45"/>
    <row r="983" customFormat="1" ht="15" customHeight="1" x14ac:dyDescent="0.45"/>
    <row r="984" customFormat="1" ht="15" customHeight="1" x14ac:dyDescent="0.45"/>
    <row r="985" customFormat="1" ht="15" customHeight="1" x14ac:dyDescent="0.45"/>
    <row r="986" customFormat="1" ht="15" customHeight="1" x14ac:dyDescent="0.45"/>
    <row r="987" customFormat="1" ht="15" customHeight="1" x14ac:dyDescent="0.45"/>
    <row r="988" customFormat="1" ht="15" customHeight="1" x14ac:dyDescent="0.45"/>
    <row r="989" customFormat="1" ht="15" customHeight="1" x14ac:dyDescent="0.45"/>
    <row r="990" customFormat="1" ht="15" customHeight="1" x14ac:dyDescent="0.45"/>
    <row r="991" customFormat="1" ht="15" customHeight="1" x14ac:dyDescent="0.45"/>
    <row r="992" customFormat="1" ht="15" customHeight="1" x14ac:dyDescent="0.45"/>
    <row r="993" customFormat="1" ht="15" customHeight="1" x14ac:dyDescent="0.45"/>
    <row r="994" customFormat="1" ht="15" customHeight="1" x14ac:dyDescent="0.45"/>
    <row r="995" customFormat="1" ht="15" customHeight="1" x14ac:dyDescent="0.45"/>
    <row r="996" customFormat="1" ht="15" customHeight="1" x14ac:dyDescent="0.45"/>
    <row r="997" customFormat="1" ht="15" customHeight="1" x14ac:dyDescent="0.45"/>
    <row r="998" customFormat="1" ht="15" customHeight="1" x14ac:dyDescent="0.45"/>
    <row r="999" customFormat="1" ht="15" customHeight="1" x14ac:dyDescent="0.45"/>
    <row r="1000" customFormat="1" ht="15" customHeight="1" x14ac:dyDescent="0.45"/>
    <row r="1001" customFormat="1" ht="15" customHeight="1" x14ac:dyDescent="0.45"/>
    <row r="1002" customFormat="1" ht="15" customHeight="1" x14ac:dyDescent="0.45"/>
    <row r="1003" customFormat="1" ht="15" customHeight="1" x14ac:dyDescent="0.45"/>
    <row r="1004" customFormat="1" ht="15" customHeight="1" x14ac:dyDescent="0.45"/>
    <row r="1005" customFormat="1" ht="15" customHeight="1" x14ac:dyDescent="0.45"/>
    <row r="1006" customFormat="1" ht="15" customHeight="1" x14ac:dyDescent="0.45"/>
    <row r="1007" customFormat="1" ht="15" customHeight="1" x14ac:dyDescent="0.45"/>
    <row r="1008" customFormat="1" ht="15" customHeight="1" x14ac:dyDescent="0.45"/>
    <row r="1009" customFormat="1" ht="15" customHeight="1" x14ac:dyDescent="0.45"/>
    <row r="1010" customFormat="1" ht="15" customHeight="1" x14ac:dyDescent="0.45"/>
    <row r="1011" customFormat="1" ht="15" customHeight="1" x14ac:dyDescent="0.45"/>
  </sheetData>
  <hyperlinks>
    <hyperlink ref="F2" r:id="rId1" xr:uid="{00000000-0004-0000-0000-000001000000}"/>
    <hyperlink ref="Q2" r:id="rId2" xr:uid="{00000000-0004-0000-0000-000002000000}"/>
    <hyperlink ref="U2" r:id="rId3" xr:uid="{00000000-0004-0000-0000-000008000000}"/>
    <hyperlink ref="F3" r:id="rId4" xr:uid="{00000000-0004-0000-0000-000009000000}"/>
    <hyperlink ref="Q3" r:id="rId5" xr:uid="{00000000-0004-0000-0000-00000A000000}"/>
    <hyperlink ref="U3" r:id="rId6" xr:uid="{00000000-0004-0000-0000-000010000000}"/>
    <hyperlink ref="F4" r:id="rId7" xr:uid="{00000000-0004-0000-0000-000011000000}"/>
    <hyperlink ref="Q4" r:id="rId8" xr:uid="{00000000-0004-0000-0000-000012000000}"/>
    <hyperlink ref="U4" r:id="rId9" xr:uid="{00000000-0004-0000-0000-000018000000}"/>
    <hyperlink ref="F5" r:id="rId10" xr:uid="{00000000-0004-0000-0000-000019000000}"/>
    <hyperlink ref="Q5" r:id="rId11" xr:uid="{00000000-0004-0000-0000-00001A000000}"/>
    <hyperlink ref="U5" r:id="rId12" xr:uid="{00000000-0004-0000-0000-00001D000000}"/>
    <hyperlink ref="F6" r:id="rId13" xr:uid="{00000000-0004-0000-0000-000026000000}"/>
    <hyperlink ref="Q6" r:id="rId14" xr:uid="{00000000-0004-0000-0000-000027000000}"/>
    <hyperlink ref="U6" r:id="rId15" xr:uid="{00000000-0004-0000-0000-00002C000000}"/>
    <hyperlink ref="F7" r:id="rId16" xr:uid="{00000000-0004-0000-0000-00002D000000}"/>
    <hyperlink ref="Q7" r:id="rId17" xr:uid="{00000000-0004-0000-0000-00002E000000}"/>
    <hyperlink ref="U7" r:id="rId18" xr:uid="{00000000-0004-0000-0000-000033000000}"/>
    <hyperlink ref="F8" r:id="rId19" xr:uid="{00000000-0004-0000-0000-00003B000000}"/>
    <hyperlink ref="Q8" r:id="rId20" xr:uid="{00000000-0004-0000-0000-00003C000000}"/>
    <hyperlink ref="U8" r:id="rId21" xr:uid="{00000000-0004-0000-0000-000042000000}"/>
    <hyperlink ref="F9" r:id="rId22" xr:uid="{00000000-0004-0000-0000-000043000000}"/>
    <hyperlink ref="Q9" r:id="rId23" xr:uid="{00000000-0004-0000-0000-000044000000}"/>
    <hyperlink ref="U9" r:id="rId24" xr:uid="{00000000-0004-0000-0000-000049000000}"/>
    <hyperlink ref="F10" r:id="rId25" xr:uid="{00000000-0004-0000-0000-00004A000000}"/>
    <hyperlink ref="Q10" r:id="rId26" xr:uid="{00000000-0004-0000-0000-00004B000000}"/>
    <hyperlink ref="U10" r:id="rId27" xr:uid="{00000000-0004-0000-0000-000051000000}"/>
    <hyperlink ref="F11" r:id="rId28" xr:uid="{00000000-0004-0000-0000-000052000000}"/>
    <hyperlink ref="Q11" r:id="rId29" xr:uid="{00000000-0004-0000-0000-000053000000}"/>
    <hyperlink ref="U11" r:id="rId30" xr:uid="{00000000-0004-0000-0000-000059000000}"/>
    <hyperlink ref="F12" r:id="rId31" xr:uid="{00000000-0004-0000-0000-00005E000000}"/>
    <hyperlink ref="Q12" r:id="rId32" xr:uid="{00000000-0004-0000-0000-00005F000000}"/>
    <hyperlink ref="U12" r:id="rId33" xr:uid="{00000000-0004-0000-0000-000064000000}"/>
    <hyperlink ref="F13" r:id="rId34" xr:uid="{00000000-0004-0000-0000-000065000000}"/>
    <hyperlink ref="Q13" r:id="rId35" xr:uid="{00000000-0004-0000-0000-000066000000}"/>
    <hyperlink ref="U13" r:id="rId36" xr:uid="{00000000-0004-0000-0000-00006B000000}"/>
    <hyperlink ref="F14" r:id="rId37" xr:uid="{00000000-0004-0000-0000-00006C000000}"/>
    <hyperlink ref="Q14" r:id="rId38" xr:uid="{00000000-0004-0000-0000-00006D000000}"/>
    <hyperlink ref="U14" r:id="rId39" xr:uid="{00000000-0004-0000-0000-000073000000}"/>
    <hyperlink ref="F15" r:id="rId40" xr:uid="{00000000-0004-0000-0000-000074000000}"/>
    <hyperlink ref="Q15" r:id="rId41" xr:uid="{00000000-0004-0000-0000-000075000000}"/>
    <hyperlink ref="U15" r:id="rId42" xr:uid="{00000000-0004-0000-0000-00007A000000}"/>
    <hyperlink ref="F16" r:id="rId43" xr:uid="{00000000-0004-0000-0000-00007B000000}"/>
    <hyperlink ref="Q16" r:id="rId44" xr:uid="{00000000-0004-0000-0000-00007C000000}"/>
    <hyperlink ref="U16" r:id="rId45" xr:uid="{00000000-0004-0000-0000-000081000000}"/>
    <hyperlink ref="F17" r:id="rId46" xr:uid="{00000000-0004-0000-0000-000082000000}"/>
    <hyperlink ref="Q17" r:id="rId47" xr:uid="{00000000-0004-0000-0000-000083000000}"/>
    <hyperlink ref="U17" r:id="rId48" xr:uid="{00000000-0004-0000-0000-000087000000}"/>
    <hyperlink ref="F18" r:id="rId49" xr:uid="{00000000-0004-0000-0000-00008F000000}"/>
    <hyperlink ref="Q18" r:id="rId50" xr:uid="{00000000-0004-0000-0000-000090000000}"/>
    <hyperlink ref="U18" r:id="rId51" xr:uid="{00000000-0004-0000-0000-000095000000}"/>
    <hyperlink ref="F19" r:id="rId52" xr:uid="{00000000-0004-0000-0000-0000A2000000}"/>
    <hyperlink ref="Q19" r:id="rId53" xr:uid="{00000000-0004-0000-0000-0000A3000000}"/>
    <hyperlink ref="U19" r:id="rId54" xr:uid="{00000000-0004-0000-0000-0000A7000000}"/>
    <hyperlink ref="F20" r:id="rId55" xr:uid="{00000000-0004-0000-0000-0000A8000000}"/>
    <hyperlink ref="Q20" r:id="rId56" xr:uid="{00000000-0004-0000-0000-0000A9000000}"/>
    <hyperlink ref="U20" r:id="rId57" xr:uid="{00000000-0004-0000-0000-0000AF000000}"/>
    <hyperlink ref="F21" r:id="rId58" xr:uid="{00000000-0004-0000-0000-0000B0000000}"/>
    <hyperlink ref="Q21" r:id="rId59" xr:uid="{00000000-0004-0000-0000-0000B1000000}"/>
    <hyperlink ref="U21" r:id="rId60" xr:uid="{00000000-0004-0000-0000-0000B6000000}"/>
    <hyperlink ref="F22" r:id="rId61" xr:uid="{00000000-0004-0000-0000-0000BD000000}"/>
    <hyperlink ref="Q22" r:id="rId62" xr:uid="{00000000-0004-0000-0000-0000BE000000}"/>
    <hyperlink ref="U22" r:id="rId63" xr:uid="{00000000-0004-0000-0000-0000C4000000}"/>
    <hyperlink ref="F23" r:id="rId64" xr:uid="{00000000-0004-0000-0000-0000C5000000}"/>
    <hyperlink ref="Q23" r:id="rId65" xr:uid="{00000000-0004-0000-0000-0000C6000000}"/>
    <hyperlink ref="U23" r:id="rId66" xr:uid="{00000000-0004-0000-0000-0000CB000000}"/>
    <hyperlink ref="F24" r:id="rId67" xr:uid="{00000000-0004-0000-0000-0000CC000000}"/>
    <hyperlink ref="Q24" r:id="rId68" xr:uid="{00000000-0004-0000-0000-0000CD000000}"/>
    <hyperlink ref="U24" r:id="rId69" xr:uid="{00000000-0004-0000-0000-0000D3000000}"/>
    <hyperlink ref="F25" r:id="rId70" xr:uid="{00000000-0004-0000-0000-0000DA000000}"/>
    <hyperlink ref="Q25" r:id="rId71" xr:uid="{00000000-0004-0000-0000-0000DB000000}"/>
    <hyperlink ref="U25" r:id="rId72" xr:uid="{00000000-0004-0000-0000-0000DD000000}"/>
    <hyperlink ref="F26" r:id="rId73" xr:uid="{00000000-0004-0000-0000-0000E6000000}"/>
    <hyperlink ref="Q26" r:id="rId74" xr:uid="{00000000-0004-0000-0000-0000E7000000}"/>
    <hyperlink ref="U26" r:id="rId75" xr:uid="{00000000-0004-0000-0000-0000EB000000}"/>
    <hyperlink ref="F27" r:id="rId76" xr:uid="{00000000-0004-0000-0000-0000EC000000}"/>
    <hyperlink ref="Q27" r:id="rId77" xr:uid="{00000000-0004-0000-0000-0000ED000000}"/>
    <hyperlink ref="U27" r:id="rId78" xr:uid="{00000000-0004-0000-0000-0000F1000000}"/>
    <hyperlink ref="F28" r:id="rId79" xr:uid="{00000000-0004-0000-0000-0000F2000000}"/>
    <hyperlink ref="Q28" r:id="rId80" xr:uid="{00000000-0004-0000-0000-0000F3000000}"/>
    <hyperlink ref="U28" r:id="rId81" xr:uid="{00000000-0004-0000-0000-0000F8000000}"/>
    <hyperlink ref="F29" r:id="rId82" xr:uid="{00000000-0004-0000-0000-000003010000}"/>
    <hyperlink ref="Q29" r:id="rId83" xr:uid="{00000000-0004-0000-0000-000004010000}"/>
    <hyperlink ref="U29" r:id="rId84" xr:uid="{00000000-0004-0000-0000-00000A010000}"/>
    <hyperlink ref="F30" r:id="rId85" xr:uid="{00000000-0004-0000-0000-00000B010000}"/>
    <hyperlink ref="Q30" r:id="rId86" xr:uid="{00000000-0004-0000-0000-00000C010000}"/>
    <hyperlink ref="U30" r:id="rId87" xr:uid="{00000000-0004-0000-0000-00000E010000}"/>
    <hyperlink ref="F31" r:id="rId88" xr:uid="{00000000-0004-0000-0000-000017010000}"/>
    <hyperlink ref="Q31" r:id="rId89" xr:uid="{00000000-0004-0000-0000-000018010000}"/>
    <hyperlink ref="U31" r:id="rId90" xr:uid="{00000000-0004-0000-0000-00001D010000}"/>
    <hyperlink ref="F32" r:id="rId91" xr:uid="{00000000-0004-0000-0000-00001E010000}"/>
    <hyperlink ref="Q32" r:id="rId92" xr:uid="{00000000-0004-0000-0000-00001F010000}"/>
    <hyperlink ref="U32" r:id="rId93" xr:uid="{00000000-0004-0000-0000-000024010000}"/>
    <hyperlink ref="F33" r:id="rId94" xr:uid="{00000000-0004-0000-0000-00002C010000}"/>
    <hyperlink ref="Q33" r:id="rId95" xr:uid="{00000000-0004-0000-0000-00002D010000}"/>
    <hyperlink ref="U33" r:id="rId96" xr:uid="{00000000-0004-0000-0000-00002F010000}"/>
    <hyperlink ref="F34" r:id="rId97" xr:uid="{00000000-0004-0000-0000-000030010000}"/>
    <hyperlink ref="Q34" r:id="rId98" xr:uid="{00000000-0004-0000-0000-000031010000}"/>
    <hyperlink ref="U34" r:id="rId99" xr:uid="{00000000-0004-0000-0000-000036010000}"/>
    <hyperlink ref="F35" r:id="rId100" xr:uid="{00000000-0004-0000-0000-000037010000}"/>
    <hyperlink ref="Q35" r:id="rId101" xr:uid="{00000000-0004-0000-0000-000038010000}"/>
    <hyperlink ref="U35" r:id="rId102" xr:uid="{00000000-0004-0000-0000-00003E010000}"/>
    <hyperlink ref="F36" r:id="rId103" xr:uid="{00000000-0004-0000-0000-00003F010000}"/>
    <hyperlink ref="Q36" r:id="rId104" xr:uid="{00000000-0004-0000-0000-000040010000}"/>
    <hyperlink ref="U36" r:id="rId105" xr:uid="{00000000-0004-0000-0000-000043010000}"/>
    <hyperlink ref="F37" r:id="rId106" xr:uid="{00000000-0004-0000-0000-000044010000}"/>
    <hyperlink ref="Q37" r:id="rId107" xr:uid="{00000000-0004-0000-0000-000045010000}"/>
    <hyperlink ref="U37" r:id="rId108" xr:uid="{00000000-0004-0000-0000-00004B010000}"/>
    <hyperlink ref="F38" r:id="rId109" xr:uid="{00000000-0004-0000-0000-00004C010000}"/>
    <hyperlink ref="Q38" r:id="rId110" xr:uid="{00000000-0004-0000-0000-00004D010000}"/>
    <hyperlink ref="U38" r:id="rId111" xr:uid="{00000000-0004-0000-0000-000053010000}"/>
    <hyperlink ref="F39" r:id="rId112" xr:uid="{00000000-0004-0000-0000-000054010000}"/>
    <hyperlink ref="Q39" r:id="rId113" xr:uid="{00000000-0004-0000-0000-000055010000}"/>
    <hyperlink ref="U39" r:id="rId114" xr:uid="{00000000-0004-0000-0000-00005B010000}"/>
    <hyperlink ref="F40" r:id="rId115" xr:uid="{00000000-0004-0000-0000-00005C010000}"/>
    <hyperlink ref="Q40" r:id="rId116" xr:uid="{00000000-0004-0000-0000-00005D010000}"/>
    <hyperlink ref="U40" r:id="rId117" xr:uid="{00000000-0004-0000-0000-000061010000}"/>
    <hyperlink ref="F41" r:id="rId118" xr:uid="{00000000-0004-0000-0000-000062010000}"/>
    <hyperlink ref="Q41" r:id="rId119" xr:uid="{00000000-0004-0000-0000-000063010000}"/>
    <hyperlink ref="U41" r:id="rId120" xr:uid="{00000000-0004-0000-0000-000069010000}"/>
    <hyperlink ref="F42" r:id="rId121" xr:uid="{00000000-0004-0000-0000-00006A010000}"/>
    <hyperlink ref="Q42" r:id="rId122" xr:uid="{00000000-0004-0000-0000-00006B010000}"/>
    <hyperlink ref="U42" r:id="rId123" xr:uid="{00000000-0004-0000-0000-00006F010000}"/>
    <hyperlink ref="F43" r:id="rId124" xr:uid="{00000000-0004-0000-0000-000070010000}"/>
    <hyperlink ref="Q43" r:id="rId125" xr:uid="{00000000-0004-0000-0000-000071010000}"/>
    <hyperlink ref="U43" r:id="rId126" xr:uid="{00000000-0004-0000-0000-000076010000}"/>
    <hyperlink ref="F44" r:id="rId127" xr:uid="{00000000-0004-0000-0000-00007F010000}"/>
    <hyperlink ref="Q44" r:id="rId128" xr:uid="{00000000-0004-0000-0000-000080010000}"/>
    <hyperlink ref="U44" r:id="rId129" xr:uid="{00000000-0004-0000-0000-000083010000}"/>
    <hyperlink ref="F45" r:id="rId130" xr:uid="{00000000-0004-0000-0000-000099010000}"/>
    <hyperlink ref="Q45" r:id="rId131" xr:uid="{00000000-0004-0000-0000-00009A010000}"/>
    <hyperlink ref="U45" r:id="rId132" xr:uid="{00000000-0004-0000-0000-00009F010000}"/>
    <hyperlink ref="F46" r:id="rId133" xr:uid="{00000000-0004-0000-0000-0000A7010000}"/>
    <hyperlink ref="Q46" r:id="rId134" xr:uid="{00000000-0004-0000-0000-0000A8010000}"/>
    <hyperlink ref="U46" r:id="rId135" xr:uid="{00000000-0004-0000-0000-0000AE010000}"/>
    <hyperlink ref="F47" r:id="rId136" xr:uid="{00000000-0004-0000-0000-0000AF010000}"/>
    <hyperlink ref="Q47" r:id="rId137" xr:uid="{00000000-0004-0000-0000-0000B0010000}"/>
    <hyperlink ref="U47" r:id="rId138" xr:uid="{00000000-0004-0000-0000-0000B5010000}"/>
    <hyperlink ref="F48" r:id="rId139" xr:uid="{00000000-0004-0000-0000-0000B6010000}"/>
    <hyperlink ref="Q48" r:id="rId140" xr:uid="{00000000-0004-0000-0000-0000B7010000}"/>
    <hyperlink ref="U48" r:id="rId141" xr:uid="{00000000-0004-0000-0000-0000BC010000}"/>
    <hyperlink ref="F49" r:id="rId142" xr:uid="{00000000-0004-0000-0000-0000BD010000}"/>
    <hyperlink ref="Q49" r:id="rId143" xr:uid="{00000000-0004-0000-0000-0000BE010000}"/>
    <hyperlink ref="U49" r:id="rId144" xr:uid="{00000000-0004-0000-0000-0000C0010000}"/>
    <hyperlink ref="F50" r:id="rId145" xr:uid="{00000000-0004-0000-0000-0000C7010000}"/>
    <hyperlink ref="Q50" r:id="rId146" xr:uid="{00000000-0004-0000-0000-0000C8010000}"/>
    <hyperlink ref="U50" r:id="rId147" xr:uid="{00000000-0004-0000-0000-0000CE010000}"/>
    <hyperlink ref="F51" r:id="rId148" xr:uid="{00000000-0004-0000-0000-0000D6010000}"/>
    <hyperlink ref="Q51" r:id="rId149" xr:uid="{00000000-0004-0000-0000-0000D7010000}"/>
    <hyperlink ref="U51" r:id="rId150" xr:uid="{00000000-0004-0000-0000-0000DC010000}"/>
    <hyperlink ref="F52" r:id="rId151" xr:uid="{00000000-0004-0000-0000-0000DD010000}"/>
    <hyperlink ref="Q52" r:id="rId152" xr:uid="{00000000-0004-0000-0000-0000DE010000}"/>
    <hyperlink ref="U52" r:id="rId153" xr:uid="{00000000-0004-0000-0000-0000E3010000}"/>
    <hyperlink ref="F53" r:id="rId154" xr:uid="{00000000-0004-0000-0000-0000E4010000}"/>
    <hyperlink ref="Q53" r:id="rId155" xr:uid="{00000000-0004-0000-0000-0000E5010000}"/>
    <hyperlink ref="U53" r:id="rId156" xr:uid="{00000000-0004-0000-0000-0000E8010000}"/>
    <hyperlink ref="F54" r:id="rId157" xr:uid="{00000000-0004-0000-0000-0000E9010000}"/>
    <hyperlink ref="Q54" r:id="rId158" xr:uid="{00000000-0004-0000-0000-0000EA010000}"/>
    <hyperlink ref="U54" r:id="rId159" xr:uid="{00000000-0004-0000-0000-0000EF010000}"/>
    <hyperlink ref="F55" r:id="rId160" xr:uid="{00000000-0004-0000-0000-0000FB010000}"/>
    <hyperlink ref="Q55" r:id="rId161" xr:uid="{00000000-0004-0000-0000-0000FC010000}"/>
    <hyperlink ref="U55" r:id="rId162" xr:uid="{00000000-0004-0000-0000-000002020000}"/>
    <hyperlink ref="F56" r:id="rId163" xr:uid="{00000000-0004-0000-0000-000003020000}"/>
    <hyperlink ref="Q56" r:id="rId164" xr:uid="{00000000-0004-0000-0000-000004020000}"/>
    <hyperlink ref="U56" r:id="rId165" xr:uid="{00000000-0004-0000-0000-00000A020000}"/>
    <hyperlink ref="F57" r:id="rId166" xr:uid="{00000000-0004-0000-0000-000012020000}"/>
    <hyperlink ref="Q57" r:id="rId167" xr:uid="{00000000-0004-0000-0000-000013020000}"/>
    <hyperlink ref="U57" r:id="rId168" xr:uid="{00000000-0004-0000-0000-000017020000}"/>
    <hyperlink ref="F58" r:id="rId169" xr:uid="{00000000-0004-0000-0000-000018020000}"/>
    <hyperlink ref="Q58" r:id="rId170" xr:uid="{00000000-0004-0000-0000-000019020000}"/>
    <hyperlink ref="U58" r:id="rId171" xr:uid="{00000000-0004-0000-0000-00001E020000}"/>
    <hyperlink ref="F59" r:id="rId172" xr:uid="{00000000-0004-0000-0000-00001F020000}"/>
    <hyperlink ref="Q59" r:id="rId173" xr:uid="{00000000-0004-0000-0000-000020020000}"/>
    <hyperlink ref="U59" r:id="rId174" xr:uid="{00000000-0004-0000-0000-000025020000}"/>
    <hyperlink ref="F60" r:id="rId175" xr:uid="{00000000-0004-0000-0000-000026020000}"/>
    <hyperlink ref="Q60" r:id="rId176" xr:uid="{00000000-0004-0000-0000-000027020000}"/>
    <hyperlink ref="U60" r:id="rId177" xr:uid="{00000000-0004-0000-0000-00002B020000}"/>
    <hyperlink ref="F61" r:id="rId178" xr:uid="{00000000-0004-0000-0000-00002C020000}"/>
    <hyperlink ref="Q61" r:id="rId179" xr:uid="{00000000-0004-0000-0000-00002D020000}"/>
    <hyperlink ref="U61" r:id="rId180" xr:uid="{00000000-0004-0000-0000-000032020000}"/>
    <hyperlink ref="F62" r:id="rId181" xr:uid="{00000000-0004-0000-0000-000033020000}"/>
    <hyperlink ref="Q62" r:id="rId182" xr:uid="{00000000-0004-0000-0000-000034020000}"/>
    <hyperlink ref="U62" r:id="rId183" xr:uid="{00000000-0004-0000-0000-000038020000}"/>
    <hyperlink ref="F63" r:id="rId184" xr:uid="{00000000-0004-0000-0000-000040020000}"/>
    <hyperlink ref="Q63" r:id="rId185" xr:uid="{00000000-0004-0000-0000-000041020000}"/>
    <hyperlink ref="U63" r:id="rId186" xr:uid="{00000000-0004-0000-0000-000045020000}"/>
    <hyperlink ref="F64" r:id="rId187" xr:uid="{00000000-0004-0000-0000-000046020000}"/>
    <hyperlink ref="Q64" r:id="rId188" xr:uid="{00000000-0004-0000-0000-000047020000}"/>
    <hyperlink ref="U64" r:id="rId189" xr:uid="{00000000-0004-0000-0000-00004B020000}"/>
    <hyperlink ref="F65" r:id="rId190" xr:uid="{00000000-0004-0000-0000-00004C020000}"/>
    <hyperlink ref="Q65" r:id="rId191" xr:uid="{00000000-0004-0000-0000-00004D020000}"/>
    <hyperlink ref="U65" r:id="rId192" xr:uid="{00000000-0004-0000-0000-000050020000}"/>
    <hyperlink ref="F66" r:id="rId193" xr:uid="{00000000-0004-0000-0000-000058020000}"/>
    <hyperlink ref="Q66" r:id="rId194" xr:uid="{00000000-0004-0000-0000-000059020000}"/>
    <hyperlink ref="U66" r:id="rId195" xr:uid="{00000000-0004-0000-0000-00005D020000}"/>
    <hyperlink ref="F67" r:id="rId196" xr:uid="{00000000-0004-0000-0000-00005E020000}"/>
    <hyperlink ref="Q67" r:id="rId197" xr:uid="{00000000-0004-0000-0000-00005F020000}"/>
    <hyperlink ref="U67" r:id="rId198" xr:uid="{00000000-0004-0000-0000-000063020000}"/>
    <hyperlink ref="F68" r:id="rId199" xr:uid="{00000000-0004-0000-0000-00006A020000}"/>
    <hyperlink ref="Q68" r:id="rId200" xr:uid="{00000000-0004-0000-0000-00006B020000}"/>
    <hyperlink ref="U68" r:id="rId201" xr:uid="{00000000-0004-0000-0000-000071020000}"/>
    <hyperlink ref="F69" r:id="rId202" xr:uid="{00000000-0004-0000-0000-000077020000}"/>
    <hyperlink ref="Q69" r:id="rId203" xr:uid="{00000000-0004-0000-0000-000078020000}"/>
    <hyperlink ref="U69" r:id="rId204" xr:uid="{00000000-0004-0000-0000-00007E020000}"/>
    <hyperlink ref="F70" r:id="rId205" xr:uid="{00000000-0004-0000-0000-00008E020000}"/>
    <hyperlink ref="Q70" r:id="rId206" xr:uid="{00000000-0004-0000-0000-00008F020000}"/>
    <hyperlink ref="U70" r:id="rId207" xr:uid="{00000000-0004-0000-0000-000094020000}"/>
    <hyperlink ref="F71" r:id="rId208" xr:uid="{00000000-0004-0000-0000-00009D020000}"/>
    <hyperlink ref="Q71" r:id="rId209" xr:uid="{00000000-0004-0000-0000-00009E020000}"/>
    <hyperlink ref="U71" r:id="rId210" xr:uid="{00000000-0004-0000-0000-0000A4020000}"/>
    <hyperlink ref="F72" r:id="rId211" xr:uid="{00000000-0004-0000-0000-0000A5020000}"/>
    <hyperlink ref="Q72" r:id="rId212" xr:uid="{00000000-0004-0000-0000-0000A6020000}"/>
    <hyperlink ref="U72" r:id="rId213" xr:uid="{00000000-0004-0000-0000-0000A9020000}"/>
    <hyperlink ref="F73" r:id="rId214" xr:uid="{00000000-0004-0000-0000-0000AA020000}"/>
    <hyperlink ref="Q73" r:id="rId215" xr:uid="{00000000-0004-0000-0000-0000AB020000}"/>
    <hyperlink ref="U73" r:id="rId216" xr:uid="{00000000-0004-0000-0000-0000B0020000}"/>
    <hyperlink ref="F74" r:id="rId217" xr:uid="{00000000-0004-0000-0000-0000B1020000}"/>
    <hyperlink ref="Q74" r:id="rId218" xr:uid="{00000000-0004-0000-0000-0000B2020000}"/>
    <hyperlink ref="U74" r:id="rId219" xr:uid="{00000000-0004-0000-0000-0000B6020000}"/>
    <hyperlink ref="F75" r:id="rId220" xr:uid="{00000000-0004-0000-0000-0000CA020000}"/>
    <hyperlink ref="Q75" r:id="rId221" xr:uid="{00000000-0004-0000-0000-0000CB020000}"/>
    <hyperlink ref="U75" r:id="rId222" xr:uid="{00000000-0004-0000-0000-0000D1020000}"/>
    <hyperlink ref="F76" r:id="rId223" xr:uid="{00000000-0004-0000-0000-0000DA020000}"/>
    <hyperlink ref="Q76" r:id="rId224" xr:uid="{00000000-0004-0000-0000-0000DB020000}"/>
    <hyperlink ref="U76" r:id="rId225" xr:uid="{00000000-0004-0000-0000-0000DD020000}"/>
    <hyperlink ref="F77" r:id="rId226" xr:uid="{00000000-0004-0000-0000-0000DE020000}"/>
    <hyperlink ref="Q77" r:id="rId227" xr:uid="{00000000-0004-0000-0000-0000DF020000}"/>
    <hyperlink ref="U77" r:id="rId228" xr:uid="{00000000-0004-0000-0000-0000E1020000}"/>
    <hyperlink ref="F78" r:id="rId229" xr:uid="{00000000-0004-0000-0000-0000E2020000}"/>
    <hyperlink ref="Q78" r:id="rId230" xr:uid="{00000000-0004-0000-0000-0000E3020000}"/>
    <hyperlink ref="U78" r:id="rId231" xr:uid="{00000000-0004-0000-0000-0000E7020000}"/>
    <hyperlink ref="F79" r:id="rId232" xr:uid="{00000000-0004-0000-0000-0000E8020000}"/>
    <hyperlink ref="Q79" r:id="rId233" xr:uid="{00000000-0004-0000-0000-0000E9020000}"/>
    <hyperlink ref="U79" r:id="rId234" xr:uid="{00000000-0004-0000-0000-0000ED020000}"/>
    <hyperlink ref="F80" r:id="rId235" xr:uid="{00000000-0004-0000-0000-0000EE020000}"/>
    <hyperlink ref="Q80" r:id="rId236" xr:uid="{00000000-0004-0000-0000-0000EF020000}"/>
    <hyperlink ref="U80" r:id="rId237" xr:uid="{00000000-0004-0000-0000-0000F3020000}"/>
    <hyperlink ref="F81" r:id="rId238" xr:uid="{00000000-0004-0000-0000-0000F4020000}"/>
    <hyperlink ref="Q81" r:id="rId239" xr:uid="{00000000-0004-0000-0000-0000F5020000}"/>
    <hyperlink ref="U81" r:id="rId240" xr:uid="{00000000-0004-0000-0000-0000FB020000}"/>
    <hyperlink ref="F82" r:id="rId241" xr:uid="{00000000-0004-0000-0000-0000FC020000}"/>
    <hyperlink ref="Q82" r:id="rId242" xr:uid="{00000000-0004-0000-0000-0000FD020000}"/>
    <hyperlink ref="U82" r:id="rId243" xr:uid="{00000000-0004-0000-0000-000002030000}"/>
    <hyperlink ref="F83" r:id="rId244" xr:uid="{00000000-0004-0000-0000-000003030000}"/>
    <hyperlink ref="Q83" r:id="rId245" xr:uid="{00000000-0004-0000-0000-000004030000}"/>
    <hyperlink ref="U83" r:id="rId246" xr:uid="{00000000-0004-0000-0000-000009030000}"/>
    <hyperlink ref="F84" r:id="rId247" xr:uid="{00000000-0004-0000-0000-00000A030000}"/>
    <hyperlink ref="Q84" r:id="rId248" xr:uid="{00000000-0004-0000-0000-00000B030000}"/>
    <hyperlink ref="U84" r:id="rId249" xr:uid="{00000000-0004-0000-0000-000011030000}"/>
    <hyperlink ref="F85" r:id="rId250" xr:uid="{00000000-0004-0000-0000-000012030000}"/>
    <hyperlink ref="Q85" r:id="rId251" xr:uid="{00000000-0004-0000-0000-000013030000}"/>
    <hyperlink ref="U85" r:id="rId252" xr:uid="{00000000-0004-0000-0000-000017030000}"/>
    <hyperlink ref="F86" r:id="rId253" xr:uid="{00000000-0004-0000-0000-000018030000}"/>
    <hyperlink ref="Q86" r:id="rId254" xr:uid="{00000000-0004-0000-0000-000019030000}"/>
    <hyperlink ref="U86" r:id="rId255" xr:uid="{00000000-0004-0000-0000-00001F030000}"/>
    <hyperlink ref="F87" r:id="rId256" xr:uid="{00000000-0004-0000-0000-000020030000}"/>
    <hyperlink ref="Q87" r:id="rId257" xr:uid="{00000000-0004-0000-0000-000021030000}"/>
    <hyperlink ref="U87" r:id="rId258" xr:uid="{00000000-0004-0000-0000-000026030000}"/>
    <hyperlink ref="F88" r:id="rId259" xr:uid="{00000000-0004-0000-0000-00002F030000}"/>
    <hyperlink ref="Q88" r:id="rId260" xr:uid="{00000000-0004-0000-0000-000030030000}"/>
    <hyperlink ref="U88" r:id="rId261" xr:uid="{00000000-0004-0000-0000-000034030000}"/>
    <hyperlink ref="F89" r:id="rId262" xr:uid="{00000000-0004-0000-0000-000035030000}"/>
    <hyperlink ref="Q89" r:id="rId263" xr:uid="{00000000-0004-0000-0000-000036030000}"/>
    <hyperlink ref="U89" r:id="rId264" xr:uid="{00000000-0004-0000-0000-000038030000}"/>
    <hyperlink ref="F90" r:id="rId265" xr:uid="{00000000-0004-0000-0000-000039030000}"/>
    <hyperlink ref="Q90" r:id="rId266" xr:uid="{00000000-0004-0000-0000-00003A030000}"/>
    <hyperlink ref="U90" r:id="rId267" xr:uid="{00000000-0004-0000-0000-00003F030000}"/>
    <hyperlink ref="F91" r:id="rId268" xr:uid="{00000000-0004-0000-0000-000040030000}"/>
    <hyperlink ref="Q91" r:id="rId269" xr:uid="{00000000-0004-0000-0000-000041030000}"/>
    <hyperlink ref="U91" r:id="rId270" xr:uid="{00000000-0004-0000-0000-000046030000}"/>
    <hyperlink ref="F92" r:id="rId271" xr:uid="{00000000-0004-0000-0000-000057030000}"/>
    <hyperlink ref="Q92" r:id="rId272" xr:uid="{00000000-0004-0000-0000-000058030000}"/>
    <hyperlink ref="U92" r:id="rId273" xr:uid="{00000000-0004-0000-0000-00005D030000}"/>
    <hyperlink ref="F93" r:id="rId274" xr:uid="{00000000-0004-0000-0000-00005E030000}"/>
    <hyperlink ref="Q93" r:id="rId275" xr:uid="{00000000-0004-0000-0000-00005F030000}"/>
    <hyperlink ref="U93" r:id="rId276" xr:uid="{00000000-0004-0000-0000-000064030000}"/>
    <hyperlink ref="F94" r:id="rId277" xr:uid="{00000000-0004-0000-0000-000065030000}"/>
    <hyperlink ref="Q94" r:id="rId278" xr:uid="{00000000-0004-0000-0000-000066030000}"/>
    <hyperlink ref="U94" r:id="rId279" xr:uid="{00000000-0004-0000-0000-00006C030000}"/>
    <hyperlink ref="F95" r:id="rId280" xr:uid="{00000000-0004-0000-0000-000074030000}"/>
    <hyperlink ref="Q95" r:id="rId281" xr:uid="{00000000-0004-0000-0000-000075030000}"/>
    <hyperlink ref="U95" r:id="rId282" xr:uid="{00000000-0004-0000-0000-000079030000}"/>
    <hyperlink ref="F96" r:id="rId283" xr:uid="{00000000-0004-0000-0000-00007A030000}"/>
    <hyperlink ref="Q96" r:id="rId284" xr:uid="{00000000-0004-0000-0000-00007B030000}"/>
    <hyperlink ref="U96" r:id="rId285" xr:uid="{00000000-0004-0000-0000-000080030000}"/>
    <hyperlink ref="F97" r:id="rId286" xr:uid="{00000000-0004-0000-0000-000090030000}"/>
    <hyperlink ref="Q97" r:id="rId287" xr:uid="{00000000-0004-0000-0000-000091030000}"/>
    <hyperlink ref="U97" r:id="rId288" xr:uid="{00000000-0004-0000-0000-000096030000}"/>
    <hyperlink ref="F98" r:id="rId289" xr:uid="{00000000-0004-0000-0000-000097030000}"/>
    <hyperlink ref="Q98" r:id="rId290" xr:uid="{00000000-0004-0000-0000-000098030000}"/>
    <hyperlink ref="U98" r:id="rId291" xr:uid="{00000000-0004-0000-0000-00009E030000}"/>
    <hyperlink ref="F99" r:id="rId292" xr:uid="{00000000-0004-0000-0000-0000A7030000}"/>
    <hyperlink ref="Q99" r:id="rId293" xr:uid="{00000000-0004-0000-0000-0000A8030000}"/>
    <hyperlink ref="U99" r:id="rId294" xr:uid="{00000000-0004-0000-0000-0000AD030000}"/>
    <hyperlink ref="F100" r:id="rId295" xr:uid="{00000000-0004-0000-0000-0000AE030000}"/>
    <hyperlink ref="Q100" r:id="rId296" xr:uid="{00000000-0004-0000-0000-0000AF030000}"/>
    <hyperlink ref="U100" r:id="rId297" xr:uid="{00000000-0004-0000-0000-0000B2030000}"/>
    <hyperlink ref="F101" r:id="rId298" xr:uid="{00000000-0004-0000-0000-0000B3030000}"/>
    <hyperlink ref="Q101" r:id="rId299" xr:uid="{00000000-0004-0000-0000-0000B4030000}"/>
    <hyperlink ref="U101" r:id="rId300" xr:uid="{00000000-0004-0000-0000-0000B9030000}"/>
    <hyperlink ref="F102" r:id="rId301" xr:uid="{00000000-0004-0000-0000-0000BA030000}"/>
    <hyperlink ref="Q102" r:id="rId302" xr:uid="{00000000-0004-0000-0000-0000BB030000}"/>
    <hyperlink ref="U102" r:id="rId303" xr:uid="{00000000-0004-0000-0000-0000BF030000}"/>
    <hyperlink ref="F103" r:id="rId304" xr:uid="{00000000-0004-0000-0000-0000CA030000}"/>
    <hyperlink ref="Q103" r:id="rId305" xr:uid="{00000000-0004-0000-0000-0000CB030000}"/>
    <hyperlink ref="U103" r:id="rId306" xr:uid="{00000000-0004-0000-0000-0000D0030000}"/>
    <hyperlink ref="F104" r:id="rId307" xr:uid="{00000000-0004-0000-0000-0000D1030000}"/>
    <hyperlink ref="Q104" r:id="rId308" xr:uid="{00000000-0004-0000-0000-0000D2030000}"/>
    <hyperlink ref="U104" r:id="rId309" xr:uid="{00000000-0004-0000-0000-0000D4030000}"/>
    <hyperlink ref="F105" r:id="rId310" xr:uid="{00000000-0004-0000-0000-0000D5030000}"/>
    <hyperlink ref="Q105" r:id="rId311" xr:uid="{00000000-0004-0000-0000-0000D6030000}"/>
    <hyperlink ref="U105" r:id="rId312" xr:uid="{00000000-0004-0000-0000-0000DC030000}"/>
    <hyperlink ref="F106" r:id="rId313" xr:uid="{00000000-0004-0000-0000-0000EF030000}"/>
    <hyperlink ref="Q106" r:id="rId314" xr:uid="{00000000-0004-0000-0000-0000F0030000}"/>
    <hyperlink ref="U106" r:id="rId315" xr:uid="{00000000-0004-0000-0000-0000F6030000}"/>
    <hyperlink ref="F107" r:id="rId316" xr:uid="{00000000-0004-0000-0000-0000F7030000}"/>
    <hyperlink ref="Q107" r:id="rId317" xr:uid="{00000000-0004-0000-0000-0000F8030000}"/>
    <hyperlink ref="U107" r:id="rId318" xr:uid="{00000000-0004-0000-0000-0000FD030000}"/>
    <hyperlink ref="F108" r:id="rId319" xr:uid="{00000000-0004-0000-0000-0000FE030000}"/>
    <hyperlink ref="Q108" r:id="rId320" xr:uid="{00000000-0004-0000-0000-0000FF030000}"/>
    <hyperlink ref="U108" r:id="rId321" xr:uid="{00000000-0004-0000-0000-000004040000}"/>
    <hyperlink ref="F109" r:id="rId322" xr:uid="{00000000-0004-0000-0000-000005040000}"/>
    <hyperlink ref="Q109" r:id="rId323" xr:uid="{00000000-0004-0000-0000-000006040000}"/>
    <hyperlink ref="U109" r:id="rId324" xr:uid="{00000000-0004-0000-0000-00000B040000}"/>
    <hyperlink ref="F110" r:id="rId325" xr:uid="{00000000-0004-0000-0000-000015040000}"/>
    <hyperlink ref="Q110" r:id="rId326" xr:uid="{00000000-0004-0000-0000-000016040000}"/>
    <hyperlink ref="U110" r:id="rId327" xr:uid="{00000000-0004-0000-0000-00001A040000}"/>
    <hyperlink ref="F111" r:id="rId328" xr:uid="{00000000-0004-0000-0000-00001B040000}"/>
    <hyperlink ref="Q111" r:id="rId329" xr:uid="{00000000-0004-0000-0000-00001C040000}"/>
    <hyperlink ref="U111" r:id="rId330" xr:uid="{00000000-0004-0000-0000-000021040000}"/>
    <hyperlink ref="F112" r:id="rId331" xr:uid="{00000000-0004-0000-0000-000027040000}"/>
    <hyperlink ref="Q112" r:id="rId332" xr:uid="{00000000-0004-0000-0000-000028040000}"/>
    <hyperlink ref="U112" r:id="rId333" xr:uid="{00000000-0004-0000-0000-00002A040000}"/>
    <hyperlink ref="F113" r:id="rId334" xr:uid="{00000000-0004-0000-0000-000033040000}"/>
    <hyperlink ref="Q113" r:id="rId335" xr:uid="{00000000-0004-0000-0000-000034040000}"/>
    <hyperlink ref="U113" r:id="rId336" xr:uid="{00000000-0004-0000-0000-000038040000}"/>
    <hyperlink ref="F114" r:id="rId337" xr:uid="{00000000-0004-0000-0000-000039040000}"/>
    <hyperlink ref="Q114" r:id="rId338" xr:uid="{00000000-0004-0000-0000-00003A040000}"/>
    <hyperlink ref="U114" r:id="rId339" xr:uid="{00000000-0004-0000-0000-000040040000}"/>
    <hyperlink ref="F115" r:id="rId340" xr:uid="{00000000-0004-0000-0000-000041040000}"/>
    <hyperlink ref="Q115" r:id="rId341" xr:uid="{00000000-0004-0000-0000-000042040000}"/>
    <hyperlink ref="U115" r:id="rId342" xr:uid="{00000000-0004-0000-0000-000048040000}"/>
    <hyperlink ref="F116" r:id="rId343" xr:uid="{00000000-0004-0000-0000-000049040000}"/>
    <hyperlink ref="Q116" r:id="rId344" xr:uid="{00000000-0004-0000-0000-00004A040000}"/>
    <hyperlink ref="U116" r:id="rId345" xr:uid="{00000000-0004-0000-0000-00004D040000}"/>
    <hyperlink ref="F117" r:id="rId346" xr:uid="{00000000-0004-0000-0000-00004E040000}"/>
    <hyperlink ref="Q117" r:id="rId347" xr:uid="{00000000-0004-0000-0000-00004F040000}"/>
    <hyperlink ref="U117" r:id="rId348" xr:uid="{00000000-0004-0000-0000-000051040000}"/>
    <hyperlink ref="F118" r:id="rId349" xr:uid="{00000000-0004-0000-0000-000052040000}"/>
    <hyperlink ref="Q118" r:id="rId350" xr:uid="{00000000-0004-0000-0000-000053040000}"/>
    <hyperlink ref="U118" r:id="rId351" xr:uid="{00000000-0004-0000-0000-000059040000}"/>
    <hyperlink ref="F119" r:id="rId352" xr:uid="{00000000-0004-0000-0000-00005A040000}"/>
    <hyperlink ref="Q119" r:id="rId353" xr:uid="{00000000-0004-0000-0000-00005B040000}"/>
    <hyperlink ref="U119" r:id="rId354" xr:uid="{00000000-0004-0000-0000-000061040000}"/>
    <hyperlink ref="F120" r:id="rId355" xr:uid="{00000000-0004-0000-0000-000072040000}"/>
    <hyperlink ref="Q120" r:id="rId356" xr:uid="{00000000-0004-0000-0000-000073040000}"/>
    <hyperlink ref="U120" r:id="rId357" xr:uid="{00000000-0004-0000-0000-000079040000}"/>
    <hyperlink ref="F121" r:id="rId358" xr:uid="{00000000-0004-0000-0000-000092040000}"/>
    <hyperlink ref="Q121" r:id="rId359" xr:uid="{00000000-0004-0000-0000-000093040000}"/>
    <hyperlink ref="U121" r:id="rId360" xr:uid="{00000000-0004-0000-0000-000099040000}"/>
    <hyperlink ref="F122" r:id="rId361" xr:uid="{00000000-0004-0000-0000-00009A040000}"/>
    <hyperlink ref="Q122" r:id="rId362" xr:uid="{00000000-0004-0000-0000-00009B040000}"/>
    <hyperlink ref="U122" r:id="rId363" xr:uid="{00000000-0004-0000-0000-00009D040000}"/>
    <hyperlink ref="F123" r:id="rId364" xr:uid="{00000000-0004-0000-0000-0000B9040000}"/>
    <hyperlink ref="Q123" r:id="rId365" xr:uid="{00000000-0004-0000-0000-0000BA040000}"/>
    <hyperlink ref="U123" r:id="rId366" xr:uid="{00000000-0004-0000-0000-0000C0040000}"/>
    <hyperlink ref="F124" r:id="rId367" xr:uid="{00000000-0004-0000-0000-0000D9040000}"/>
    <hyperlink ref="Q124" r:id="rId368" xr:uid="{00000000-0004-0000-0000-0000DA040000}"/>
    <hyperlink ref="U124" r:id="rId369" xr:uid="{00000000-0004-0000-0000-0000E0040000}"/>
    <hyperlink ref="F125" r:id="rId370" xr:uid="{00000000-0004-0000-0000-0000E5040000}"/>
    <hyperlink ref="Q125" r:id="rId371" xr:uid="{00000000-0004-0000-0000-0000E6040000}"/>
    <hyperlink ref="U125" r:id="rId372" xr:uid="{00000000-0004-0000-0000-0000EA040000}"/>
    <hyperlink ref="F126" r:id="rId373" xr:uid="{00000000-0004-0000-0000-0000EB040000}"/>
    <hyperlink ref="Q126" r:id="rId374" xr:uid="{00000000-0004-0000-0000-0000EC040000}"/>
    <hyperlink ref="U126" r:id="rId375" xr:uid="{00000000-0004-0000-0000-0000EE040000}"/>
    <hyperlink ref="F127" r:id="rId376" xr:uid="{00000000-0004-0000-0000-0000EF040000}"/>
    <hyperlink ref="Q127" r:id="rId377" xr:uid="{00000000-0004-0000-0000-0000F0040000}"/>
    <hyperlink ref="U127" r:id="rId378" xr:uid="{00000000-0004-0000-0000-0000F5040000}"/>
    <hyperlink ref="F128" r:id="rId379" xr:uid="{00000000-0004-0000-0000-0000FB040000}"/>
    <hyperlink ref="Q128" r:id="rId380" xr:uid="{00000000-0004-0000-0000-0000FC040000}"/>
    <hyperlink ref="U128" r:id="rId381" xr:uid="{00000000-0004-0000-0000-000002050000}"/>
    <hyperlink ref="F129" r:id="rId382" xr:uid="{00000000-0004-0000-0000-000003050000}"/>
    <hyperlink ref="Q129" r:id="rId383" xr:uid="{00000000-0004-0000-0000-000004050000}"/>
    <hyperlink ref="U129" r:id="rId384" xr:uid="{00000000-0004-0000-0000-00000A050000}"/>
    <hyperlink ref="F130" r:id="rId385" xr:uid="{00000000-0004-0000-0000-00000F050000}"/>
    <hyperlink ref="Q130" r:id="rId386" xr:uid="{00000000-0004-0000-0000-000010050000}"/>
    <hyperlink ref="U130" r:id="rId387" xr:uid="{00000000-0004-0000-0000-000012050000}"/>
    <hyperlink ref="F131" r:id="rId388" xr:uid="{00000000-0004-0000-0000-000013050000}"/>
    <hyperlink ref="Q131" r:id="rId389" xr:uid="{00000000-0004-0000-0000-000014050000}"/>
    <hyperlink ref="U131" r:id="rId390" xr:uid="{00000000-0004-0000-0000-000018050000}"/>
    <hyperlink ref="F132" r:id="rId391" xr:uid="{00000000-0004-0000-0000-00001F050000}"/>
    <hyperlink ref="Q132" r:id="rId392" xr:uid="{00000000-0004-0000-0000-000020050000}"/>
    <hyperlink ref="U132" r:id="rId393" xr:uid="{00000000-0004-0000-0000-000022050000}"/>
    <hyperlink ref="F133" r:id="rId394" xr:uid="{00000000-0004-0000-0000-00002E050000}"/>
    <hyperlink ref="Q133" r:id="rId395" xr:uid="{00000000-0004-0000-0000-00002F050000}"/>
    <hyperlink ref="U133" r:id="rId396" xr:uid="{00000000-0004-0000-0000-000034050000}"/>
    <hyperlink ref="F134" r:id="rId397" xr:uid="{00000000-0004-0000-0000-000048050000}"/>
    <hyperlink ref="Q134" r:id="rId398" xr:uid="{00000000-0004-0000-0000-000049050000}"/>
    <hyperlink ref="U134" r:id="rId399" xr:uid="{00000000-0004-0000-0000-00004F050000}"/>
    <hyperlink ref="F135" r:id="rId400" xr:uid="{00000000-0004-0000-0000-000050050000}"/>
    <hyperlink ref="Q135" r:id="rId401" xr:uid="{00000000-0004-0000-0000-000051050000}"/>
    <hyperlink ref="U135" r:id="rId402" xr:uid="{00000000-0004-0000-0000-000056050000}"/>
    <hyperlink ref="F136" r:id="rId403" xr:uid="{00000000-0004-0000-0000-000057050000}"/>
    <hyperlink ref="Q136" r:id="rId404" xr:uid="{00000000-0004-0000-0000-000058050000}"/>
    <hyperlink ref="U136" r:id="rId405" xr:uid="{00000000-0004-0000-0000-00005B050000}"/>
    <hyperlink ref="F137" r:id="rId406" xr:uid="{00000000-0004-0000-0000-000063050000}"/>
    <hyperlink ref="Q137" r:id="rId407" xr:uid="{00000000-0004-0000-0000-000064050000}"/>
    <hyperlink ref="U137" r:id="rId408" xr:uid="{00000000-0004-0000-0000-000069050000}"/>
    <hyperlink ref="F138" r:id="rId409" xr:uid="{00000000-0004-0000-0000-00006A050000}"/>
    <hyperlink ref="Q138" r:id="rId410" xr:uid="{00000000-0004-0000-0000-00006B050000}"/>
    <hyperlink ref="U138" r:id="rId411" xr:uid="{00000000-0004-0000-0000-000070050000}"/>
    <hyperlink ref="F139" r:id="rId412" xr:uid="{00000000-0004-0000-0000-000071050000}"/>
    <hyperlink ref="Q139" r:id="rId413" xr:uid="{00000000-0004-0000-0000-000072050000}"/>
    <hyperlink ref="U139" r:id="rId414" xr:uid="{00000000-0004-0000-0000-000073050000}"/>
    <hyperlink ref="F140" r:id="rId415" display="https://be.linkedin.com/in/chris-baker-56183611" xr:uid="{6B556C48-5739-4510-AE66-52A4A5B73055}"/>
    <hyperlink ref="Q140" r:id="rId416" display="https://www.exxonmobil.be/" xr:uid="{F77AE630-21CD-43FA-A55D-EBCA96979F61}"/>
    <hyperlink ref="U140" r:id="rId417" display="https://app.bizzy.org/BE/0416375.270?utm_source=export&amp;utm_medium=lists_xlsx" xr:uid="{D3F0C119-EBCB-4774-A6D8-25D8EFABBDBB}"/>
    <hyperlink ref="F141" r:id="rId418" display="https://be.linkedin.com/in/lisa-derycke-6a3b4680" xr:uid="{CFF792C2-FF07-450B-84F7-69A03419F5FF}"/>
    <hyperlink ref="Q141" r:id="rId419" display="https://www.colruytgroup.com/" xr:uid="{587108EC-DB2C-47BC-BF83-FDF54F16EFA0}"/>
    <hyperlink ref="U141" r:id="rId420" display="https://app.bizzy.org/BE/0400378.485?utm_source=export&amp;utm_medium=lists_xlsx" xr:uid="{78D48406-0DFB-4D9B-9613-09589420DF04}"/>
    <hyperlink ref="F142" r:id="rId421" display="https://be.linkedin.com/in/marc-boumans-a12134a" xr:uid="{2247BC03-8AE9-404A-9495-A84AA1505404}"/>
    <hyperlink ref="Q142" r:id="rId422" display="https://www.basf.com/be" xr:uid="{F5282974-846C-4635-BCEC-635824359C24}"/>
    <hyperlink ref="U142" r:id="rId423" display="https://app.bizzy.org/BE/0404754.472?utm_source=export&amp;utm_medium=lists_xlsx" xr:uid="{59D72E17-DFF4-4389-9D5C-146F3EF37A4B}"/>
    <hyperlink ref="F143" r:id="rId424" display="https://be.linkedin.com/in/nathalie-grotard-73985913" xr:uid="{806A83F9-1A4E-4CFF-BEF4-55AE38C7AF22}"/>
    <hyperlink ref="Q143" r:id="rId425" display="https://www.aperam.com/" xr:uid="{5349E13D-F8CF-4DA5-95C6-6148363FBEBE}"/>
    <hyperlink ref="U143" r:id="rId426" display="https://app.bizzy.org/BE/0401277.914?utm_source=export&amp;utm_medium=lists_xlsx" xr:uid="{84A8DA81-23EC-47DB-879C-B4250F4353F8}"/>
    <hyperlink ref="F144" r:id="rId427" display="https://be.linkedin.com/in/liesbeth-de-crom-0063188" xr:uid="{9CC46FA7-4911-4EEC-BB0F-69AFC9D3AED1}"/>
    <hyperlink ref="Q144" r:id="rId428" display="https://www.aurubis.com/" xr:uid="{D9E35720-70FA-4643-B2BB-A1C0F2F50EEE}"/>
    <hyperlink ref="U144" r:id="rId429" display="https://app.bizzy.org/BE/0873533.993?utm_source=export&amp;utm_medium=lists_xlsx" xr:uid="{7079E2AD-6F69-4C5E-BFF2-BF60D47BDB28}"/>
    <hyperlink ref="F145" r:id="rId430" display="https://be.linkedin.com/in/patricia-de-wit-045a592a" xr:uid="{221A0C41-48E6-4FD3-BB1A-3CC926F8ED9D}"/>
    <hyperlink ref="Q145" r:id="rId431" display="https://www.conway.be/" xr:uid="{7EA27E79-9AE4-40F6-9E00-C8FD6CE8D0D4}"/>
    <hyperlink ref="U145" r:id="rId432" display="https://app.bizzy.org/BE/0412070.549?utm_source=export&amp;utm_medium=lists_xlsx" xr:uid="{1B1FF1B9-CCF2-4F5F-8FAC-64CADF6C2302}"/>
    <hyperlink ref="F146" r:id="rId433" display="https://be.linkedin.com/in/evireynaert" xr:uid="{B8D2E099-CA86-41AF-9685-CEF9882D04A8}"/>
    <hyperlink ref="Q146" r:id="rId434" display="https://www.komatsu.eu/" xr:uid="{BD83C3A4-3277-4043-B94A-9D705B6C8B35}"/>
    <hyperlink ref="U146" r:id="rId435" display="https://app.bizzy.org/BE/0404968.268?utm_source=export&amp;utm_medium=lists_xlsx" xr:uid="{FAB70664-2A52-43BF-97E2-C2214B51624E}"/>
    <hyperlink ref="F147" r:id="rId436" display="https://be.linkedin.com/in/ingrid-haladyn-28a7913b" xr:uid="{4940196B-2B60-4040-A25F-D76E2D37E4A3}"/>
    <hyperlink ref="Q147" r:id="rId437" display="http://www.tvhparts.be/" xr:uid="{E039C0A9-68FE-48D6-B773-56E96A8DC78B}"/>
    <hyperlink ref="U147" r:id="rId438" display="https://app.bizzy.org/BE/0425399.042?utm_source=export&amp;utm_medium=lists_xlsx" xr:uid="{A9A1044B-83F2-493E-9EF9-3D54953B203E}"/>
    <hyperlink ref="F148" r:id="rId439" display="https://be.linkedin.com/in/bart-heyvaert-92035283" xr:uid="{71F308C4-270D-4766-B216-7AD793D5D246}"/>
    <hyperlink ref="Q148" r:id="rId440" display="https://www.soudal.com/" xr:uid="{5F1D6F4F-79EA-4D3C-9DBF-922D475F2E01}"/>
    <hyperlink ref="U148" r:id="rId441" display="https://app.bizzy.org/BE/0404914.028?utm_source=export&amp;utm_medium=lists_xlsx" xr:uid="{C4A3E020-5918-420E-9425-1C1E7A00E72D}"/>
    <hyperlink ref="F149" r:id="rId442" display="https://be.linkedin.com/in/jo-op-de-beeck-67916721b" xr:uid="{0135D4E2-2881-44A1-B72E-CC190C6A538B}"/>
    <hyperlink ref="Q149" r:id="rId443" display="https://belorta.be/" xr:uid="{1978EBAA-7430-4F58-B5A5-D4E935A1AC6B}"/>
    <hyperlink ref="U149" r:id="rId444" display="https://app.bizzy.org/BE/0848973.395?utm_source=export&amp;utm_medium=lists_xlsx" xr:uid="{6A1DBFF7-B9A1-468C-AC18-09C077B4C84D}"/>
    <hyperlink ref="F150" r:id="rId445" display="https://be.linkedin.com/in/annelies-missotten-57ba1b6" xr:uid="{CA289B72-883B-4968-B2FD-F63F63628172}"/>
    <hyperlink ref="Q150" r:id="rId446" display="https://www.glpg.com/" xr:uid="{0B9EABCA-75FF-4DE7-874F-2A559556E2EF}"/>
    <hyperlink ref="U150" r:id="rId447" display="https://app.bizzy.org/BE/0466460.429?utm_source=export&amp;utm_medium=lists_xlsx" xr:uid="{F4E2DC0F-9013-4A54-B4D9-B0BCB4A3351C}"/>
    <hyperlink ref="F151" r:id="rId448" display="https://be.linkedin.com/in/emilie-thant-15448140" xr:uid="{257D1AA4-D4AB-4EDE-8ACF-ED1E7A4035A2}"/>
    <hyperlink ref="Q151" r:id="rId449" display="https://corporate.evonik.be/" xr:uid="{1B8E53E7-6FB7-428C-B38F-34D1074B829D}"/>
    <hyperlink ref="U151" r:id="rId450" display="https://app.bizzy.org/BE/0406183.144?utm_source=export&amp;utm_medium=lists_xlsx" xr:uid="{3787315B-7C58-4913-B1B8-2995776F7DED}"/>
    <hyperlink ref="F152" r:id="rId451" display="https://be.linkedin.com/in/ellen-hendrickx-b0a97944" xr:uid="{5C6D8929-E450-4A55-91EC-50C768AEB4DD}"/>
    <hyperlink ref="Q152" r:id="rId452" display="https://www2.deloitte.com/" xr:uid="{C3DCE054-2A09-4A00-B52D-0C03E83A2A6F}"/>
    <hyperlink ref="U152" r:id="rId453" display="https://app.bizzy.org/BE/0474429.572?utm_source=export&amp;utm_medium=lists_xlsx" xr:uid="{FD07CA45-F31B-469E-BF2F-2AD730D65EE0}"/>
    <hyperlink ref="F153" r:id="rId454" display="https://be.linkedin.com/in/gio-demeersseman-607a5759" xr:uid="{3402D7B4-AE2E-45CD-8884-1D1537AE2E53}"/>
    <hyperlink ref="Q153" r:id="rId455" display="https://hondamotoreuropelogistics.com/" xr:uid="{19C723D3-C530-4CF6-A026-7C3B5DF4D7D6}"/>
    <hyperlink ref="U153" r:id="rId456" display="https://app.bizzy.org/BE/0418250.835?utm_source=export&amp;utm_medium=lists_xlsx" xr:uid="{4E44DE28-C02A-4D84-8B16-298F6A3CD8F5}"/>
    <hyperlink ref="F154" r:id="rId457" display="https://be.linkedin.com/in/chris-bourgois-1809487" xr:uid="{69BE6AEE-346B-4DFA-BDCE-15643D96CCD2}"/>
    <hyperlink ref="Q154" r:id="rId458" display="https://www.bekaert.com/" xr:uid="{8CEA50F5-8B96-4374-8DBC-43FED9A7A2A3}"/>
    <hyperlink ref="U154" r:id="rId459" display="https://app.bizzy.org/BE/0405388.536?utm_source=export&amp;utm_medium=lists_xlsx" xr:uid="{6FE42FCB-AE5D-401B-9838-9F9F88D2AE5A}"/>
    <hyperlink ref="F155" r:id="rId460" display="https://be.linkedin.com/in/veerledoornaert" xr:uid="{89027A60-F5AC-4D6F-99D7-0117D76E1BEE}"/>
    <hyperlink ref="Q155" r:id="rId461" display="https://www.siemensgamesa.com/" xr:uid="{00125AFC-8930-458F-AD4E-41D4F6FE9223}"/>
    <hyperlink ref="U155" r:id="rId462" display="https://app.bizzy.org/BE/0404284.716?utm_source=export&amp;utm_medium=lists_xlsx" xr:uid="{27666738-41A4-44A3-A3EE-FBF28A5E0FB6}"/>
    <hyperlink ref="F156" r:id="rId463" display="https://be.linkedin.com/in/lise-mertens-609888232" xr:uid="{7A474B0F-6227-4A1D-BE44-5E48FB0D294E}"/>
    <hyperlink ref="Q156" r:id="rId464" display="https://www.be.alcon.com/" xr:uid="{557C2C08-1B7E-4714-AC60-E5DCB564F118}"/>
    <hyperlink ref="U156" r:id="rId465" display="https://app.bizzy.org/BE/0402134.977?utm_source=export&amp;utm_medium=lists_xlsx" xr:uid="{58E2D32A-F817-40C5-8BB3-D5CF8653D9CC}"/>
    <hyperlink ref="F157" r:id="rId466" display="https://be.linkedin.com/in/lies-claessens-535633178" xr:uid="{1FD9B1E1-C2AC-4022-91AA-D1B064611F1D}"/>
    <hyperlink ref="Q157" r:id="rId467" display="https://www.capgemini.com/" xr:uid="{03FB51FB-27D8-41AF-8D4A-D30827A5A275}"/>
    <hyperlink ref="U157" r:id="rId468" display="https://app.bizzy.org/BE/0407184.521?utm_source=export&amp;utm_medium=lists_xlsx" xr:uid="{2023526F-38AA-4EC4-84B6-B4E748C203DB}"/>
    <hyperlink ref="F158" r:id="rId469" display="https://be.linkedin.com/in/nadineclaes" xr:uid="{724BD0B2-69A7-4215-9241-30351946E9EC}"/>
    <hyperlink ref="Q158" r:id="rId470" display="https://www.dosschemills.com/" xr:uid="{6A19DF8E-BE03-413C-9B57-45D23556F594}"/>
    <hyperlink ref="U158" r:id="rId471" display="https://app.bizzy.org/BE/0400771.039?utm_source=export&amp;utm_medium=lists_xlsx" xr:uid="{CF7DC922-63FD-4EA2-84ED-D184758332A7}"/>
    <hyperlink ref="F159" r:id="rId472" display="https://be.linkedin.com/in/gary-vercammen-460b5857" xr:uid="{4CB5C141-7EAF-454A-8B8E-F82ADC4AF931}"/>
    <hyperlink ref="Q159" r:id="rId473" display="https://jobs.alken-maes.com/" xr:uid="{A9D3F18A-E1B5-4C54-87BF-60A863DD8E4B}"/>
    <hyperlink ref="U159" r:id="rId474" display="https://app.bizzy.org/BE/0716926.901?utm_source=export&amp;utm_medium=lists_xlsx" xr:uid="{2C322C89-200A-491D-AFBA-61D17369A958}"/>
    <hyperlink ref="F160" r:id="rId475" display="https://be.linkedin.com/in/stefaan-lybaert-91510b88" xr:uid="{34980A15-3BFA-4513-917F-377311120DA3}"/>
    <hyperlink ref="Q160" r:id="rId476" display="https://www.sdworx.com/" xr:uid="{B37A200A-DF56-4217-8A0B-B8CE6F000C3D}"/>
    <hyperlink ref="U160" r:id="rId477" display="https://app.bizzy.org/BE/0450864.215?utm_source=export&amp;utm_medium=lists_xlsx" xr:uid="{423A7390-E49A-4D8B-BFF0-613AF6580389}"/>
    <hyperlink ref="F161" r:id="rId478" display="https://be.linkedin.com/in/ann-hendrix-654bb74" xr:uid="{0A99F196-C4F3-4C56-902C-880BBFB445CC}"/>
    <hyperlink ref="Q161" r:id="rId479" display="https://www.delaware.pro/" xr:uid="{826B7856-B569-43AD-84AE-04134BD1A4A7}"/>
    <hyperlink ref="U161" r:id="rId480" display="https://app.bizzy.org/BE/0479117.543?utm_source=export&amp;utm_medium=lists_xlsx" xr:uid="{5D718634-FF94-4317-ACED-20F30F0FBB89}"/>
    <hyperlink ref="F162" r:id="rId481" display="https://be.linkedin.com/in/ann-wellekens-7604928" xr:uid="{1AF63622-7EFC-47F5-A767-03A25362BD75}"/>
    <hyperlink ref="Q162" r:id="rId482" display="https://keyence.eu/" xr:uid="{605635DA-7C17-44C9-B476-25AE434121BE}"/>
    <hyperlink ref="U162" r:id="rId483" display="https://app.bizzy.org/BE/0826207.990?utm_source=export&amp;utm_medium=lists_xlsx" xr:uid="{97F0EE3F-2E6F-496E-9070-FE4DFF080399}"/>
    <hyperlink ref="F163" r:id="rId484" display="https://be.linkedin.com/in/rosemarijn-blomme-b8461518" xr:uid="{BFFC4138-FCCE-4387-80B4-8B6EDAE1E932}"/>
    <hyperlink ref="Q163" r:id="rId485" display="https://www.roularta.be/" xr:uid="{5171CF86-5B4A-4FFB-995A-143F449FE47A}"/>
    <hyperlink ref="U163" r:id="rId486" display="https://app.bizzy.org/BE/0434278.896?utm_source=export&amp;utm_medium=lists_xlsx" xr:uid="{4A9F038E-DD22-476D-B0DF-27C3579968DD}"/>
    <hyperlink ref="F164" r:id="rId487" display="https://be.linkedin.com/in/celinefierens" xr:uid="{615C27C0-0180-40B3-88A8-BCCF8724F88B}"/>
    <hyperlink ref="Q164" r:id="rId488" display="https://www.actief.be/" xr:uid="{D92183B3-8BE8-4C91-9E1B-1A7B70B26C75}"/>
    <hyperlink ref="U164" r:id="rId489" display="https://app.bizzy.org/BE/0433344.035?utm_source=export&amp;utm_medium=lists_xlsx" xr:uid="{497462F0-BFE5-45AC-BFCC-B8137082E329}"/>
    <hyperlink ref="F165" r:id="rId490" display="https://be.linkedin.com/in/carole-vandendorpe-50310a197" xr:uid="{62CA2003-F520-4718-8323-E9962D44A3ED}"/>
    <hyperlink ref="Q165" r:id="rId491" display="https://sioen.com/" xr:uid="{92D2772B-2E7E-41B0-9A9E-7B24EFA9A1F3}"/>
    <hyperlink ref="U165" r:id="rId492" display="https://app.bizzy.org/BE/0478652.141?utm_source=export&amp;utm_medium=lists_xlsx" xr:uid="{4431FDCF-1EBF-47D5-B9D1-2DC6EE85A1DA}"/>
    <hyperlink ref="F166" r:id="rId493" display="https://be.linkedin.com/in/tamara-foutre-b3300a4" xr:uid="{91DD070A-A235-4F49-95E0-0368C535A67D}"/>
    <hyperlink ref="Q166" r:id="rId494" display="https://orient.balta.com.tr/" xr:uid="{49819EB0-9BE5-4278-8BEA-031CF9B9671E}"/>
    <hyperlink ref="U166" r:id="rId495" display="https://app.bizzy.org/BE/0441533.409?utm_source=export&amp;utm_medium=lists_xlsx" xr:uid="{DEBBA5B9-A578-4FAF-9A1B-B9BFC465DF77}"/>
    <hyperlink ref="F167" r:id="rId496" display="https://be.linkedin.com/in/els-overbergh-7153756" xr:uid="{9768B270-E8B7-4556-A5E5-D5D7AB441400}"/>
    <hyperlink ref="Q167" r:id="rId497" display="https://www.compass-group.be/" xr:uid="{040567B9-2141-4505-B566-D0B822D43CC9}"/>
    <hyperlink ref="U167" r:id="rId498" display="https://app.bizzy.org/BE/0408364.753?utm_source=export&amp;utm_medium=lists_xlsx" xr:uid="{9CAFF1C7-2BAB-4064-A579-E92339DF1BE6}"/>
    <hyperlink ref="F168" r:id="rId499" display="https://be.linkedin.com/in/steven-van-impe-87586a11" xr:uid="{E0607695-24CE-494C-83CE-31A82C0DB77D}"/>
    <hyperlink ref="Q168" r:id="rId500" display="https://www.daikin.eu/" xr:uid="{7255EEC0-96D7-4495-A30D-068C21B8CC43}"/>
    <hyperlink ref="U168" r:id="rId501" display="https://app.bizzy.org/BE/0422832.403?utm_source=export&amp;utm_medium=lists_xlsx" xr:uid="{363E57B6-6352-4B32-B3D5-C4BF9675A3E9}"/>
    <hyperlink ref="F169" r:id="rId502" display="https://be.linkedin.com/in/debravandenbleeken" xr:uid="{B3B7423B-865E-4814-9962-3C99B662CE4C}"/>
    <hyperlink ref="Q169" r:id="rId503" display="https://www.bollore-logistics.com/" xr:uid="{8435A04D-4A1B-4E21-A4DD-28292DE5E891}"/>
    <hyperlink ref="U169" r:id="rId504" display="https://app.bizzy.org/BE/0408195.103?utm_source=export&amp;utm_medium=lists_xlsx" xr:uid="{A3DC3D8C-A86E-4CDF-A5F7-3BDE77DE7731}"/>
    <hyperlink ref="F170" r:id="rId505" display="https://be.linkedin.com/in/petra-vorsselmans-665481a4" xr:uid="{D07F686F-9FC8-499A-A54D-190BD0D842E3}"/>
    <hyperlink ref="Q170" r:id="rId506" display="https://solutions30.be/" xr:uid="{F8C47879-21CA-4595-BA74-FFF3507CC4E3}"/>
    <hyperlink ref="U170" r:id="rId507" display="https://app.bizzy.org/BE/0811303.644?utm_source=export&amp;utm_medium=lists_xlsx" xr:uid="{1165AF9A-967D-49BF-8254-186EBAA684BB}"/>
    <hyperlink ref="F171" r:id="rId508" display="https://be.linkedin.com/in/katrien-de-vos-50062855" xr:uid="{FBC81EEB-A980-4350-AAE9-9E65C05BFDBA}"/>
    <hyperlink ref="Q171" r:id="rId509" display="https://farmfrites.com/" xr:uid="{1999123E-A799-465C-871E-D95D2C2B8D25}"/>
    <hyperlink ref="U171" r:id="rId510" display="https://app.bizzy.org/BE/0424947.694?utm_source=export&amp;utm_medium=lists_xlsx" xr:uid="{D56F37E6-A6C8-415A-838D-BB6B9624F5F3}"/>
    <hyperlink ref="F172" r:id="rId511" display="https://be.linkedin.com/in/eveline-joos-081304a3" xr:uid="{BCCEAC0C-EEDB-4D1D-83B3-9F580F31E2EA}"/>
    <hyperlink ref="Q172" r:id="rId512" display="https://www.brantano.co.uk/" xr:uid="{F2FC842D-118E-4A68-A000-A76E1155D7CB}"/>
    <hyperlink ref="U172" r:id="rId513" display="https://app.bizzy.org/BE/0432980.383?utm_source=export&amp;utm_medium=lists_xlsx" xr:uid="{65D99AC1-91B5-471F-9EF3-45985DD148E0}"/>
    <hyperlink ref="F173" r:id="rId514" display="https://be.linkedin.com/in/julie-henrard-7054391a/nl" xr:uid="{AB13332C-1F87-40FD-BE16-9C257BF8BFA0}"/>
    <hyperlink ref="Q173" r:id="rId515" display="https://www.mbg.be/" xr:uid="{7DDC1660-99F7-4998-AD23-F25713AC69E8}"/>
    <hyperlink ref="U173" r:id="rId516" display="https://app.bizzy.org/BE/0413352.434?utm_source=export&amp;utm_medium=lists_xlsx" xr:uid="{E5457E01-D4F2-419B-8835-544DFD4301B7}"/>
    <hyperlink ref="F174" r:id="rId517" display="https://be.linkedin.com/in/nathalie-meert-63308640" xr:uid="{B0655CDA-96A5-403E-BC17-3D7B75FAA0D9}"/>
    <hyperlink ref="Q174" r:id="rId518" display="https://www.roberthalf.be/" xr:uid="{C97E3121-9C78-4FD4-9E85-3A34D4F0FF0A}"/>
    <hyperlink ref="U174" r:id="rId519" display="https://app.bizzy.org/BE/0440965.760?utm_source=export&amp;utm_medium=lists_xlsx" xr:uid="{217CB566-BBBA-45FA-8AAD-E6B9BF6B60DD}"/>
    <hyperlink ref="F175" r:id="rId520" display="https://be.linkedin.com/in/oliviercarlier1" xr:uid="{D943468B-EF8C-49CD-81F1-48E2D535D728}"/>
    <hyperlink ref="Q175" r:id="rId521" display="https://www.toyota-forklifts.be/" xr:uid="{744B4361-FF70-4228-9002-EC120AABE4AB}"/>
    <hyperlink ref="U175" r:id="rId522" display="https://app.bizzy.org/BE/0404934.715?utm_source=export&amp;utm_medium=lists_xlsx" xr:uid="{9AD6E0BE-4A53-4D40-B901-72F5A831C9F8}"/>
    <hyperlink ref="F176" r:id="rId523" display="https://be.linkedin.com/in/jan-smeyers-88a715a9" xr:uid="{297A86F4-26D0-48F5-9C8D-C0F2FFA38C49}"/>
    <hyperlink ref="Q176" r:id="rId524" display="https://www.konings.be/" xr:uid="{6531C387-DFC7-4973-B720-8C11679DBD80}"/>
    <hyperlink ref="U176" r:id="rId525" display="https://app.bizzy.org/BE/0434680.160?utm_source=export&amp;utm_medium=lists_xlsx" xr:uid="{C1CF68FE-D271-4EAB-BB40-4EDFF8C4B9F5}"/>
    <hyperlink ref="F177" r:id="rId526" display="https://be.linkedin.com/in/wim-cannaert-85959515" xr:uid="{7FDEDEDF-456F-48FE-B23A-7F323ECB0E81}"/>
    <hyperlink ref="Q177" r:id="rId527" display="https://www.vanheedeenvironmentallogistics.com/" xr:uid="{6CC76164-4DCD-47B7-A6B9-C1B5DD04877F}"/>
    <hyperlink ref="U177" r:id="rId528" display="https://app.bizzy.org/BE/0449217.094?utm_source=export&amp;utm_medium=lists_xlsx" xr:uid="{31F262FE-8A9D-4791-9003-D3E72C76988F}"/>
    <hyperlink ref="F178" r:id="rId529" display="https://be.linkedin.com/in/hans-de-brie-a53357a3" xr:uid="{B789988A-57BC-486A-9B5F-27C9FBB04483}"/>
    <hyperlink ref="Q178" r:id="rId530" display="https://www.renson-ventilation.be/" xr:uid="{928ED3BD-1D59-4FD3-8771-D89EB8BCCA06}"/>
    <hyperlink ref="U178" r:id="rId531" display="https://app.bizzy.org/BE/0462152.837?utm_source=export&amp;utm_medium=lists_xlsx" xr:uid="{A5602683-655B-4D37-A42F-BD2E9846B175}"/>
    <hyperlink ref="F179" r:id="rId532" display="https://be.linkedin.com/in/annickbervoets" xr:uid="{6FE12157-BB9D-4A4B-9822-137BC5BC7C4B}"/>
    <hyperlink ref="Q179" r:id="rId533" display="https://www.heraeus.com/" xr:uid="{A14082EA-3237-4F5D-B44E-A5B32546AA96}"/>
    <hyperlink ref="U179" r:id="rId534" display="https://app.bizzy.org/BE/0430060.188?utm_source=export&amp;utm_medium=lists_xlsx" xr:uid="{9A9F9684-625B-4E4D-AA3A-0706637FF5FF}"/>
    <hyperlink ref="F180" r:id="rId535" display="https://be.linkedin.com/in/michelle-daenen-54179460" xr:uid="{ED92FAFB-3B5C-43A3-BAFC-6EBBB8046671}"/>
    <hyperlink ref="Q180" r:id="rId536" display="https://www.rajapack.be/" xr:uid="{1C63F3C7-5C9F-494F-9064-B4F81229FB9B}"/>
    <hyperlink ref="U180" r:id="rId537" display="https://app.bizzy.org/BE/0432683.445?utm_source=export&amp;utm_medium=lists_xlsx" xr:uid="{304E85FB-807F-47B7-83A9-EDDEC462DB5B}"/>
    <hyperlink ref="F181" r:id="rId538" display="https://be.linkedin.com/in/hans-de-brie-a53357a3" xr:uid="{EFF3FBD6-2410-4093-A480-4736853AD631}"/>
    <hyperlink ref="Q181" r:id="rId539" display="https://renson.be/" xr:uid="{F98A39CA-FC4A-4E6A-8F18-91DC5CF50D18}"/>
    <hyperlink ref="U181" r:id="rId540" display="https://app.bizzy.org/BE/0432549.526?utm_source=export&amp;utm_medium=lists_xlsx" xr:uid="{080356BC-1E72-4DF4-9558-C63CE10F271B}"/>
    <hyperlink ref="F182" r:id="rId541" display="https://be.linkedin.com/in/marijke-boeckx-270b047a" xr:uid="{DF559DFE-1514-4913-8F7F-CD274F1B42E9}"/>
    <hyperlink ref="Q182" r:id="rId542" display="https://www.clubbrugge.be/" xr:uid="{B9573E2A-A22E-4B51-9A12-BBB96EA49F99}"/>
    <hyperlink ref="U182" r:id="rId543" display="https://app.bizzy.org/BE/0460444.251?utm_source=export&amp;utm_medium=lists_xlsx" xr:uid="{483D964B-5D90-4B26-9FAA-46F0AEE8416F}"/>
    <hyperlink ref="F183" r:id="rId544" display="https://be.linkedin.com/in/goele-goris-4b07429" xr:uid="{A8E62868-4A64-4970-83C0-23839D42964E}"/>
    <hyperlink ref="Q183" r:id="rId545" display="https://www.agfahealthcare.com/" xr:uid="{EB780C38-0364-4028-B69F-50595B091491}"/>
    <hyperlink ref="U183" r:id="rId546" display="https://app.bizzy.org/BE/0403003.524?utm_source=export&amp;utm_medium=lists_xlsx" xr:uid="{BADD15A7-30A5-40F0-8EFF-B0D7933600BD}"/>
    <hyperlink ref="F184" r:id="rId547" display="https://be.linkedin.com/in/sabien-lemaire" xr:uid="{FC83C8C8-8742-457B-948F-A17D024941A1}"/>
    <hyperlink ref="Q184" r:id="rId548" display="https://www.liantis.be/" xr:uid="{05566D9C-1569-449C-A47A-2F60ED2720C1}"/>
    <hyperlink ref="U184" r:id="rId549" display="https://app.bizzy.org/BE/0436534.147?utm_source=export&amp;utm_medium=lists_xlsx" xr:uid="{50BC558D-EB9D-4271-AAAB-3A4A23A0A975}"/>
    <hyperlink ref="F185" r:id="rId550" display="https://be.linkedin.com/in/wijnhovenpaul" xr:uid="{F9851A40-536D-4349-93B9-F2DE9F6E19F8}"/>
    <hyperlink ref="Q185" r:id="rId551" display="http://jobs.autogrill.be/" xr:uid="{3D1F9932-2987-4E39-A263-522377BF6566}"/>
    <hyperlink ref="U185" r:id="rId552" display="https://app.bizzy.org/BE/0414555.036?utm_source=export&amp;utm_medium=lists_xlsx" xr:uid="{C95BE1F9-17B8-41BE-92AA-9E05DEC10CB7}"/>
    <hyperlink ref="F186" r:id="rId553" display="https://be.linkedin.com/in/andy-cardon-8b57a89" xr:uid="{4A78F2EE-678E-44A8-BF84-CC44C5300A2F}"/>
    <hyperlink ref="Q186" r:id="rId554" display="https://careers.circet-benelux.eu/" xr:uid="{6AE7D968-81FF-45E2-94B6-AB3B8AA49C41}"/>
    <hyperlink ref="U186" r:id="rId555" display="https://app.bizzy.org/BE/0874125.297?utm_source=export&amp;utm_medium=lists_xlsx" xr:uid="{51272ADA-BAA7-40E7-9DFF-C904FDF90F94}"/>
    <hyperlink ref="F187" r:id="rId556" display="https://be.linkedin.com/in/stoffel-bollu" xr:uid="{38096356-CB02-4606-9163-26867B5BF12E}"/>
    <hyperlink ref="Q187" r:id="rId557" display="https://www.cheops.com/" xr:uid="{3D3FE675-1A9C-47DA-9E3C-425AA730F927}"/>
    <hyperlink ref="U187" r:id="rId558" display="https://app.bizzy.org/BE/0438846.311?utm_source=export&amp;utm_medium=lists_xlsx" xr:uid="{D8F5D84F-23C0-42D3-AB24-97B783C5CF1C}"/>
    <hyperlink ref="F188" r:id="rId559" display="https://be.linkedin.com/in/stijnloncke" xr:uid="{315D9E3B-C7AA-4794-B66A-8D92A77C941E}"/>
    <hyperlink ref="Q188" r:id="rId560" display="https://www.destiny.be/" xr:uid="{7D7BB00F-3836-4397-A405-D5B96E1D0515}"/>
    <hyperlink ref="U188" r:id="rId561" display="https://app.bizzy.org/BE/0442894.476?utm_source=export&amp;utm_medium=lists_xlsx" xr:uid="{4D6557EA-FA44-477F-AF3F-1E518705D4BB}"/>
    <hyperlink ref="F189" r:id="rId562" display="https://be.linkedin.com/in/nele-hermans-1b85038" xr:uid="{CD005609-685B-46D6-8B8D-E21E21F9EC45}"/>
    <hyperlink ref="Q189" r:id="rId563" display="https://ineos.com/" xr:uid="{20E2B9B5-882F-42ED-A0DA-B3AF1D3BDBE7}"/>
    <hyperlink ref="U189" r:id="rId564" display="https://app.bizzy.org/BE/0888947.788?utm_source=export&amp;utm_medium=lists_xlsx" xr:uid="{F56BF7FA-7C1A-45DD-A459-33C9813F6112}"/>
    <hyperlink ref="F190" r:id="rId565" display="https://be.linkedin.com/in/joni-de-beule" xr:uid="{3931048F-FB6B-497F-95A6-CD58621C1228}"/>
    <hyperlink ref="Q190" r:id="rId566" display="https://www.cevi.be/" xr:uid="{6C748E0C-263B-46AC-94B0-792B61233659}"/>
    <hyperlink ref="U190" r:id="rId567" display="https://app.bizzy.org/BE/0860972.295?utm_source=export&amp;utm_medium=lists_xlsx" xr:uid="{BE1D79A4-0384-4FFC-A795-B2B020794D2C}"/>
    <hyperlink ref="F191" r:id="rId568" display="https://be.linkedin.com/in/charlotte-callens-96304420" xr:uid="{106680D7-95BD-46D7-8694-D554D88965BF}"/>
    <hyperlink ref="Q191" r:id="rId569" display="https://www.protime.be/" xr:uid="{EA6A4B73-7B59-4F57-A19D-ECE052968D29}"/>
    <hyperlink ref="U191" r:id="rId570" display="https://app.bizzy.org/BE/0454218.138?utm_source=export&amp;utm_medium=lists_xlsx" xr:uid="{7D292F7D-C3B4-4149-B13C-F0E2D7A7C50A}"/>
    <hyperlink ref="F192" r:id="rId571" display="https://be.linkedin.com/in/wim-galbusera-a18318a" xr:uid="{F12A2D2B-5E8B-4E16-81A6-E87827152AC0}"/>
    <hyperlink ref="Q192" r:id="rId572" display="https://www.bdo.be/" xr:uid="{4A61CCB0-19BA-4DEC-928A-CACCCDE99ED6}"/>
    <hyperlink ref="U192" r:id="rId573" display="https://app.bizzy.org/BE/0407716.932?utm_source=export&amp;utm_medium=lists_xlsx" xr:uid="{A29F0458-A3BA-48FD-A7AF-DB3DDCE218C4}"/>
    <hyperlink ref="F193" r:id="rId574" display="https://be.linkedin.com/in/pierreleman" xr:uid="{3B587F4D-8CB4-4093-8669-010FE8D67DCF}"/>
    <hyperlink ref="Q193" r:id="rId575" display="https://carrefour.be/" xr:uid="{2C4A1A82-A4F8-44AF-8957-2B6FF1CEC902}"/>
    <hyperlink ref="U193" r:id="rId576" display="https://app.bizzy.org/BE/0448826.918?utm_source=export&amp;utm_medium=lists_xlsx" xr:uid="{9B2B9CAF-8A73-4A9E-BB3B-15AA26E49C1C}"/>
    <hyperlink ref="F194" r:id="rId577" display="https://be.linkedin.com/in/marie-hermanns-77768126" xr:uid="{3687CB15-155D-4D1D-9095-98103A6D9EE7}"/>
    <hyperlink ref="Q194" r:id="rId578" display="https://vandemoortele.com/" xr:uid="{E0DA443B-5DA5-4F8A-AF9D-565575473529}"/>
    <hyperlink ref="U194" r:id="rId579" display="https://app.bizzy.org/BE/0721494.116?utm_source=export&amp;utm_medium=lists_xlsx" xr:uid="{B681A768-1FCA-463D-86DE-7862A5EA1067}"/>
    <hyperlink ref="F195" r:id="rId580" display="https://be.linkedin.com/in/graziella-bua-1225992b" xr:uid="{2BBA4CC8-DD8D-47DE-8A86-1A8750E6BD2C}"/>
    <hyperlink ref="Q195" r:id="rId581" display="https://cardiovascular.abbott/" xr:uid="{A00D8C14-B408-4B2A-A4BB-B427E13E37FB}"/>
    <hyperlink ref="U195" r:id="rId582" display="https://app.bizzy.org/BE/0888256.714?utm_source=export&amp;utm_medium=lists_xlsx" xr:uid="{7ACE6A74-AA49-4613-BDB4-CF29100C8B8C}"/>
    <hyperlink ref="F196" r:id="rId583" display="https://be.linkedin.com/in/katleen-de-geyter-b86990190" xr:uid="{7945F81C-DDBB-4B7F-8126-AE07A21D4638}"/>
    <hyperlink ref="Q196" r:id="rId584" display="https://www.jandenul.com/" xr:uid="{1A6F1CDE-5620-4C2F-B3E5-15501B2AD1C9}"/>
    <hyperlink ref="U196" r:id="rId585" display="https://app.bizzy.org/BE/0406041.406?utm_source=export&amp;utm_medium=lists_xlsx" xr:uid="{89B17418-625D-4D21-9073-80C0D737D61E}"/>
    <hyperlink ref="F197" r:id="rId586" display="https://be.linkedin.com/in/alexandra-van-loo-bbb3b0173" xr:uid="{C9AB3722-DA2D-472D-A272-04E3E6F52E4E}"/>
    <hyperlink ref="Q197" r:id="rId587" display="https://careers.frieslandcampina.com/" xr:uid="{CD407F96-91C6-4DD2-B7CE-F7018DA04BC3}"/>
    <hyperlink ref="U197" r:id="rId588" display="https://app.bizzy.org/BE/0402814.175?utm_source=export&amp;utm_medium=lists_xlsx" xr:uid="{69F09401-8864-46BC-823B-E5D37D152EEA}"/>
    <hyperlink ref="F198" r:id="rId589" display="https://be.linkedin.com/in/lisanne-lapidaire-39b58b87" xr:uid="{8D990DFF-9AAB-4800-8080-31CCE7A2D019}"/>
    <hyperlink ref="Q198" r:id="rId590" display="https://www.alpro.com/" xr:uid="{79ADF30F-90B2-45A1-810C-CF76701133C0}"/>
    <hyperlink ref="U198" r:id="rId591" display="https://app.bizzy.org/BE/0420429.375?utm_source=export&amp;utm_medium=lists_xlsx" xr:uid="{F996D027-F735-4AAA-A169-303582453F08}"/>
    <hyperlink ref="F199" r:id="rId592" display="https://be.linkedin.com/in/wimvroonen" xr:uid="{AA633A97-03DD-4782-8FF2-1D798EBC59F9}"/>
    <hyperlink ref="Q199" r:id="rId593" display="https://toyota-boshoku.be/" xr:uid="{743D09C4-119D-4920-B998-3FAD4C35346B}"/>
    <hyperlink ref="U199" r:id="rId594" display="https://app.bizzy.org/BE/0874788.956?utm_source=export&amp;utm_medium=lists_xlsx" xr:uid="{1F193008-1484-4046-80B4-D0298793F1B3}"/>
    <hyperlink ref="F200" r:id="rId595" display="https://be.linkedin.com/in/juliehereman" xr:uid="{D3A195CC-BC6F-485B-A386-C3B68A07622A}"/>
    <hyperlink ref="Q200" r:id="rId596" display="http://www.aldi.be/" xr:uid="{738457AD-136A-438E-8278-559FE0640D62}"/>
    <hyperlink ref="U200" r:id="rId597" display="https://app.bizzy.org/BE/0403837.823?utm_source=export&amp;utm_medium=lists_xlsx" xr:uid="{5717D720-9225-48D7-B6E0-21D07B8061C3}"/>
    <hyperlink ref="F201" r:id="rId598" display="https://be.linkedin.com/in/mike-dautzenberg-40535275" xr:uid="{BD03FE10-1CA1-4AC3-8560-2CD9818BF079}"/>
    <hyperlink ref="Q201" r:id="rId599" display="https://www.essers.com/" xr:uid="{55F4AA4F-6319-4156-8482-B3B951AD4358}"/>
    <hyperlink ref="U201" r:id="rId600" display="https://app.bizzy.org/BE/0401296.720?utm_source=export&amp;utm_medium=lists_xlsx" xr:uid="{9BAF85C1-ADAC-4666-B177-292689E13299}"/>
    <hyperlink ref="F202" r:id="rId601" display="https://be.linkedin.com/in/pascale-smet-16b67316" xr:uid="{E9AB4306-6017-4A70-8E2C-0F810CC10127}"/>
    <hyperlink ref="Q202" r:id="rId602" display="https://nippon-shokubai-europe-nv.jobsite.hr/" xr:uid="{BD8B2203-0799-4388-96D6-CB88F7B4FF55}"/>
    <hyperlink ref="U202" r:id="rId603" display="https://app.bizzy.org/BE/0465267.131?utm_source=export&amp;utm_medium=lists_xlsx" xr:uid="{47160FAC-9707-4D3B-A0EA-CCCD9D072328}"/>
    <hyperlink ref="F203" r:id="rId604" display="https://be.linkedin.com/in/franky-vandermeulen-aa66031a" xr:uid="{2B6D4EA4-C062-4141-96CE-61DBB7F45363}"/>
    <hyperlink ref="Q203" r:id="rId605" display="https://www.citriquebelge.com/" xr:uid="{CEFBF215-C552-4FDE-A31C-364BF5E6579F}"/>
    <hyperlink ref="U203" r:id="rId606" display="https://app.bizzy.org/BE/0400934.652?utm_source=export&amp;utm_medium=lists_xlsx" xr:uid="{27671455-5F71-489A-923F-953778732807}"/>
    <hyperlink ref="F204" r:id="rId607" display="https://be.linkedin.com/in/sylvie-noël?trk=public_profile_samename_profile_profile-result-card_result-card_full-click" xr:uid="{912B6DB1-0C60-4E58-9826-3BBDCCAB0E4D}"/>
    <hyperlink ref="Q204" r:id="rId608" display="https://www.aviationcargo.dhl.com/" xr:uid="{6BD5BCF8-E508-4406-A05C-D1734AD824C4}"/>
    <hyperlink ref="U204" r:id="rId609" display="https://app.bizzy.org/BE/0427599.358?utm_source=export&amp;utm_medium=lists_xlsx" xr:uid="{E1E3E693-EFFA-4F55-862D-C5F0C35D011B}"/>
    <hyperlink ref="F205" r:id="rId610" display="https://be.linkedin.com/in/cristy-heymans-951a717" xr:uid="{F50F73C2-6EE6-4FAB-A7FB-2DE0C5846FFC}"/>
    <hyperlink ref="Q205" r:id="rId611" display="https://www.tomorrowland.com/" xr:uid="{EB217422-3788-4C4F-A077-293CC67CDA64}"/>
    <hyperlink ref="U205" r:id="rId612" display="https://app.bizzy.org/BE/0867239.782?utm_source=export&amp;utm_medium=lists_xlsx" xr:uid="{8906DA1C-54FD-4669-A9FD-D57307FC89F9}"/>
    <hyperlink ref="F206" r:id="rId613" display="https://be.linkedin.com/in/martine-uytterhoeven-3824728" xr:uid="{5A6C9502-D39C-44F0-BF8A-516FE20667FD}"/>
    <hyperlink ref="Q206" r:id="rId614" display="https://www.menarini.be/" xr:uid="{91F6C4E4-9164-4064-B79A-BFB6F4B4ED95}"/>
    <hyperlink ref="U206" r:id="rId615" display="https://app.bizzy.org/BE/0403075.481?utm_source=export&amp;utm_medium=lists_xlsx" xr:uid="{1F5A7537-494F-41BA-AF02-3613B61DC46B}"/>
    <hyperlink ref="F207" r:id="rId616" display="https://be.linkedin.com/in/christine-bertels-308082a" xr:uid="{A4562D05-1C0F-401F-BA1B-5E9FCD871DAA}"/>
    <hyperlink ref="Q207" r:id="rId617" display="https://mips.be/" xr:uid="{D32B8633-97E1-421A-B215-1A0341863F37}"/>
    <hyperlink ref="U207" r:id="rId618" display="https://app.bizzy.org/BE/0428149.981?utm_source=export&amp;utm_medium=lists_xlsx" xr:uid="{1B030ECD-0B03-4201-B1F4-AEDE49359922}"/>
    <hyperlink ref="F208" r:id="rId619" display="https://be.linkedin.com/in/bozenner" xr:uid="{90E40BB7-CDAA-4E50-9A09-2DA85FC79307}"/>
    <hyperlink ref="Q208" r:id="rId620" display="https://www.otainsight.com/" xr:uid="{326A1CF4-99A8-4F28-8528-58E7D2CA0EA3}"/>
    <hyperlink ref="F209" r:id="rId621" display="https://be.linkedin.com/in/jan-van-rapenbusch-05a360b" xr:uid="{80485002-1E90-4004-963E-C493EA24F4F7}"/>
    <hyperlink ref="Q209" r:id="rId622" display="https://www.bmw.be/" xr:uid="{3AD41C7C-CDB9-4554-B9A9-0B72D180F028}"/>
    <hyperlink ref="F210" r:id="rId623" display="https://be.linkedin.com/in/isabelle-de-graeve-40ba8936" xr:uid="{D692E0E7-B49B-4F7B-ACDA-8CF5AE4E1C19}"/>
    <hyperlink ref="Q210" r:id="rId624" display="https://www.pfizer.be/" xr:uid="{30473324-E295-461F-AC07-79A978C509BF}"/>
    <hyperlink ref="F211" r:id="rId625" display="https://be.linkedin.com/in/desi-scheerdijk-15554a226" xr:uid="{DB6D3F38-2E7D-430B-984D-B981D2281A6D}"/>
    <hyperlink ref="Q211" r:id="rId626" display="https://www.ups.com/" xr:uid="{FC836F10-3670-4CDF-83F4-F48BE9E4BF77}"/>
    <hyperlink ref="F212" r:id="rId627" display="https://be.linkedin.com/in/candice-bosteels-1509396" xr:uid="{414D6992-9D12-4B7F-9ADF-589AAED014C3}"/>
    <hyperlink ref="Q212" r:id="rId628" display="https://www.globalservices.bt.com/en" xr:uid="{2F3CD6B4-F4BC-4365-B987-9750BBD51B23}"/>
    <hyperlink ref="F213" r:id="rId629" display="https://be.linkedin.com/in/dieter-moens-09973a2b" xr:uid="{D9452708-F669-4ECD-83D4-DB7E0F4A1AA2}"/>
    <hyperlink ref="Q213" r:id="rId630" display="https://www.iqvia.com/" xr:uid="{C62ACA40-ED5D-4C0D-A480-4DAC31EB03D5}"/>
    <hyperlink ref="U214" r:id="rId631" xr:uid="{0BBE85D3-021A-4D13-87FD-280FCAC1EAAD}"/>
    <hyperlink ref="Q214" r:id="rId632" xr:uid="{41DB62EA-4CE8-4608-A56B-CF11E86E306F}"/>
    <hyperlink ref="F214" r:id="rId633" xr:uid="{A20A4F18-FADF-4825-B32E-AC1D3C0C5917}"/>
    <hyperlink ref="U215" r:id="rId634" xr:uid="{DB7555EF-F9E1-4595-983D-F956BD4A4B2F}"/>
    <hyperlink ref="Q215" r:id="rId635" xr:uid="{7D14B54C-542C-4D26-87FB-CED0D807030B}"/>
    <hyperlink ref="F215" r:id="rId636" xr:uid="{E90E5F35-D2E4-407F-A984-5B03097429DF}"/>
    <hyperlink ref="U216" r:id="rId637" xr:uid="{ECC787AA-187D-4C08-8EFB-2AADF7740EA0}"/>
    <hyperlink ref="Q216" r:id="rId638" xr:uid="{E8F159CE-388C-42F3-9F1C-2E70F2DA3143}"/>
    <hyperlink ref="F216" r:id="rId639" xr:uid="{CDCC225A-252B-4B25-93BA-9E996FBC788F}"/>
    <hyperlink ref="U217" r:id="rId640" xr:uid="{FBFA7C7D-E003-4B37-9344-1303E7834659}"/>
    <hyperlink ref="Q217" r:id="rId641" xr:uid="{4A965508-7AA4-48CD-8AD7-04D560094834}"/>
    <hyperlink ref="F217" r:id="rId642" xr:uid="{6EF1EBA7-971F-4CA7-8107-405C4AA1B649}"/>
    <hyperlink ref="U219" r:id="rId643" xr:uid="{457E5CC5-9B9A-4699-B448-B9C10C309112}"/>
    <hyperlink ref="Q219" r:id="rId644" xr:uid="{13AD5E0F-AFD7-4253-909F-FD0C3CDD8405}"/>
    <hyperlink ref="F219" r:id="rId645" xr:uid="{D0C57E17-BDD5-4BD2-A746-BF072890A130}"/>
    <hyperlink ref="U218" r:id="rId646" xr:uid="{5AAEC452-5B20-4A65-943A-F8271E4262C6}"/>
    <hyperlink ref="Q218" r:id="rId647" xr:uid="{919723C4-9D98-4EB2-863B-09081A7CAA06}"/>
    <hyperlink ref="F218" r:id="rId648" xr:uid="{BDE7607C-993D-4533-A200-8970F85B9431}"/>
    <hyperlink ref="U220" r:id="rId649" xr:uid="{67C3A2A5-847F-4657-84F2-ABD86FEE3704}"/>
    <hyperlink ref="Q220" r:id="rId650" xr:uid="{6D362B09-3E5C-4BD3-A88D-6DF4BFDC217B}"/>
    <hyperlink ref="F220" r:id="rId651" xr:uid="{8284C702-EA8A-49E9-B6D8-A29FD376F575}"/>
    <hyperlink ref="U221" r:id="rId652" xr:uid="{AA881934-2741-4CA5-BDCA-0365D8F866E5}"/>
    <hyperlink ref="Q221" r:id="rId653" xr:uid="{5FBDE28A-5D74-45DD-9243-6F13488FC563}"/>
    <hyperlink ref="F221" r:id="rId654" xr:uid="{24739817-ADDF-4CCA-AB10-6B200A17D8F4}"/>
    <hyperlink ref="U222" r:id="rId655" xr:uid="{F7FFF3BE-930C-41FB-A7E6-39A8800F5668}"/>
    <hyperlink ref="Q222" r:id="rId656" xr:uid="{1F27EB3E-51B2-4106-A371-FF3280158F09}"/>
    <hyperlink ref="F222" r:id="rId657" xr:uid="{274860B2-37A3-4068-8F96-5F00375F18DA}"/>
    <hyperlink ref="U224" r:id="rId658" xr:uid="{DACB4464-5EE4-4E22-AF72-D532DF92675C}"/>
    <hyperlink ref="Q224" r:id="rId659" xr:uid="{6B283AC3-5879-4217-83BE-3481FD16F1F9}"/>
    <hyperlink ref="F224" r:id="rId660" xr:uid="{0E976060-EB5C-4234-972D-BB1DA4DBA2E5}"/>
    <hyperlink ref="U223" r:id="rId661" xr:uid="{F034EE20-5633-4698-B2DE-CA8A8D64BE4C}"/>
    <hyperlink ref="Q223" r:id="rId662" xr:uid="{AC808145-C4BE-44DB-9238-F34E3113105F}"/>
    <hyperlink ref="F223" r:id="rId663" xr:uid="{4414CC78-245F-4EE7-99B8-7100E223F50B}"/>
    <hyperlink ref="U225" r:id="rId664" xr:uid="{C01C16D5-B04C-4D17-BCFE-2FF1841023EB}"/>
    <hyperlink ref="Q225" r:id="rId665" xr:uid="{0B2A9861-96E7-4467-A00F-FF24EB470A0F}"/>
    <hyperlink ref="F225" r:id="rId666" xr:uid="{F2EEF6CB-E814-46F6-8EC3-D7EDD2211524}"/>
    <hyperlink ref="U226" r:id="rId667" xr:uid="{B8DAEE71-5CAF-41F6-9A40-B774295152B6}"/>
    <hyperlink ref="Q226" r:id="rId668" xr:uid="{0AB5E285-F46A-4E2B-9474-CE0E8BA99174}"/>
    <hyperlink ref="F226" r:id="rId669" xr:uid="{B876A66C-C7D1-4641-8491-62677BD0160B}"/>
    <hyperlink ref="U229" r:id="rId670" xr:uid="{3B9F89F0-AFAB-43E8-ABE6-CA074FE20A6F}"/>
    <hyperlink ref="Q229" r:id="rId671" xr:uid="{781661B5-2E00-420B-8253-0EC561887F62}"/>
    <hyperlink ref="F229" r:id="rId672" xr:uid="{4835857D-7668-4DE7-B9B9-35B58158DD73}"/>
    <hyperlink ref="U228" r:id="rId673" xr:uid="{00B80EEB-C1D6-44DE-A900-0C608BEBC98F}"/>
    <hyperlink ref="Q228" r:id="rId674" xr:uid="{98F1F062-44F7-43F5-B332-ABBDE758DE7D}"/>
    <hyperlink ref="F228" r:id="rId675" xr:uid="{90451892-F7DE-4D8C-B7F2-6EC09D5D0A38}"/>
    <hyperlink ref="U227" r:id="rId676" xr:uid="{04039A3F-8A51-4A34-9261-72FF10B7E62A}"/>
    <hyperlink ref="Q227" r:id="rId677" xr:uid="{B67A7B98-4274-4E47-99A1-92CA1890B287}"/>
    <hyperlink ref="F227" r:id="rId678" xr:uid="{DB032A46-9AFC-4DB3-B139-16CBEE359319}"/>
    <hyperlink ref="U230" r:id="rId679" xr:uid="{289F406A-500E-442F-9AD3-4218F46C8CE6}"/>
    <hyperlink ref="Q230" r:id="rId680" xr:uid="{2F02FECC-247A-4005-878F-573F9A48230A}"/>
    <hyperlink ref="F230" r:id="rId681" xr:uid="{6756D8B5-AE45-4B5A-912A-FCC1E8D586ED}"/>
    <hyperlink ref="U231" r:id="rId682" xr:uid="{38F99F12-A2FF-4581-B35E-D6344FA65A14}"/>
    <hyperlink ref="Q231" r:id="rId683" xr:uid="{2727B1D7-1958-4AC4-9649-BB91FA0CE921}"/>
    <hyperlink ref="F231" r:id="rId684" xr:uid="{027BCE53-10AE-4091-A662-80C34AC40907}"/>
    <hyperlink ref="U233" r:id="rId685" xr:uid="{CA531595-EE4A-4EDC-A8BE-082A9C799743}"/>
    <hyperlink ref="Q233" r:id="rId686" xr:uid="{C1620A2A-99FE-4F71-8187-C63C73697FA0}"/>
    <hyperlink ref="F233" r:id="rId687" xr:uid="{E2A618AB-3E42-4062-B002-9FE1BAB3737C}"/>
    <hyperlink ref="U232" r:id="rId688" xr:uid="{16C57CCD-E1A8-4B18-BAB9-17749EBF4D4B}"/>
    <hyperlink ref="Q232" r:id="rId689" xr:uid="{97413304-683D-41A9-BD00-A75528F28568}"/>
    <hyperlink ref="F232" r:id="rId690" xr:uid="{254328A7-6F3C-4947-A18B-96041E53BEB4}"/>
    <hyperlink ref="U234" r:id="rId691" xr:uid="{9C7A52D5-FC0F-45D6-B6A5-9F742B19C5D5}"/>
    <hyperlink ref="Q234" r:id="rId692" xr:uid="{96A78714-58C5-4204-87F4-7605B922C76B}"/>
    <hyperlink ref="F234" r:id="rId693" xr:uid="{CF69E929-925D-4DB4-97B5-FB497045330A}"/>
    <hyperlink ref="U235" r:id="rId694" xr:uid="{F9D52AA8-D43A-4C7B-BA49-4C63DAA9262E}"/>
    <hyperlink ref="Q235" r:id="rId695" xr:uid="{98C685C8-91D2-49E8-913D-B400B9AA2664}"/>
    <hyperlink ref="F235" r:id="rId696" xr:uid="{3B5BB2D9-91E2-4194-B121-C71DA5E6906C}"/>
    <hyperlink ref="U236" r:id="rId697" xr:uid="{852A53B0-C080-4B50-BA78-33B7EF8011C1}"/>
    <hyperlink ref="Q236" r:id="rId698" xr:uid="{0D079600-DF95-4C6F-937A-7BB8B88A0652}"/>
    <hyperlink ref="F236" r:id="rId699" xr:uid="{8754515E-B3B8-48A9-8C61-78D2C18052B2}"/>
    <hyperlink ref="U237" r:id="rId700" xr:uid="{EB00EFE9-9B42-44A9-80C9-CC89BCF583B9}"/>
    <hyperlink ref="Q237" r:id="rId701" xr:uid="{4A1C4388-EB6E-472A-BBD9-EF1D058E5DC6}"/>
    <hyperlink ref="F237" r:id="rId702" xr:uid="{D98570DA-4D35-4AE1-A4AD-D1B5A099BE4E}"/>
    <hyperlink ref="U239" r:id="rId703" xr:uid="{9FE49FCD-5105-4E61-852E-8842E4517419}"/>
    <hyperlink ref="Q239" r:id="rId704" xr:uid="{6E05CFE2-9956-4177-AA25-1713BE503D39}"/>
    <hyperlink ref="F239" r:id="rId705" xr:uid="{362BA925-208D-4B24-B6CB-D3AA187363FF}"/>
    <hyperlink ref="U238" r:id="rId706" xr:uid="{FC7E50FD-4EDA-4B1B-B841-3E144F467886}"/>
    <hyperlink ref="Q238" r:id="rId707" xr:uid="{B2AC3DED-1961-4A49-8026-59F86CFA2329}"/>
    <hyperlink ref="F238" r:id="rId708" xr:uid="{D8F0A85D-97E7-4A3C-9FB8-7B49FB2A9BFE}"/>
    <hyperlink ref="U240" r:id="rId709" xr:uid="{25FE30AE-9CE6-4943-A579-9BE0D0A2A5DC}"/>
    <hyperlink ref="Q240" r:id="rId710" xr:uid="{F5047DE8-B350-4689-B45F-2027F497C9A9}"/>
    <hyperlink ref="F240" r:id="rId711" xr:uid="{67E1E291-12E8-4E56-9C12-8E1376AA10B4}"/>
    <hyperlink ref="U243" r:id="rId712" xr:uid="{E71EDD04-438C-4BED-BC6A-675CCF8F628B}"/>
    <hyperlink ref="Q243" r:id="rId713" xr:uid="{47272B2B-A888-4564-B4EC-468D663E6A88}"/>
    <hyperlink ref="F243" r:id="rId714" xr:uid="{2E864307-B9E8-4E55-8DE7-E8F832CC6D25}"/>
    <hyperlink ref="U242" r:id="rId715" xr:uid="{16201BA0-D58C-4E9A-8100-BA1B3CE48AE5}"/>
    <hyperlink ref="Q242" r:id="rId716" xr:uid="{089BD240-3B1A-49C5-87F2-8496733FA46B}"/>
    <hyperlink ref="F242" r:id="rId717" xr:uid="{1DC75F4B-0A9E-4C08-8C85-34B81EE9ABBD}"/>
    <hyperlink ref="U241" r:id="rId718" xr:uid="{D9EFE26F-1A97-4E3F-9FB4-1B6EAD4A9221}"/>
    <hyperlink ref="Q241" r:id="rId719" xr:uid="{FC0B35D1-0937-4889-93A0-D6590A8A6754}"/>
    <hyperlink ref="F241" r:id="rId720" xr:uid="{46EA210D-CB63-4F65-B64E-E8473B72BA01}"/>
    <hyperlink ref="U244" r:id="rId721" xr:uid="{BCD9AC78-EAB6-4598-8572-4497781E518F}"/>
    <hyperlink ref="Q244" r:id="rId722" xr:uid="{F02302BF-CDD9-4994-A43C-F87050259029}"/>
    <hyperlink ref="F244" r:id="rId723" xr:uid="{36785126-1C00-4E42-AFEB-3F2D20F582DC}"/>
    <hyperlink ref="U246" r:id="rId724" xr:uid="{DF339F79-E8E6-4006-97FB-63620B91F6A7}"/>
    <hyperlink ref="Q246" r:id="rId725" xr:uid="{472E0DE5-67D0-478E-B77F-9BC56A68E207}"/>
    <hyperlink ref="F246" r:id="rId726" xr:uid="{43AD1A84-DE48-4078-8889-3D295E89BBF1}"/>
    <hyperlink ref="U245" r:id="rId727" xr:uid="{BC823D9A-A166-478B-851B-BB43FD1C3440}"/>
    <hyperlink ref="Q245" r:id="rId728" xr:uid="{671072B4-4F71-4C0E-9105-6A0C88A07336}"/>
    <hyperlink ref="F245" r:id="rId729" xr:uid="{E60AB939-06E2-4C1D-B87D-183F4D19E377}"/>
    <hyperlink ref="U248" r:id="rId730" xr:uid="{8FC2A987-67EB-4800-84B6-F489DC33BD03}"/>
    <hyperlink ref="Q248" r:id="rId731" xr:uid="{ABD3E174-A854-4F04-AF3A-5854AF6FD01F}"/>
    <hyperlink ref="F248" r:id="rId732" xr:uid="{6F628176-6115-405C-BFEA-0C7746989C55}"/>
    <hyperlink ref="U247" r:id="rId733" xr:uid="{7FEC7F07-60C7-427A-BC6A-C4E72C19FB30}"/>
    <hyperlink ref="Q247" r:id="rId734" xr:uid="{63A79351-90D3-46CC-94C2-29102317E268}"/>
    <hyperlink ref="F247" r:id="rId735" xr:uid="{A69070D9-AFC0-4F05-9BD2-DDF533A7C773}"/>
    <hyperlink ref="U249" r:id="rId736" xr:uid="{FA65BE63-3BB9-4732-BD49-6CA01A29F1A9}"/>
    <hyperlink ref="Q249" r:id="rId737" xr:uid="{78F97637-E362-4C52-A1C4-2F8A6E7A4949}"/>
    <hyperlink ref="F249" r:id="rId738" xr:uid="{1686BC2B-C65D-408F-A64B-2D4B35B4E666}"/>
    <hyperlink ref="U250" r:id="rId739" xr:uid="{201E9CD0-6ADB-45B6-85DC-022F80580F37}"/>
    <hyperlink ref="Q250" r:id="rId740" xr:uid="{82AA0C7C-14C4-4282-979E-25553C5ADD5D}"/>
    <hyperlink ref="F250" r:id="rId741" xr:uid="{42140954-2004-4970-A661-28F5B4BC7E24}"/>
    <hyperlink ref="U253" r:id="rId742" xr:uid="{8141C743-5518-401D-89D8-E3B2BA01D321}"/>
    <hyperlink ref="Q253" r:id="rId743" xr:uid="{670BF816-F4AD-4D12-B5E7-F8B8B3815AA5}"/>
    <hyperlink ref="F253" r:id="rId744" xr:uid="{35C2D02D-6BF0-4500-A17E-33839843396F}"/>
    <hyperlink ref="U252" r:id="rId745" xr:uid="{B41BDD07-A0DB-4272-880C-E3A710C44F15}"/>
    <hyperlink ref="Q252" r:id="rId746" xr:uid="{83EAE298-8447-481E-A0A8-D7D8877F8691}"/>
    <hyperlink ref="F252" r:id="rId747" xr:uid="{D0D7BB99-B7D0-4F69-BE60-6A14D1295B86}"/>
    <hyperlink ref="U251" r:id="rId748" xr:uid="{2D7D3F86-CE71-4BDB-AB6E-C7E32BE95EBB}"/>
    <hyperlink ref="F251" r:id="rId749" xr:uid="{B62D3103-B3E6-4A33-9547-534CCB7BF541}"/>
    <hyperlink ref="U255" r:id="rId750" xr:uid="{C553C77B-C44A-435D-AC36-A34D92937AB4}"/>
    <hyperlink ref="Q255" r:id="rId751" xr:uid="{3743AD26-C594-4EA7-AFCB-C90C7C7BC24B}"/>
    <hyperlink ref="F255" r:id="rId752" xr:uid="{341FFA75-4B5F-4393-B43C-388BDB3745B2}"/>
    <hyperlink ref="U254" r:id="rId753" xr:uid="{63EA61EC-F931-4F1F-86FA-A912701E6511}"/>
    <hyperlink ref="Q254" r:id="rId754" xr:uid="{BBED18ED-91C6-45F4-8566-FDF106C70039}"/>
    <hyperlink ref="F254" r:id="rId755" xr:uid="{4AEB75BC-1308-4F68-A1B4-7A7BA5CD3C9C}"/>
    <hyperlink ref="U256" r:id="rId756" xr:uid="{D387683E-3BAB-4178-A0DC-81AA9BD2B704}"/>
    <hyperlink ref="Q256" r:id="rId757" xr:uid="{78228F25-7014-41DD-B86D-7CD32237E513}"/>
    <hyperlink ref="F256" r:id="rId758" xr:uid="{830000E8-6BC6-4081-943F-39C57079D582}"/>
    <hyperlink ref="U257" r:id="rId759" xr:uid="{65113B99-7329-4294-9357-7707FFDA8604}"/>
    <hyperlink ref="Q257" r:id="rId760" xr:uid="{00806368-657A-4EAD-B1FD-587B2913DBFC}"/>
    <hyperlink ref="F257" r:id="rId761" xr:uid="{B20F8CB2-36E7-4A99-9444-A683652AA16F}"/>
    <hyperlink ref="U258" r:id="rId762" xr:uid="{82B3F5C2-ECBF-480D-B9CE-6CFED20E638F}"/>
    <hyperlink ref="Q258" r:id="rId763" xr:uid="{440120CA-2E7C-40E1-B20C-7CC1421B17C3}"/>
    <hyperlink ref="F258" r:id="rId764" xr:uid="{0986FA60-AF08-4E60-9258-E14C606CA70E}"/>
    <hyperlink ref="U261" r:id="rId765" xr:uid="{7FB84FD8-3BA3-4725-8853-549F5B873C49}"/>
    <hyperlink ref="Q261" r:id="rId766" xr:uid="{B5CCB731-062A-4C15-AAD0-41ECE1E4ED8C}"/>
    <hyperlink ref="F261" r:id="rId767" xr:uid="{AE821E62-FBEA-4083-A463-06DA4DC6F344}"/>
    <hyperlink ref="U260" r:id="rId768" xr:uid="{AC71A6D8-518B-4494-B030-4D3F5A0FD053}"/>
    <hyperlink ref="Q260" r:id="rId769" xr:uid="{0366B811-AB64-4D4D-85EE-9D62F30DE1AF}"/>
    <hyperlink ref="F260" r:id="rId770" xr:uid="{F1E602ED-E90F-4CC7-B100-9BD18E7F1939}"/>
    <hyperlink ref="U259" r:id="rId771" xr:uid="{B2F2C0A7-43A8-4CBC-A43B-D406749C92FE}"/>
    <hyperlink ref="Q259" r:id="rId772" xr:uid="{4198B201-8F5E-4218-987A-16D86FD4AA63}"/>
    <hyperlink ref="F259" r:id="rId773" xr:uid="{BE87C684-D65D-4D18-A51B-FFDDB1F52098}"/>
    <hyperlink ref="U265" r:id="rId774" xr:uid="{4F236AD2-8ABD-4D6C-82DC-E986E3C0FA90}"/>
    <hyperlink ref="Q265" r:id="rId775" xr:uid="{D8249E3B-F5D6-442F-8DAA-FB52600AFE1C}"/>
    <hyperlink ref="F265" r:id="rId776" xr:uid="{D935A06E-CD90-437D-A578-ACD254095F0C}"/>
    <hyperlink ref="U264" r:id="rId777" xr:uid="{79E5EE81-F7C5-4E96-B56C-64A78C68009B}"/>
    <hyperlink ref="Q264" r:id="rId778" xr:uid="{611C52E8-4EDC-49D6-8C15-C21F003F5B00}"/>
    <hyperlink ref="F264" r:id="rId779" xr:uid="{BA08EFF2-EE57-4D83-A531-73F65D9A09B1}"/>
    <hyperlink ref="U263" r:id="rId780" xr:uid="{F2E0CA4B-AD9E-49E6-8646-F8DAA60DBA46}"/>
    <hyperlink ref="Q263" r:id="rId781" xr:uid="{5D655272-29C8-4C95-8B85-783773265D77}"/>
    <hyperlink ref="F263" r:id="rId782" xr:uid="{444D06CE-6EB1-46A1-8312-8F25FB41E140}"/>
    <hyperlink ref="U262" r:id="rId783" xr:uid="{15A1BB43-D164-494C-AA8D-9401EB6A8866}"/>
    <hyperlink ref="Q262" r:id="rId784" xr:uid="{37966BAC-C605-42D6-8A29-921E27F52310}"/>
    <hyperlink ref="F262" r:id="rId785" xr:uid="{330E8341-2305-49C7-98A8-F243546180C8}"/>
    <hyperlink ref="U266" r:id="rId786" xr:uid="{8CF84493-2BF8-4B32-9E42-7DD16E7CF509}"/>
    <hyperlink ref="Q266" r:id="rId787" xr:uid="{93242C1C-0676-44C1-BA6D-5A6286048DCA}"/>
    <hyperlink ref="F266" r:id="rId788" xr:uid="{C374C295-886F-4662-8B8E-843D25D20A06}"/>
    <hyperlink ref="U268" r:id="rId789" xr:uid="{53D52A27-BB54-4720-80F2-FC401B7EB9DC}"/>
    <hyperlink ref="Q268" r:id="rId790" xr:uid="{7B8D322F-04E2-43C6-A21D-5F3A53DFA072}"/>
    <hyperlink ref="F268" r:id="rId791" xr:uid="{E1988544-6C1C-4465-8D03-36A12D425505}"/>
    <hyperlink ref="U267" r:id="rId792" xr:uid="{9970EB74-428F-4936-8828-60927DF57E74}"/>
    <hyperlink ref="Q267" r:id="rId793" xr:uid="{025965C3-2C89-4618-8552-89F2BEFE7370}"/>
    <hyperlink ref="F267" r:id="rId794" xr:uid="{71F5DD38-D248-4619-809A-ACA04BA08DE6}"/>
    <hyperlink ref="U269" r:id="rId795" xr:uid="{7F74C76D-D142-4021-9D4D-19AF08DAD1A6}"/>
    <hyperlink ref="Q269" r:id="rId796" xr:uid="{DD7B5EB1-B635-41B7-9EDC-F26459C14DF8}"/>
    <hyperlink ref="F269" r:id="rId797" xr:uid="{318CF911-7A6E-4B58-9CE2-2E886841E5E8}"/>
    <hyperlink ref="U270" r:id="rId798" xr:uid="{5CE5E84E-B413-4978-8382-119412857A4A}"/>
    <hyperlink ref="Q270" r:id="rId799" xr:uid="{D9B9D203-F49A-44B7-A211-C9060D1E8637}"/>
    <hyperlink ref="F270" r:id="rId800" xr:uid="{8CD4FD8F-C1BB-42D4-9388-5A3AF381D586}"/>
    <hyperlink ref="U271" r:id="rId801" xr:uid="{FEBF5CDF-5FD6-4045-B90D-711A04E03B42}"/>
    <hyperlink ref="Q271" r:id="rId802" xr:uid="{BBBDBDDD-61CC-454E-8F4F-F9AA854E8266}"/>
    <hyperlink ref="F271" r:id="rId803" xr:uid="{BDD3BE05-9546-4D39-9568-DCE004E704CD}"/>
    <hyperlink ref="U272" r:id="rId804" xr:uid="{C871555F-7DDB-4D4C-9F67-83CCD1BA7A18}"/>
    <hyperlink ref="Q272" r:id="rId805" xr:uid="{F5F2C8D6-2011-4A37-823F-770D45743B96}"/>
    <hyperlink ref="F272" r:id="rId806" xr:uid="{9C77C472-0AE1-44F0-892F-1165401A3DC6}"/>
    <hyperlink ref="U274" r:id="rId807" xr:uid="{6785144C-8134-4953-886F-18B107716AF6}"/>
    <hyperlink ref="Q274" r:id="rId808" xr:uid="{20B29DC8-B051-4347-A5CA-620BBD844838}"/>
    <hyperlink ref="F274" r:id="rId809" xr:uid="{8D2B1B8D-6B69-47B7-B7AE-EDD43B11D0A0}"/>
    <hyperlink ref="U273" r:id="rId810" xr:uid="{9CB2934E-BAE8-4D0A-AF0D-07AD97984EB5}"/>
    <hyperlink ref="Q273" r:id="rId811" xr:uid="{A690F88E-F6C4-49A4-AFB1-416ED6A8D6F8}"/>
    <hyperlink ref="F273" r:id="rId812" xr:uid="{006A5462-A6A7-4BEC-9FEF-66EB84372269}"/>
    <hyperlink ref="U277" r:id="rId813" xr:uid="{CEE4ADB6-7353-4016-8952-EB58536E7323}"/>
    <hyperlink ref="Q277" r:id="rId814" xr:uid="{78F45DBE-1042-4170-A22B-AF34D5193A04}"/>
    <hyperlink ref="F277" r:id="rId815" xr:uid="{F88943F9-10EB-447C-BD91-9431CAE48F2C}"/>
    <hyperlink ref="U276" r:id="rId816" xr:uid="{E0DE4580-6661-4168-86F8-146586CDB25D}"/>
    <hyperlink ref="Q276" r:id="rId817" xr:uid="{E373406C-54D1-4147-B871-32ADDD4EDE0A}"/>
    <hyperlink ref="F276" r:id="rId818" xr:uid="{9E2E86F2-2AAE-403F-B1E8-1E59B4466DCD}"/>
    <hyperlink ref="U275" r:id="rId819" xr:uid="{C886815A-B08C-45AB-AB13-4DAAFDF4B5F9}"/>
    <hyperlink ref="Q275" r:id="rId820" xr:uid="{C295CEA8-B363-4082-A5BC-D371D37E3432}"/>
    <hyperlink ref="F275" r:id="rId821" xr:uid="{07E5878C-9A1E-4568-9D93-9613C833F300}"/>
    <hyperlink ref="U278" r:id="rId822" display="https://app.bizzy.org/BE/0403992.231?utm_source=export&amp;utm_medium=lists_xlsx" xr:uid="{98EC3971-32F4-426A-BA21-5DC9B68D613F}"/>
    <hyperlink ref="Q278" r:id="rId823" display="https://www.atlascopco.com/" xr:uid="{EEE25D02-4D72-4F94-87B5-F8D7C512C568}"/>
    <hyperlink ref="F278" r:id="rId824" display="https://be.linkedin.com/in/ann-van-de-velde-9b229b10" xr:uid="{DCBAB62B-7285-423A-8D31-80B8B5618C37}"/>
    <hyperlink ref="U281" r:id="rId825" display="https://app.bizzy.org/BE/0425258.688?utm_source=export&amp;utm_medium=lists_xlsx" xr:uid="{7867A526-38EE-4C3A-BBDE-4E678460B930}"/>
    <hyperlink ref="Q281" r:id="rId826" display="https://www.ikea.com/" xr:uid="{93BE4FF8-3512-41DD-826C-036E3FF7408D}"/>
    <hyperlink ref="F281" r:id="rId827" display="https://be.linkedin.com/in/erik-d-hondt-66b56910" xr:uid="{BF615354-82BD-425C-8249-92D7C89340A2}"/>
    <hyperlink ref="U280" r:id="rId828" display="https://app.bizzy.org/BE/0449372.294?utm_source=export&amp;utm_medium=lists_xlsx" xr:uid="{EF2BB7BD-5A94-49C3-9753-88BB829DC498}"/>
    <hyperlink ref="Q280" r:id="rId829" display="https://daf.com/" xr:uid="{9D22BB8E-920F-4AB0-B1FD-4A87B3095B7D}"/>
    <hyperlink ref="F280" r:id="rId830" display="https://be.linkedin.com/in/tim-lambrechts-a6abbb56" xr:uid="{2AADAB48-63BB-4A2F-949B-077BBCF97378}"/>
    <hyperlink ref="U279" r:id="rId831" display="https://app.bizzy.org/BE/0405414.072?utm_source=export&amp;utm_medium=lists_xlsx" xr:uid="{12EEB9C7-3649-460F-9396-EE0F613E7976}"/>
    <hyperlink ref="Q279" r:id="rId832" display="https://www.unilin.com/" xr:uid="{30D0E0FB-36C5-4644-A6AC-1346D91EE919}"/>
    <hyperlink ref="F279" r:id="rId833" display="https://be.linkedin.com/in/nickleenaert" xr:uid="{4FE0EECD-0145-47C2-9743-C7569AECD773}"/>
    <hyperlink ref="U282" r:id="rId834" display="https://app.bizzy.org/BE/0404531.966?utm_source=export&amp;utm_medium=lists_xlsx" xr:uid="{16AD12C7-C24E-40D1-AB83-428C8EC09BE9}"/>
    <hyperlink ref="Q282" r:id="rId835" display="https://home.kuehne-nagel.com/" xr:uid="{9FF9DA5E-8EF9-4239-9AF7-4E8832FF64DE}"/>
    <hyperlink ref="F282" r:id="rId836" display="https://be.linkedin.com/in/frank-janssens-9586b79" xr:uid="{CE5F463C-7C15-44A0-B76F-84E1B4CF6278}"/>
    <hyperlink ref="U283" r:id="rId837" display="https://app.bizzy.org/BE/0867573.542?utm_source=export&amp;utm_medium=lists_xlsx" xr:uid="{FC104EC4-4151-4362-B436-16F14DF25824}"/>
    <hyperlink ref="Q283" r:id="rId838" display="https://www.envalior.com/" xr:uid="{7D04B1D4-6C19-40C1-A70D-FADF94E9A1A9}"/>
    <hyperlink ref="F283" r:id="rId839" display="https://be.linkedin.com/in/eric-vandyck-11229013" xr:uid="{E52DDB26-1835-41FB-8A3A-660279918975}"/>
    <hyperlink ref="U285" r:id="rId840" display="https://app.bizzy.org/BE/0455069.956?utm_source=export&amp;utm_medium=lists_xlsx" xr:uid="{CB2392C6-4426-479B-8AC8-1040A571B2F8}"/>
    <hyperlink ref="Q285" r:id="rId841" display="https://accentjobs.be/" xr:uid="{DB5729BA-2A47-4DBD-88CB-B094FDFAA840}"/>
    <hyperlink ref="F285" r:id="rId842" display="https://be.linkedin.com/in/tom-loosvelt-14887421" xr:uid="{9E5E233E-8733-4D9A-BDEA-E107535614DC}"/>
    <hyperlink ref="U284" r:id="rId843" display="https://app.bizzy.org/BE/0401947.808?utm_source=export&amp;utm_medium=lists_xlsx" xr:uid="{230FFFB2-C413-49CF-BCA7-6BE41A65C336}"/>
    <hyperlink ref="Q284" r:id="rId844" display="https://www.raincarbon.com/" xr:uid="{9DB36C13-8CEE-469E-BF23-2E787D4D2D92}"/>
    <hyperlink ref="F284" r:id="rId845" display="https://be.linkedin.com/in/ingrid-de-tollenaere" xr:uid="{E3EF85B4-9526-4C7E-AD0D-23189AF6E877}"/>
    <hyperlink ref="U286" r:id="rId846" display="https://app.bizzy.org/BE/0453500.734?utm_source=export&amp;utm_medium=lists_xlsx" xr:uid="{DD28270C-01D4-4D23-AE13-9E4A042497DD}"/>
    <hyperlink ref="Q286" r:id="rId847" display="https://www.pauliggroup.com/" xr:uid="{04F01573-953F-41F1-AE61-3CD6E29BEC62}"/>
    <hyperlink ref="F286" r:id="rId848" display="https://be.linkedin.com/in/heidi-demeulenaere-2999b217" xr:uid="{1471C098-7C13-4F39-8690-21CA28DFAF94}"/>
    <hyperlink ref="U288" r:id="rId849" display="https://app.bizzy.org/BE/0437278.077?utm_source=export&amp;utm_medium=lists_xlsx" xr:uid="{E84AE4A8-BB7D-45AB-BA4A-1D9B69760BC5}"/>
    <hyperlink ref="Q288" r:id="rId850" display="https://www.reynaers.be/" xr:uid="{1792D1FD-09B8-4B58-BBBE-741BDCD32CF5}"/>
    <hyperlink ref="F288" r:id="rId851" display="https://be.linkedin.com/in/kathleendupont" xr:uid="{58FD63C9-E96F-441E-8986-BB9DA515F453}"/>
    <hyperlink ref="U287" r:id="rId852" display="https://app.bizzy.org/BE/0420069.782?utm_source=export&amp;utm_medium=lists_xlsx" xr:uid="{A8A088AF-9268-45B4-AA9E-FCCD86AD2EDC}"/>
    <hyperlink ref="Q287" r:id="rId853" display="https://man-brabant.be/" xr:uid="{CFA985FA-F758-446B-9264-EC0C9CE2143F}"/>
    <hyperlink ref="F287" r:id="rId854" display="https://be.linkedin.com/in/karen-de-wever-75354177" xr:uid="{EE72EBD5-C091-47D3-9B53-A54D06C420D6}"/>
    <hyperlink ref="U289" r:id="rId855" display="https://app.bizzy.org/BE/0435131.508?utm_source=export&amp;utm_medium=lists_xlsx" xr:uid="{A8FA7D0D-7E5B-4840-B4B5-7958F6B28843}"/>
    <hyperlink ref="Q289" r:id="rId856" display="https://www.ecs.be/" xr:uid="{D0D9B8FC-72BE-4DA3-9E92-1ACC77A88E90}"/>
    <hyperlink ref="F289" r:id="rId857" display="https://be.linkedin.com/in/christelle-daout-1969299" xr:uid="{F5E0A52F-24D4-4C77-B12A-B9F85162746E}"/>
    <hyperlink ref="U290" r:id="rId858" display="https://app.bizzy.org/BE/0448850.870?utm_source=export&amp;utm_medium=lists_xlsx" xr:uid="{A65F88CA-33AF-4CC0-8C2D-D05E096CC332}"/>
    <hyperlink ref="Q290" r:id="rId859" display="https://www.wienerberger.be/" xr:uid="{F709A1E0-50BA-4EE6-B22E-A77CCE475917}"/>
    <hyperlink ref="F290" r:id="rId860" display="https://be.linkedin.com/in/gerd-franssens-b421105" xr:uid="{925DADAA-0512-4C66-A5B6-0C8F7EB605CF}"/>
    <hyperlink ref="U292" r:id="rId861" display="https://app.bizzy.org/BE/0437126.936?utm_source=export&amp;utm_medium=lists_xlsx" xr:uid="{7D9C3C30-CEA8-405C-B8C4-E6E8F4580D8C}"/>
    <hyperlink ref="Q292" r:id="rId862" display="https://www.greenyard.group/" xr:uid="{8C7ECFD6-8CF4-4A59-A10D-2F2EAEFC47CB}"/>
    <hyperlink ref="F292" r:id="rId863" display="https://be.linkedin.com/in/jan-dirkx-b5b064a" xr:uid="{16A2DA1D-C6AE-4886-9990-EC398F2A7FCE}"/>
    <hyperlink ref="U291" r:id="rId864" display="https://app.bizzy.org/BE/0458551.563?utm_source=export&amp;utm_medium=lists_xlsx" xr:uid="{28E7B2B5-286E-4E15-8E34-7C9DD69B6805}"/>
    <hyperlink ref="Q291" r:id="rId865" display="https://synergiejobs.be/" xr:uid="{329DFD1E-3B92-4FEB-91AB-CEBA264EDA26}"/>
    <hyperlink ref="F291" r:id="rId866" display="https://be.linkedin.com/in/véronique-van-de-peer-1a0a5352?trk=public_profile_browsemap_profile-result-card_result-card_full-click" xr:uid="{EA297C95-AEBE-41AC-9040-E22700FEF912}"/>
    <hyperlink ref="U293" r:id="rId867" display="https://app.bizzy.org/BE/0400165.679?utm_source=export&amp;utm_medium=lists_xlsx" xr:uid="{2880C8E0-CCB5-4651-9CE1-5442E0997B4C}"/>
    <hyperlink ref="Q293" r:id="rId868" display="https://www.astrazeneca.be/" xr:uid="{7846BBE5-84C9-400B-B6D0-D219CF5D6DBD}"/>
    <hyperlink ref="F293" r:id="rId869" display="https://be.linkedin.com/in/joan-rolland-315b156" xr:uid="{3174A785-B1FD-4862-9447-18FFB677B40E}"/>
    <hyperlink ref="U295" r:id="rId870" display="https://app.bizzy.org/BE/0660936.521?utm_source=export&amp;utm_medium=lists_xlsx" xr:uid="{EEA135DD-33D1-42F7-833E-5C8B7E55CBBA}"/>
    <hyperlink ref="Q295" r:id="rId871" display="https://greenyard.group/" xr:uid="{A5ECE48E-5A81-44E2-8630-AA3DDD3F8BB3}"/>
    <hyperlink ref="F295" r:id="rId872" display="https://be.linkedin.com/in/frank-vorsselmans" xr:uid="{E3B88795-5AF0-43E2-8EA7-67E6BA80CBD3}"/>
    <hyperlink ref="U294" r:id="rId873" display="https://app.bizzy.org/BE/0405350.033?utm_source=export&amp;utm_medium=lists_xlsx" xr:uid="{4657A804-4E29-4A32-9894-E8557AB57D69}"/>
    <hyperlink ref="Q294" r:id="rId874" display="https://lecot-fleet.be/" xr:uid="{64F936BF-8F7E-4C99-805D-E696A37746A9}"/>
    <hyperlink ref="F294" r:id="rId875" display="https://be.linkedin.com/in/filip-de-boeck-1918436" xr:uid="{01177FC2-B32C-4733-8780-DBBC68A1EA48}"/>
    <hyperlink ref="U296" r:id="rId876" display="https://app.bizzy.org/BE/0465547.738?utm_source=export&amp;utm_medium=lists_xlsx" xr:uid="{826210F3-B864-491D-874F-4EEC9E34666C}"/>
    <hyperlink ref="Q296" r:id="rId877" display="https://tejobs.be/" xr:uid="{E4694B69-1A2D-4149-8CC5-DC14C691C616}"/>
    <hyperlink ref="F296" r:id="rId878" display="https://be.linkedin.com/in/vera-vanoost-a876404b" xr:uid="{D559900F-EA58-456C-B035-CC5E6A8A1B25}"/>
    <hyperlink ref="U297" r:id="rId879" display="https://app.bizzy.org/BE/0447690.830?utm_source=export&amp;utm_medium=lists_xlsx" xr:uid="{D5906225-111A-4E95-A816-60684C6D850D}"/>
    <hyperlink ref="Q297" r:id="rId880" display="https://www.vyncke.com/" xr:uid="{CF9114D1-64E2-422F-9E17-095E41296479}"/>
    <hyperlink ref="F297" r:id="rId881" display="https://be.linkedin.com/in/clarastynen" xr:uid="{4D0D31BD-5BDE-464C-911B-2DCF3622C3B4}"/>
    <hyperlink ref="U298" r:id="rId882" display="https://app.bizzy.org/BE/0429388.316?utm_source=export&amp;utm_medium=lists_xlsx" xr:uid="{D80ACF09-7C7E-425E-AEE6-71811C9A6519}"/>
    <hyperlink ref="Q298" r:id="rId883" display="https://www.jsrmicro.be/" xr:uid="{E4008180-9A17-4AA0-B110-8CBE3D11BDCC}"/>
    <hyperlink ref="F298" r:id="rId884" display="https://be.linkedin.com/in/vercammen-johan-628aa15" xr:uid="{7E3C92E5-83DF-44AE-B65F-A7667705F0BB}"/>
    <hyperlink ref="U300" r:id="rId885" display="https://app.bizzy.org/BE/0479101.608?utm_source=export&amp;utm_medium=lists_xlsx" xr:uid="{094111B8-2C80-46C1-A1FF-F3FFB334EA73}"/>
    <hyperlink ref="Q300" r:id="rId886" display="https://primagaz.be/" xr:uid="{93CCB1D0-224E-4629-85EB-62C7F4901D1D}"/>
    <hyperlink ref="F300" r:id="rId887" display="https://be.linkedin.com/in/joelle-croteux-373801b" xr:uid="{92A76A92-3E68-4242-9410-7926A8445514}"/>
    <hyperlink ref="U299" r:id="rId888" display="https://app.bizzy.org/BE/0475099.565?utm_source=export&amp;utm_medium=lists_xlsx" xr:uid="{0024294B-47FE-4A4B-B33B-F106BCED0B92}"/>
    <hyperlink ref="Q299" r:id="rId889" display="https://esko.com/" xr:uid="{495B5FC2-172B-49C3-B29D-4766647A8335}"/>
    <hyperlink ref="F299" r:id="rId890" display="https://be.linkedin.com/in/diane-kruger-33408a146" xr:uid="{A738197C-60EB-4B64-A76C-42D3239BC33F}"/>
    <hyperlink ref="U302" r:id="rId891" display="https://app.bizzy.org/BE/0440085.040?utm_source=export&amp;utm_medium=lists_xlsx" xr:uid="{52363E01-C7CC-4E68-AA0F-DC5379C3E354}"/>
    <hyperlink ref="Q302" r:id="rId892" display="http://www.vanhoecke.be/" xr:uid="{1588A001-62D4-4E25-9139-107CE38C54D5}"/>
    <hyperlink ref="F302" r:id="rId893" display="https://be.linkedin.com/in/steven-muylaert-375a075" xr:uid="{686658A1-C1FF-4665-9FE1-3F65B2160F5E}"/>
    <hyperlink ref="U301" r:id="rId894" display="https://app.bizzy.org/BE/0420246.659?utm_source=export&amp;utm_medium=lists_xlsx" xr:uid="{5F6CC116-D2BB-497F-A4E4-C57019FA3E57}"/>
    <hyperlink ref="Q301" r:id="rId895" display="https://www.abc-engines.com/" xr:uid="{C321EE4E-2D9E-4B0C-B31F-D3D55AED920D}"/>
    <hyperlink ref="F301" r:id="rId896" display="https://be.linkedin.com/in/ada-van-waas-09649a1ab" xr:uid="{A593323B-1848-4164-9953-1C7B1DAF9EC9}"/>
    <hyperlink ref="U303" r:id="rId897" display="https://app.bizzy.org/BE/0887120.626?utm_source=export&amp;utm_medium=lists_xlsx" xr:uid="{3D5AA110-9F2A-472E-8564-F7BD5DB039D4}"/>
    <hyperlink ref="Q303" r:id="rId898" display="https://accentjobs.be/" xr:uid="{22101205-44F6-411A-8532-76CC151251A2}"/>
    <hyperlink ref="F303" r:id="rId899" display="https://be.linkedin.com/in/pierke-pierlala-802478186" xr:uid="{2BA39818-51A1-4C73-B91A-D763D9458372}"/>
    <hyperlink ref="U304" r:id="rId900" display="https://app.bizzy.org/BE/0452503.614?utm_source=export&amp;utm_medium=lists_xlsx" xr:uid="{08A6D323-E9EB-47BE-A09C-05ECACCF3579}"/>
    <hyperlink ref="Q304" r:id="rId901" display="https://www.atlascopco.com/" xr:uid="{B9499ACD-9A6A-4E44-8B50-6095F46818EF}"/>
    <hyperlink ref="F304" r:id="rId902" display="https://be.linkedin.com/in/ann-van-de-velde-9b229b10" xr:uid="{69184A27-6FB8-447B-8284-9A6D478B4620}"/>
    <hyperlink ref="U305" r:id="rId903" display="https://app.bizzy.org/BE/0466878.816?utm_source=export&amp;utm_medium=lists_xlsx" xr:uid="{86CAA815-C0F9-454F-A4A0-1E0CF2532B55}"/>
    <hyperlink ref="Q305" r:id="rId904" display="https://www.pauwelsconsulting.be/" xr:uid="{827EB696-1065-4502-909C-54897BE057E8}"/>
    <hyperlink ref="F305" r:id="rId905" display="https://be.linkedin.com/in/carolien-danckaert-4049085" xr:uid="{21B7B4E0-AEB5-49FE-9EBE-F0C81D6581DC}"/>
    <hyperlink ref="U306" r:id="rId906" display="https://app.bizzy.org/BE/0881664.870?utm_source=export&amp;utm_medium=lists_xlsx" xr:uid="{C28045FC-AC33-4FE0-8ED9-CFAED60BF1B3}"/>
    <hyperlink ref="Q306" r:id="rId907" display="https://www.lotusbakeries.com/" xr:uid="{0F77646D-098B-4C98-8D6F-534B8F057F04}"/>
    <hyperlink ref="F306" r:id="rId908" display="https://be.linkedin.com/in/mia-desmet-120b8a4" xr:uid="{9B4531D1-B323-46D7-B2B7-A718C63E0411}"/>
    <hyperlink ref="U308" r:id="rId909" display="https://app.bizzy.org/BE/0886047.983?utm_source=export&amp;utm_medium=lists_xlsx" xr:uid="{D43905D1-D47C-411C-89A3-FDD646394079}"/>
    <hyperlink ref="Q308" r:id="rId910" display="https://www.esko.com/" xr:uid="{4A845E35-903B-4F33-8C11-20945A1AC56B}"/>
    <hyperlink ref="F308" r:id="rId911" display="https://be.linkedin.com/in/diane-kruger-33408a146" xr:uid="{36399FAF-3F21-4450-94BD-1CAC7222A4B0}"/>
    <hyperlink ref="U307" r:id="rId912" display="https://app.bizzy.org/BE/0475945.940?utm_source=export&amp;utm_medium=lists_xlsx" xr:uid="{0152790F-886D-4403-9B1C-7917FF64EA71}"/>
    <hyperlink ref="Q307" r:id="rId913" display="https://www.brightplus.be/" xr:uid="{E656CE9D-DFCC-42B9-85A4-36FFC3ED86D1}"/>
    <hyperlink ref="F307" r:id="rId914" display="https://be.linkedin.com/in/steven-cavens-47305233" xr:uid="{60E58DFA-D173-4F8B-8FFD-19701EB8CE50}"/>
    <hyperlink ref="U310" r:id="rId915" display="https://app.bizzy.org/BE/0454487.659?utm_source=export&amp;utm_medium=lists_xlsx" xr:uid="{7DA30228-A190-42CA-806A-FF352E4ACC29}"/>
    <hyperlink ref="Q310" r:id="rId916" display="https://www.azo.be/" xr:uid="{B64F06B6-CCA9-4441-A897-5CBA0C6D3C1A}"/>
    <hyperlink ref="F310" r:id="rId917" display="https://be.linkedin.com/in/stephanie-delvaux-91701b15" xr:uid="{5126E1CE-9D00-40C1-95EA-309975D9AB65}"/>
    <hyperlink ref="U309" r:id="rId918" display="https://app.bizzy.org/BE/0538668.417?utm_source=export&amp;utm_medium=lists_xlsx" xr:uid="{9B725F23-657F-41E3-AEEE-B66AA563B9DF}"/>
    <hyperlink ref="Q309" r:id="rId919" display="https://www.lansweeper.com/" xr:uid="{79690336-08D4-48F0-8620-A4698D0E70C8}"/>
    <hyperlink ref="F309" r:id="rId920" display="https://be.linkedin.com/in/miekedeleu" xr:uid="{69248337-C7A2-4B05-BB4D-4A01D75094AA}"/>
    <hyperlink ref="U311" r:id="rId921" display="https://app.bizzy.org/BE/0416827.707?utm_source=export&amp;utm_medium=lists_xlsx" xr:uid="{703A6FC7-D2BB-422D-B95E-6301DA713E96}"/>
    <hyperlink ref="Q311" r:id="rId922" display="https://corporate.tui.be/" xr:uid="{1EED2EFD-1966-41DC-8573-5A91233E1A80}"/>
    <hyperlink ref="F311" r:id="rId923" display="https://be.linkedin.com/in/bert-de-keyser-6511331b9" xr:uid="{D8EB9A45-D83D-4C97-9BA3-8B1EFEC6F39E}"/>
    <hyperlink ref="U312" r:id="rId924" display="https://app.bizzy.org/BE/0846963.913?utm_source=export&amp;utm_medium=lists_xlsx" xr:uid="{79EEC377-D039-4F09-91D6-6F305FE0339B}"/>
    <hyperlink ref="Q312" r:id="rId925" display="https://accentjobs.be/" xr:uid="{A577179D-21A8-46D4-8EDD-0EE981785C36}"/>
    <hyperlink ref="F312" r:id="rId926" display="https://be.linkedin.com/in/pierke-pierlala-802478186" xr:uid="{943683B7-99C4-4D49-B29C-0855580F7640}"/>
    <hyperlink ref="U313" r:id="rId927" display="https://app.bizzy.org/BE/0400444.803?utm_source=export&amp;utm_medium=lists_xlsx" xr:uid="{1B15D2B2-8BAE-4088-A863-A065AF88437C}"/>
    <hyperlink ref="Q313" r:id="rId928" display="https://www.cnhindustrial.com/" xr:uid="{49AE9817-C8A2-45D2-90E7-1F5C9EADCCA6}"/>
    <hyperlink ref="F313" r:id="rId929" display="https://be.linkedin.com/in/stephanie-debruyne-b7375225" xr:uid="{55242B6B-2AEB-40C1-928B-E0949D1A24DA}"/>
    <hyperlink ref="U314" r:id="rId930" display="https://app.bizzy.org/BE/0429977.343?utm_source=export&amp;utm_medium=lists_xlsx" xr:uid="{9934BDF6-53B6-469B-9D27-37A620D623C6}"/>
    <hyperlink ref="Q314" r:id="rId931" display="https://vandemoortele.be/" xr:uid="{B0ADE737-E386-4150-9993-E7B5C1A0F7F9}"/>
    <hyperlink ref="F314" r:id="rId932" display="https://be.linkedin.com/in/marie-hermanns-77768126" xr:uid="{30AA180D-2FA5-4634-A36B-9BB3674AF9C8}"/>
    <hyperlink ref="U315" r:id="rId933" display="https://app.bizzy.org/BE/0447550.278?utm_source=export&amp;utm_medium=lists_xlsx" xr:uid="{9E62FC4F-1070-4223-B82F-7FFFD2BF3272}"/>
    <hyperlink ref="Q315" r:id="rId934" display="https://delltechnologies.com/" xr:uid="{480E1E44-CF34-4BCC-94BE-7C3FAA498CAB}"/>
    <hyperlink ref="F315" r:id="rId935" display="https://be.linkedin.com/in/aline-kelchtermans-1500b3132" xr:uid="{A2F7C48F-0D3C-4334-B46B-6349969301B4}"/>
    <hyperlink ref="U316" r:id="rId936" display="https://app.bizzy.org/BE/0413166.055?utm_source=export&amp;utm_medium=lists_xlsx" xr:uid="{DB446CEF-D411-4C85-9F35-93AC1251AC77}"/>
    <hyperlink ref="Q316" r:id="rId937" display="https://www.terumobct.com/" xr:uid="{EE15509A-0512-4116-B6C5-5E7A311B6BD4}"/>
    <hyperlink ref="F316" r:id="rId938" display="https://be.linkedin.com/in/beatrice-lepineux" xr:uid="{599C90EC-C697-4190-A482-54F49DD62E3D}"/>
    <hyperlink ref="U318" r:id="rId939" display="https://app.bizzy.org/BE/0419725.928?utm_source=export&amp;utm_medium=lists_xlsx" xr:uid="{66A2A10D-A960-458C-BA1E-9363C430B08D}"/>
    <hyperlink ref="Q318" r:id="rId940" display="https://bergerat-used.com/" xr:uid="{955CC4D1-205B-423D-B5E4-7B789CB67BB3}"/>
    <hyperlink ref="F318" r:id="rId941" display="https://be.linkedin.com/in/pieter-verhaeghe-08b2016" xr:uid="{3937C669-7893-43EC-9A42-622704167022}"/>
    <hyperlink ref="U317" r:id="rId942" display="https://app.bizzy.org/BE/0402734.595?utm_source=export&amp;utm_medium=lists_xlsx" xr:uid="{803779FD-EC25-472B-862F-EC5971917000}"/>
    <hyperlink ref="Q317" r:id="rId943" display="https://www.danone.be/" xr:uid="{1B2FF46A-F5CC-4C8D-A234-7B144F953A77}"/>
    <hyperlink ref="F317" r:id="rId944" display="https://be.linkedin.com/in/johan-aeyels-19222442" xr:uid="{D1534D3D-6AA4-44D1-AD36-3B18F1EA8462}"/>
    <hyperlink ref="U320" r:id="rId945" display="https://app.bizzy.org/BE/0458263.335?utm_source=export&amp;utm_medium=lists_xlsx" xr:uid="{0A988705-1525-41AF-9302-BE345A2B8CDC}"/>
    <hyperlink ref="Q320" r:id="rId946" display="https://www.pwc.be/" xr:uid="{4E6D66EF-DED2-4DBE-9716-FCC227009FAB}"/>
    <hyperlink ref="F320" r:id="rId947" display="https://be.linkedin.com/in/marleen-broux-09185340" xr:uid="{21C6D200-198F-41CA-ABF3-69DA4F91C1A3}"/>
    <hyperlink ref="U319" r:id="rId948" display="https://app.bizzy.org/BE/0404882.750?utm_source=export&amp;utm_medium=lists_xlsx" xr:uid="{8B46DE41-D2D6-49E3-A53F-3DE90493B988}"/>
    <hyperlink ref="Q319" r:id="rId949" display="https://www.sgs.be/" xr:uid="{28CE440E-612E-4FEB-940B-89AF54DBEA96}"/>
    <hyperlink ref="F319" r:id="rId950" display="https://be.linkedin.com/in/herman-van-ballart-507b6568" xr:uid="{E79F8C44-389F-4A9E-93E7-71C059608565}"/>
    <hyperlink ref="U323" r:id="rId951" display="https://app.bizzy.org/BE/0883914.874?utm_source=export&amp;utm_medium=lists_xlsx" xr:uid="{8E9874C2-E09F-415E-9EEF-EF086E0A60AC}"/>
    <hyperlink ref="Q323" r:id="rId952" display="http://www.gls-group.com/" xr:uid="{2C31950A-3257-46F7-A238-FDECA8F1B1CB}"/>
    <hyperlink ref="F323" r:id="rId953" display="https://be.linkedin.com/in/joelle-croteux-373801b" xr:uid="{CF209B40-CEA0-4D00-84B7-905E2A672D88}"/>
    <hyperlink ref="U322" r:id="rId954" display="https://app.bizzy.org/BE/0471435.836?utm_source=export&amp;utm_medium=lists_xlsx" xr:uid="{031FCD23-978F-4119-A981-6BC974C73F66}"/>
    <hyperlink ref="Q322" r:id="rId955" display="http://www.euphony.be/" xr:uid="{5EB95776-F951-4EAA-B072-EC877F3143DC}"/>
    <hyperlink ref="F322" r:id="rId956" display="https://be.linkedin.com/in/laurence-leclercq-b81a9135" xr:uid="{7F735598-D6C5-4603-9303-B91ED815817F}"/>
    <hyperlink ref="U321" r:id="rId957" display="https://app.bizzy.org/BE/0434692.830?utm_source=export&amp;utm_medium=lists_xlsx" xr:uid="{55937334-BFA5-47DF-A8D2-50385E2DD0D2}"/>
    <hyperlink ref="Q321" r:id="rId958" display="https://www.centerparcs.be/" xr:uid="{9472CFFC-FF04-4C48-94CF-5A71A7A4F749}"/>
    <hyperlink ref="F321" r:id="rId959" display="https://be.linkedin.com/in/roel-van-auseloos" xr:uid="{4BE78044-CFCC-40B7-8A56-602307A6B9BE}"/>
    <hyperlink ref="U325" r:id="rId960" display="https://app.bizzy.org/BE/0400837.058?utm_source=export&amp;utm_medium=lists_xlsx" xr:uid="{381470A6-AFE1-46FF-BED0-B50E465DB5C3}"/>
    <hyperlink ref="Q325" r:id="rId961" display="https://www.dupontdenemours.be/" xr:uid="{791ED0CD-55A1-4DF6-AF42-F9E09A783095}"/>
    <hyperlink ref="F325" r:id="rId962" display="https://be.linkedin.com/in/joachim-verrijcken-37123a6" xr:uid="{430B0E2A-7240-4AA0-AE91-C334ED219FC8}"/>
    <hyperlink ref="U324" r:id="rId963" display="https://app.bizzy.org/BE/0479775.163?utm_source=export&amp;utm_medium=lists_xlsx" xr:uid="{A04877F7-E0E0-443B-B4F4-FE0F4685193B}"/>
    <hyperlink ref="Q324" r:id="rId964" display="https://www.cargill.be/" xr:uid="{268C1A7E-1533-4F61-BC59-70F6FB9CF969}"/>
    <hyperlink ref="F324" r:id="rId965" display="https://be.linkedin.com/in/wouter-cromheecke-4b9222a1" xr:uid="{DDE23F0D-EA3E-41E1-BEB5-85C0AF1EE84E}"/>
    <hyperlink ref="U326" r:id="rId966" display="https://app.bizzy.org/BE/0419225.387?utm_source=export&amp;utm_medium=lists_xlsx" xr:uid="{EC3A4D5D-C42D-4A33-871A-AA62BA7AAFF3}"/>
    <hyperlink ref="Q326" r:id="rId967" display="https://www.tui.be/nl" xr:uid="{175D443A-BC54-43EE-A7F0-E3FFF728D375}"/>
    <hyperlink ref="F326" r:id="rId968" display="https://be.linkedin.com/in/bert-de-keyser-6511331b9" xr:uid="{F8AC33A9-97D6-47F7-8DB2-B64A6C7AF52A}"/>
    <hyperlink ref="Q327" r:id="rId969" display="https://www.dhl.be/" xr:uid="{16D7D9E4-2F21-4FFD-9A0B-0B4D7686986B}"/>
    <hyperlink ref="F327" r:id="rId970" display="https://be.linkedin.com/in/sylvie-noël?trk=public_profile_samename_profile_profile-result-card_result-card_full-click" xr:uid="{0CA437A4-9327-48F9-88EF-75FA63104599}"/>
    <hyperlink ref="Q330" r:id="rId971" display="https://www.dhlexpress.be/" xr:uid="{44839933-6685-4053-A4E4-9F0AA7522455}"/>
    <hyperlink ref="F330" r:id="rId972" display="https://be.linkedin.com/in/sylvie-noël?trk=public_profile_samename_profile_profile-result-card_result-card_full-click" xr:uid="{0B15D45E-4E31-4FFA-8B67-613FC742E7C9}"/>
    <hyperlink ref="Q329" r:id="rId973" display="https://www.adecco.be/" xr:uid="{415B602E-05B6-4B9F-9E99-8F3D327D303F}"/>
    <hyperlink ref="F329" r:id="rId974" display="https://be.linkedin.com/in/maria-lanza-6a2499181" xr:uid="{7DD17AFE-9761-4B91-B560-C84A0FE75767}"/>
    <hyperlink ref="Q328" r:id="rId975" display="https://aldi.be/" xr:uid="{69F679A8-C280-472F-BAD1-D78DF570E32B}"/>
    <hyperlink ref="F328" r:id="rId976" display="https://be.linkedin.com/in/jessica-lambrecht-25a821137" xr:uid="{D1CA8109-F3A4-45EF-9E43-C7F4A7CB3B56}"/>
    <hyperlink ref="Q332" r:id="rId977" display="https://www.nitto.com/" xr:uid="{B93A0514-CEC8-4375-AC47-85755BF7A66E}"/>
    <hyperlink ref="F332" r:id="rId978" display="https://be.linkedin.com/in/erwin-martens-1b3a632b" xr:uid="{EB5954CB-6492-463D-9D6E-98C79FCEBDA7}"/>
    <hyperlink ref="Q331" r:id="rId979" display="https://evalevoh.com/" xr:uid="{BD667194-0DA2-4FD8-ABC3-0B13B3452653}"/>
    <hyperlink ref="F331" r:id="rId980" display="https://be.linkedin.com/in/marijke-tavernier-2657b43" xr:uid="{B1D4554D-EB91-49A0-92B8-0F1B4C73CD06}"/>
    <hyperlink ref="Q333" r:id="rId981" display="https://www.multimasters.be/" xr:uid="{560F7E37-CF10-43ED-B479-82F4EF785FA4}"/>
    <hyperlink ref="F333" r:id="rId982" display="https://be.linkedin.com/in/joke-van-scharen-618837a" xr:uid="{8C9D717D-2CB4-4D3E-9FAF-A9DA960ED5B5}"/>
    <hyperlink ref="Q335" r:id="rId983" display="https://www.petersime.be/" xr:uid="{81175172-3E58-4046-A133-8F5D7D64E349}"/>
    <hyperlink ref="F335" r:id="rId984" display="https://be.linkedin.com/in/karlijnlippens" xr:uid="{AB372875-54D1-48DD-8A10-1515F024CF1D}"/>
    <hyperlink ref="Q334" r:id="rId985" display="https://www.dhlparcel.be/" xr:uid="{0BBEF306-D07E-43EB-8626-850A1946F969}"/>
    <hyperlink ref="F334" r:id="rId986" display="https://be.linkedin.com/in/mertenskarel" xr:uid="{5D3BEA32-E4CB-4F1C-BD32-F189E679E39F}"/>
  </hyperlinks>
  <pageMargins left="0.7" right="0.7" top="0.75" bottom="0.75" header="0.3" footer="0.3"/>
  <pageSetup orientation="portrait" horizontalDpi="4294967295" verticalDpi="4294967295"/>
  <tableParts count="1">
    <tablePart r:id="rId98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88E7-617B-42A8-8059-568DA607A5CF}">
  <dimension ref="A1:M542"/>
  <sheetViews>
    <sheetView workbookViewId="0">
      <selection activeCell="K1" sqref="K1"/>
    </sheetView>
  </sheetViews>
  <sheetFormatPr defaultRowHeight="14.25" x14ac:dyDescent="0.45"/>
  <cols>
    <col min="1" max="1" width="37.265625" customWidth="1"/>
    <col min="2" max="2" width="18.73046875" customWidth="1"/>
    <col min="3" max="3" width="28" customWidth="1"/>
    <col min="4" max="5" width="34.3984375" customWidth="1"/>
    <col min="6" max="6" width="26.86328125" hidden="1" customWidth="1"/>
    <col min="7" max="7" width="15.1328125" hidden="1" customWidth="1"/>
    <col min="8" max="8" width="21.265625" hidden="1" customWidth="1"/>
    <col min="9" max="9" width="24" hidden="1" customWidth="1"/>
  </cols>
  <sheetData>
    <row r="1" spans="1:13" x14ac:dyDescent="0.45">
      <c r="A1" t="s">
        <v>9104</v>
      </c>
      <c r="B1" t="s">
        <v>5013</v>
      </c>
      <c r="C1" t="s">
        <v>5014</v>
      </c>
      <c r="D1" t="s">
        <v>9105</v>
      </c>
      <c r="E1" t="s">
        <v>9108</v>
      </c>
      <c r="F1" t="s">
        <v>5</v>
      </c>
      <c r="G1" t="s">
        <v>9103</v>
      </c>
      <c r="H1" t="s">
        <v>9106</v>
      </c>
      <c r="I1" t="s">
        <v>9107</v>
      </c>
      <c r="J1" t="s">
        <v>9111</v>
      </c>
      <c r="K1" t="s">
        <v>9418</v>
      </c>
      <c r="L1" t="s">
        <v>9419</v>
      </c>
      <c r="M1" t="s">
        <v>9417</v>
      </c>
    </row>
    <row r="2" spans="1:13" x14ac:dyDescent="0.45">
      <c r="A2" s="3" t="s">
        <v>6684</v>
      </c>
      <c r="B2" s="4" t="s">
        <v>6685</v>
      </c>
      <c r="C2" t="s">
        <v>6686</v>
      </c>
      <c r="D2" s="4" t="s">
        <v>6687</v>
      </c>
      <c r="E2" s="4" t="str">
        <f>SUBSTITUTE(SUBSTITUTE(SUBSTITUTE(SUBSTITUTE(SUBSTITUTE(SUBSTITUTE(SUBSTITUTE(SUBSTITUTE(SUBSTITUTE(SUBSTITUTE(SUBSTITUTE(SUBSTITUTE(SUBSTITUTE(LOWER(Table3[[#This Row],[Bedrijf]]),".",""),"-","")," bvba",""),"belgië",""),"belgium","")," nv","")," bv",""),"group",""),"groep","")," ", ""),"é","e"),"è","e"),"à","a")</f>
        <v>peri</v>
      </c>
      <c r="F2" t="s">
        <v>6688</v>
      </c>
      <c r="G2" s="4" t="s">
        <v>6689</v>
      </c>
      <c r="H2" t="s">
        <v>6690</v>
      </c>
      <c r="I2" t="s">
        <v>6691</v>
      </c>
      <c r="J2" t="str">
        <f>_xlfn.XLOOKUP(Table3[[#This Row],[Basisnaam]],Table2[Basisnaam],Table2[Naam],"",0)</f>
        <v>Peri</v>
      </c>
      <c r="K2" t="str">
        <f>_xlfn.XLOOKUP(Table3[[#This Row],[Email]],Contacten!$D$2:$D$355,Contacten!$D$2:$D$355,"Not Found",0)</f>
        <v>a.de.hommel@peri.nl</v>
      </c>
      <c r="L2" t="str">
        <f>_xlfn.XLOOKUP(LOWER(Table3[[#This Row],[Voornaam]]&amp;Table3[[#This Row],[Achternaam]]&amp;Table3[[#This Row],[Basisnaam]]),Contacten!$L$2:$L$355,Contacten!$H$2:$H$355,"Not Found",0)</f>
        <v>Not Found</v>
      </c>
      <c r="M2" t="str">
        <f>LOWER(Table3[[#This Row],[Voornaam]]&amp;Table3[[#This Row],[Achternaam]]&amp;Table3[[#This Row],[Basisnaam]])</f>
        <v>antonettede hommelperi</v>
      </c>
    </row>
    <row r="3" spans="1:13" x14ac:dyDescent="0.45">
      <c r="A3" s="3" t="s">
        <v>6692</v>
      </c>
      <c r="B3" s="4" t="s">
        <v>6693</v>
      </c>
      <c r="C3" t="s">
        <v>6694</v>
      </c>
      <c r="D3" s="4" t="s">
        <v>6695</v>
      </c>
      <c r="E3" s="4" t="str">
        <f>SUBSTITUTE(SUBSTITUTE(SUBSTITUTE(SUBSTITUTE(SUBSTITUTE(SUBSTITUTE(SUBSTITUTE(SUBSTITUTE(SUBSTITUTE(SUBSTITUTE(SUBSTITUTE(SUBSTITUTE(SUBSTITUTE(LOWER(Table3[[#This Row],[Bedrijf]]),".",""),"-","")," bvba",""),"belgië",""),"belgium","")," nv","")," bv",""),"group",""),"groep","")," ", ""),"é","e"),"è","e"),"à","a")</f>
        <v>biocodexbenelux</v>
      </c>
      <c r="F3" t="s">
        <v>6696</v>
      </c>
      <c r="G3" s="4" t="s">
        <v>6689</v>
      </c>
      <c r="H3" t="s">
        <v>5052</v>
      </c>
      <c r="I3" t="s">
        <v>6697</v>
      </c>
      <c r="J3" t="str">
        <f>_xlfn.XLOOKUP(Table3[[#This Row],[Basisnaam]],Table2[Basisnaam],Table2[Naam],"",0)</f>
        <v>Biocodex Benelux</v>
      </c>
      <c r="K3" t="str">
        <f>_xlfn.XLOOKUP(Table3[[#This Row],[Email]],Contacten!$D$2:$D$355,Contacten!$D$2:$D$355,"Not Found",0)</f>
        <v>a.marcosdiaz@biocodex.be</v>
      </c>
      <c r="L3" t="str">
        <f>_xlfn.XLOOKUP(LOWER(Table3[[#This Row],[Voornaam]]&amp;Table3[[#This Row],[Achternaam]]&amp;Table3[[#This Row],[Basisnaam]]),Contacten!$L$2:$L$355,Contacten!$H$2:$H$355,"Not Found",0)</f>
        <v>Not Found</v>
      </c>
      <c r="M3" t="str">
        <f>LOWER(Table3[[#This Row],[Voornaam]]&amp;Table3[[#This Row],[Achternaam]]&amp;Table3[[#This Row],[Basisnaam]])</f>
        <v>alexandremarcos diazbiocodexbenelux</v>
      </c>
    </row>
    <row r="4" spans="1:13" x14ac:dyDescent="0.45">
      <c r="A4" s="3" t="s">
        <v>6698</v>
      </c>
      <c r="B4" s="4" t="s">
        <v>6699</v>
      </c>
      <c r="C4" t="s">
        <v>6700</v>
      </c>
      <c r="D4" s="4" t="s">
        <v>6701</v>
      </c>
      <c r="E4" s="4" t="str">
        <f>SUBSTITUTE(SUBSTITUTE(SUBSTITUTE(SUBSTITUTE(SUBSTITUTE(SUBSTITUTE(SUBSTITUTE(SUBSTITUTE(SUBSTITUTE(SUBSTITUTE(SUBSTITUTE(SUBSTITUTE(SUBSTITUTE(LOWER(Table3[[#This Row],[Bedrijf]]),".",""),"-","")," bvba",""),"belgië",""),"belgium","")," nv","")," bv",""),"group",""),"groep","")," ", ""),"é","e"),"è","e"),"à","a")</f>
        <v>spie</v>
      </c>
      <c r="F4" t="s">
        <v>6702</v>
      </c>
      <c r="G4" s="4" t="s">
        <v>6689</v>
      </c>
      <c r="H4" t="s">
        <v>6703</v>
      </c>
      <c r="I4" t="s">
        <v>6704</v>
      </c>
      <c r="J4" t="str">
        <f>_xlfn.XLOOKUP(Table3[[#This Row],[Basisnaam]],Table2[Basisnaam],Table2[Naam],"",0)</f>
        <v>Spie Belgium</v>
      </c>
      <c r="K4" t="str">
        <f>_xlfn.XLOOKUP(Table3[[#This Row],[Email]],Contacten!$D$2:$D$355,Contacten!$D$2:$D$355,"Not Found",0)</f>
        <v>a.vandeputte@spie.com</v>
      </c>
      <c r="L4" t="str">
        <f>_xlfn.XLOOKUP(LOWER(Table3[[#This Row],[Voornaam]]&amp;Table3[[#This Row],[Achternaam]]&amp;Table3[[#This Row],[Basisnaam]]),Contacten!$L$2:$L$355,Contacten!$H$2:$H$355,"Not Found",0)</f>
        <v>Not Found</v>
      </c>
      <c r="M4" t="str">
        <f>LOWER(Table3[[#This Row],[Voornaam]]&amp;Table3[[#This Row],[Achternaam]]&amp;Table3[[#This Row],[Basisnaam]])</f>
        <v>annikvandeputtespie</v>
      </c>
    </row>
    <row r="5" spans="1:13" x14ac:dyDescent="0.45">
      <c r="A5" s="3" t="s">
        <v>6280</v>
      </c>
      <c r="B5" s="4" t="s">
        <v>5029</v>
      </c>
      <c r="C5" t="s">
        <v>6279</v>
      </c>
      <c r="D5" s="4" t="s">
        <v>6705</v>
      </c>
      <c r="E5" s="4" t="str">
        <f>SUBSTITUTE(SUBSTITUTE(SUBSTITUTE(SUBSTITUTE(SUBSTITUTE(SUBSTITUTE(SUBSTITUTE(SUBSTITUTE(SUBSTITUTE(SUBSTITUTE(SUBSTITUTE(SUBSTITUTE(SUBSTITUTE(LOWER(Table3[[#This Row],[Bedrijf]]),".",""),"-","")," bvba",""),"belgië",""),"belgium","")," nv","")," bv",""),"group",""),"groep","")," ", ""),"é","e"),"è","e"),"à","a")</f>
        <v>keyence</v>
      </c>
      <c r="F5" t="s">
        <v>6706</v>
      </c>
      <c r="G5" s="4" t="s">
        <v>6689</v>
      </c>
      <c r="H5" t="s">
        <v>6707</v>
      </c>
      <c r="I5" t="s">
        <v>6708</v>
      </c>
      <c r="J5" t="str">
        <f>_xlfn.XLOOKUP(Table3[[#This Row],[Basisnaam]],Table2[Basisnaam],Table2[Naam],"",0)</f>
        <v>Keyence</v>
      </c>
      <c r="K5" t="str">
        <f>_xlfn.XLOOKUP(Table3[[#This Row],[Email]],Contacten!$D$2:$D$355,Contacten!$D$2:$D$355,"Not Found",0)</f>
        <v>a.wellekens@keyence.eu</v>
      </c>
      <c r="L5" t="str">
        <f>_xlfn.XLOOKUP(LOWER(Table3[[#This Row],[Voornaam]]&amp;Table3[[#This Row],[Achternaam]]&amp;Table3[[#This Row],[Basisnaam]]),Contacten!$L$2:$L$355,Contacten!$H$2:$H$355,"Not Found",0)</f>
        <v>Not Found</v>
      </c>
      <c r="M5" t="str">
        <f>LOWER(Table3[[#This Row],[Voornaam]]&amp;Table3[[#This Row],[Achternaam]]&amp;Table3[[#This Row],[Basisnaam]])</f>
        <v>annwellekenskeyence</v>
      </c>
    </row>
    <row r="6" spans="1:13" x14ac:dyDescent="0.45">
      <c r="A6" s="3" t="s">
        <v>6709</v>
      </c>
      <c r="B6" s="4" t="s">
        <v>5781</v>
      </c>
      <c r="C6" t="s">
        <v>6710</v>
      </c>
      <c r="D6" s="4" t="s">
        <v>6711</v>
      </c>
      <c r="E6" s="4" t="str">
        <f>SUBSTITUTE(SUBSTITUTE(SUBSTITUTE(SUBSTITUTE(SUBSTITUTE(SUBSTITUTE(SUBSTITUTE(SUBSTITUTE(SUBSTITUTE(SUBSTITUTE(SUBSTITUTE(SUBSTITUTE(SUBSTITUTE(LOWER(Table3[[#This Row],[Bedrijf]]),".",""),"-","")," bvba",""),"belgië",""),"belgium","")," nv","")," bv",""),"group",""),"groep","")," ", ""),"é","e"),"è","e"),"à","a")</f>
        <v>idealstandardinternational</v>
      </c>
      <c r="F6" t="s">
        <v>6689</v>
      </c>
      <c r="G6" s="4" t="s">
        <v>6689</v>
      </c>
      <c r="H6" t="s">
        <v>6712</v>
      </c>
      <c r="I6" t="s">
        <v>6713</v>
      </c>
      <c r="J6" t="str">
        <f>_xlfn.XLOOKUP(Table3[[#This Row],[Basisnaam]],Table2[Basisnaam],Table2[Naam],"",0)</f>
        <v>Ideal Standard International</v>
      </c>
      <c r="K6" t="str">
        <f>_xlfn.XLOOKUP(Table3[[#This Row],[Email]],Contacten!$D$2:$D$355,Contacten!$D$2:$D$355,"Not Found",0)</f>
        <v>abollen@idealstandard.com</v>
      </c>
      <c r="L6" t="str">
        <f>_xlfn.XLOOKUP(LOWER(Table3[[#This Row],[Voornaam]]&amp;Table3[[#This Row],[Achternaam]]&amp;Table3[[#This Row],[Basisnaam]]),Contacten!$L$2:$L$355,Contacten!$H$2:$H$355,"Not Found",0)</f>
        <v>Not Found</v>
      </c>
      <c r="M6" t="str">
        <f>LOWER(Table3[[#This Row],[Voornaam]]&amp;Table3[[#This Row],[Achternaam]]&amp;Table3[[#This Row],[Basisnaam]])</f>
        <v>annickbollenidealstandardinternational</v>
      </c>
    </row>
    <row r="7" spans="1:13" x14ac:dyDescent="0.45">
      <c r="A7" s="3" t="s">
        <v>6714</v>
      </c>
      <c r="B7" s="4" t="s">
        <v>6715</v>
      </c>
      <c r="C7" t="s">
        <v>6716</v>
      </c>
      <c r="D7" s="4" t="s">
        <v>6717</v>
      </c>
      <c r="E7" s="4" t="str">
        <f>SUBSTITUTE(SUBSTITUTE(SUBSTITUTE(SUBSTITUTE(SUBSTITUTE(SUBSTITUTE(SUBSTITUTE(SUBSTITUTE(SUBSTITUTE(SUBSTITUTE(SUBSTITUTE(SUBSTITUTE(SUBSTITUTE(LOWER(Table3[[#This Row],[Bedrijf]]),".",""),"-","")," bvba",""),"belgië",""),"belgium","")," nv","")," bv",""),"group",""),"groep","")," ", ""),"é","e"),"è","e"),"à","a")</f>
        <v>schreder</v>
      </c>
      <c r="F7" t="s">
        <v>6718</v>
      </c>
      <c r="G7" s="4" t="s">
        <v>6689</v>
      </c>
      <c r="H7" t="s">
        <v>6719</v>
      </c>
      <c r="I7" t="s">
        <v>6720</v>
      </c>
      <c r="J7" t="str">
        <f>_xlfn.XLOOKUP(Table3[[#This Row],[Basisnaam]],Table2[Basisnaam],Table2[Naam],"",0)</f>
        <v>Schreder</v>
      </c>
      <c r="K7" t="str">
        <f>_xlfn.XLOOKUP(Table3[[#This Row],[Email]],Contacten!$D$2:$D$355,Contacten!$D$2:$D$355,"Not Found",0)</f>
        <v>acevers@schreder.com</v>
      </c>
      <c r="L7" t="str">
        <f>_xlfn.XLOOKUP(LOWER(Table3[[#This Row],[Voornaam]]&amp;Table3[[#This Row],[Achternaam]]&amp;Table3[[#This Row],[Basisnaam]]),Contacten!$L$2:$L$355,Contacten!$H$2:$H$355,"Not Found",0)</f>
        <v>Not Found</v>
      </c>
      <c r="M7" t="str">
        <f>LOWER(Table3[[#This Row],[Voornaam]]&amp;Table3[[#This Row],[Achternaam]]&amp;Table3[[#This Row],[Basisnaam]])</f>
        <v>anne-catherineeversschreder</v>
      </c>
    </row>
    <row r="8" spans="1:13" x14ac:dyDescent="0.45">
      <c r="A8" s="3" t="s">
        <v>6721</v>
      </c>
      <c r="B8" s="4" t="s">
        <v>6722</v>
      </c>
      <c r="C8" t="s">
        <v>6723</v>
      </c>
      <c r="D8" s="4" t="s">
        <v>6724</v>
      </c>
      <c r="E8" s="4" t="str">
        <f>SUBSTITUTE(SUBSTITUTE(SUBSTITUTE(SUBSTITUTE(SUBSTITUTE(SUBSTITUTE(SUBSTITUTE(SUBSTITUTE(SUBSTITUTE(SUBSTITUTE(SUBSTITUTE(SUBSTITUTE(SUBSTITUTE(LOWER(Table3[[#This Row],[Bedrijf]]),".",""),"-","")," bvba",""),"belgië",""),"belgium","")," nv","")," bv",""),"group",""),"groep","")," ", ""),"é","e"),"è","e"),"à","a")</f>
        <v>luminus</v>
      </c>
      <c r="F8" t="s">
        <v>6725</v>
      </c>
      <c r="G8" s="4" t="s">
        <v>6689</v>
      </c>
      <c r="H8" t="s">
        <v>6726</v>
      </c>
      <c r="I8" t="s">
        <v>6727</v>
      </c>
      <c r="J8" t="str">
        <f>_xlfn.XLOOKUP(Table3[[#This Row],[Basisnaam]],Table2[Basisnaam],Table2[Naam],"",0)</f>
        <v>Luminus</v>
      </c>
      <c r="K8" t="str">
        <f>_xlfn.XLOOKUP(Table3[[#This Row],[Email]],Contacten!$D$2:$D$355,Contacten!$D$2:$D$355,"Not Found",0)</f>
        <v>adrien.marchitelli@luminus.be</v>
      </c>
      <c r="L8" t="str">
        <f>_xlfn.XLOOKUP(LOWER(Table3[[#This Row],[Voornaam]]&amp;Table3[[#This Row],[Achternaam]]&amp;Table3[[#This Row],[Basisnaam]]),Contacten!$L$2:$L$355,Contacten!$H$2:$H$355,"Not Found",0)</f>
        <v>Not Found</v>
      </c>
      <c r="M8" t="str">
        <f>LOWER(Table3[[#This Row],[Voornaam]]&amp;Table3[[#This Row],[Achternaam]]&amp;Table3[[#This Row],[Basisnaam]])</f>
        <v>adrienmarchitelliluminus</v>
      </c>
    </row>
    <row r="9" spans="1:13" x14ac:dyDescent="0.45">
      <c r="A9" s="3" t="s">
        <v>6728</v>
      </c>
      <c r="B9" s="4" t="s">
        <v>6729</v>
      </c>
      <c r="C9" t="s">
        <v>6730</v>
      </c>
      <c r="D9" s="4" t="s">
        <v>1726</v>
      </c>
      <c r="E9" s="4" t="str">
        <f>SUBSTITUTE(SUBSTITUTE(SUBSTITUTE(SUBSTITUTE(SUBSTITUTE(SUBSTITUTE(SUBSTITUTE(SUBSTITUTE(SUBSTITUTE(SUBSTITUTE(SUBSTITUTE(SUBSTITUTE(SUBSTITUTE(LOWER(Table3[[#This Row],[Bedrijf]]),".",""),"-","")," bvba",""),"belgië",""),"belgium","")," nv","")," bv",""),"group",""),"groep","")," ", ""),"é","e"),"è","e"),"à","a")</f>
        <v>denys</v>
      </c>
      <c r="F9" t="s">
        <v>6689</v>
      </c>
      <c r="G9" s="4" t="s">
        <v>6689</v>
      </c>
      <c r="H9" t="s">
        <v>5115</v>
      </c>
      <c r="I9" t="s">
        <v>6731</v>
      </c>
      <c r="J9" t="str">
        <f>_xlfn.XLOOKUP(Table3[[#This Row],[Basisnaam]],Table2[Basisnaam],Table2[Naam],"",0)</f>
        <v>Denys</v>
      </c>
      <c r="K9" t="str">
        <f>_xlfn.XLOOKUP(Table3[[#This Row],[Email]],Contacten!$D$2:$D$355,Contacten!$D$2:$D$355,"Not Found",0)</f>
        <v>aeke.vandenbroeke@denys.com</v>
      </c>
      <c r="L9" t="str">
        <f>_xlfn.XLOOKUP(LOWER(Table3[[#This Row],[Voornaam]]&amp;Table3[[#This Row],[Achternaam]]&amp;Table3[[#This Row],[Basisnaam]]),Contacten!$L$2:$L$355,Contacten!$H$2:$H$355,"Not Found",0)</f>
        <v>Not Found</v>
      </c>
      <c r="M9" t="str">
        <f>LOWER(Table3[[#This Row],[Voornaam]]&amp;Table3[[#This Row],[Achternaam]]&amp;Table3[[#This Row],[Basisnaam]])</f>
        <v>aekevan den broekedenys</v>
      </c>
    </row>
    <row r="10" spans="1:13" x14ac:dyDescent="0.45">
      <c r="A10" s="3" t="s">
        <v>6732</v>
      </c>
      <c r="B10" s="4" t="s">
        <v>6733</v>
      </c>
      <c r="C10" t="s">
        <v>6734</v>
      </c>
      <c r="D10" s="4" t="s">
        <v>6735</v>
      </c>
      <c r="E10" s="4" t="str">
        <f>SUBSTITUTE(SUBSTITUTE(SUBSTITUTE(SUBSTITUTE(SUBSTITUTE(SUBSTITUTE(SUBSTITUTE(SUBSTITUTE(SUBSTITUTE(SUBSTITUTE(SUBSTITUTE(SUBSTITUTE(SUBSTITUTE(LOWER(Table3[[#This Row],[Bedrijf]]),".",""),"-","")," bvba",""),"belgië",""),"belgium","")," nv","")," bv",""),"group",""),"groep","")," ", ""),"é","e"),"è","e"),"à","a")</f>
        <v>envalior</v>
      </c>
      <c r="F10" t="s">
        <v>6689</v>
      </c>
      <c r="G10" s="4" t="s">
        <v>6689</v>
      </c>
      <c r="H10" t="s">
        <v>5115</v>
      </c>
      <c r="I10" t="s">
        <v>6736</v>
      </c>
      <c r="J10" t="str">
        <f>_xlfn.XLOOKUP(Table3[[#This Row],[Basisnaam]],Table2[Basisnaam],Table2[Naam],"",0)</f>
        <v>Envalior</v>
      </c>
      <c r="K10" t="str">
        <f>_xlfn.XLOOKUP(Table3[[#This Row],[Email]],Contacten!$D$2:$D$355,Contacten!$D$2:$D$355,"Not Found",0)</f>
        <v>alain.cools@lanxess.com</v>
      </c>
      <c r="L10" t="str">
        <f>_xlfn.XLOOKUP(LOWER(Table3[[#This Row],[Voornaam]]&amp;Table3[[#This Row],[Achternaam]]&amp;Table3[[#This Row],[Basisnaam]]),Contacten!$L$2:$L$355,Contacten!$H$2:$H$355,"Not Found",0)</f>
        <v>Not Found</v>
      </c>
      <c r="M10" t="str">
        <f>LOWER(Table3[[#This Row],[Voornaam]]&amp;Table3[[#This Row],[Achternaam]]&amp;Table3[[#This Row],[Basisnaam]])</f>
        <v>alaincoolsenvalior</v>
      </c>
    </row>
    <row r="11" spans="1:13" x14ac:dyDescent="0.45">
      <c r="A11" s="3" t="s">
        <v>6737</v>
      </c>
      <c r="B11" s="4" t="s">
        <v>6733</v>
      </c>
      <c r="C11" t="s">
        <v>6738</v>
      </c>
      <c r="D11" s="4" t="s">
        <v>6739</v>
      </c>
      <c r="E11" s="4" t="str">
        <f>SUBSTITUTE(SUBSTITUTE(SUBSTITUTE(SUBSTITUTE(SUBSTITUTE(SUBSTITUTE(SUBSTITUTE(SUBSTITUTE(SUBSTITUTE(SUBSTITUTE(SUBSTITUTE(SUBSTITUTE(SUBSTITUTE(LOWER(Table3[[#This Row],[Bedrijf]]),".",""),"-","")," bvba",""),"belgië",""),"belgium","")," nv","")," bv",""),"group",""),"groep","")," ", ""),"é","e"),"è","e"),"à","a")</f>
        <v>atlascopcoairpower</v>
      </c>
      <c r="F11" t="s">
        <v>6689</v>
      </c>
      <c r="G11" s="4" t="s">
        <v>6689</v>
      </c>
      <c r="H11" t="s">
        <v>6740</v>
      </c>
      <c r="I11" t="s">
        <v>6741</v>
      </c>
      <c r="J11" t="str">
        <f>_xlfn.XLOOKUP(Table3[[#This Row],[Basisnaam]],Table2[Basisnaam],Table2[Naam],"",0)</f>
        <v>Atlas Copco Airpower</v>
      </c>
      <c r="K11" t="str">
        <f>_xlfn.XLOOKUP(Table3[[#This Row],[Email]],Contacten!$D$2:$D$355,Contacten!$D$2:$D$355,"Not Found",0)</f>
        <v>alain.de.dauw@atlascopco.com</v>
      </c>
      <c r="L11" t="str">
        <f>_xlfn.XLOOKUP(LOWER(Table3[[#This Row],[Voornaam]]&amp;Table3[[#This Row],[Achternaam]]&amp;Table3[[#This Row],[Basisnaam]]),Contacten!$L$2:$L$355,Contacten!$H$2:$H$355,"Not Found",0)</f>
        <v>Not Found</v>
      </c>
      <c r="M11" t="str">
        <f>LOWER(Table3[[#This Row],[Voornaam]]&amp;Table3[[#This Row],[Achternaam]]&amp;Table3[[#This Row],[Basisnaam]])</f>
        <v>alainde dauwatlascopcoairpower</v>
      </c>
    </row>
    <row r="12" spans="1:13" x14ac:dyDescent="0.45">
      <c r="A12" s="3" t="s">
        <v>6742</v>
      </c>
      <c r="B12" s="4" t="s">
        <v>5842</v>
      </c>
      <c r="C12" t="s">
        <v>6520</v>
      </c>
      <c r="D12" s="4" t="s">
        <v>6743</v>
      </c>
      <c r="E12" s="4" t="str">
        <f>SUBSTITUTE(SUBSTITUTE(SUBSTITUTE(SUBSTITUTE(SUBSTITUTE(SUBSTITUTE(SUBSTITUTE(SUBSTITUTE(SUBSTITUTE(SUBSTITUTE(SUBSTITUTE(SUBSTITUTE(SUBSTITUTE(LOWER(Table3[[#This Row],[Bedrijf]]),".",""),"-","")," bvba",""),"belgië",""),"belgium","")," nv","")," bv",""),"group",""),"groep","")," ", ""),"é","e"),"è","e"),"à","a")</f>
        <v>popelin</v>
      </c>
      <c r="F12" t="s">
        <v>6689</v>
      </c>
      <c r="G12" s="4" t="s">
        <v>6689</v>
      </c>
      <c r="H12" t="s">
        <v>5115</v>
      </c>
      <c r="I12" t="s">
        <v>6744</v>
      </c>
      <c r="J12" t="str">
        <f>_xlfn.XLOOKUP(Table3[[#This Row],[Basisnaam]],Table2[Basisnaam],Table2[Naam],"",0)</f>
        <v>Popelin BV</v>
      </c>
      <c r="K12" t="str">
        <f>_xlfn.XLOOKUP(Table3[[#This Row],[Email]],Contacten!$D$2:$D$355,Contacten!$D$2:$D$355,"Not Found",0)</f>
        <v>alexandra.vanloo@goed.be</v>
      </c>
      <c r="L12" t="str">
        <f>_xlfn.XLOOKUP(LOWER(Table3[[#This Row],[Voornaam]]&amp;Table3[[#This Row],[Achternaam]]&amp;Table3[[#This Row],[Basisnaam]]),Contacten!$L$2:$L$355,Contacten!$H$2:$H$355,"Not Found",0)</f>
        <v>Not Found</v>
      </c>
      <c r="M12" t="str">
        <f>LOWER(Table3[[#This Row],[Voornaam]]&amp;Table3[[#This Row],[Achternaam]]&amp;Table3[[#This Row],[Basisnaam]])</f>
        <v>alexandravan loopopelin</v>
      </c>
    </row>
    <row r="13" spans="1:13" x14ac:dyDescent="0.45">
      <c r="A13" s="3" t="s">
        <v>6745</v>
      </c>
      <c r="B13" s="4" t="s">
        <v>5244</v>
      </c>
      <c r="C13" t="s">
        <v>6746</v>
      </c>
      <c r="D13" s="4" t="s">
        <v>6747</v>
      </c>
      <c r="E13" s="4" t="str">
        <f>SUBSTITUTE(SUBSTITUTE(SUBSTITUTE(SUBSTITUTE(SUBSTITUTE(SUBSTITUTE(SUBSTITUTE(SUBSTITUTE(SUBSTITUTE(SUBSTITUTE(SUBSTITUTE(SUBSTITUTE(SUBSTITUTE(LOWER(Table3[[#This Row],[Bedrijf]]),".",""),"-","")," bvba",""),"belgië",""),"belgium","")," nv","")," bv",""),"group",""),"groep","")," ", ""),"é","e"),"è","e"),"à","a")</f>
        <v>kbcautolease</v>
      </c>
      <c r="F13" t="s">
        <v>6689</v>
      </c>
      <c r="G13" s="4" t="s">
        <v>6689</v>
      </c>
      <c r="H13" t="s">
        <v>5052</v>
      </c>
      <c r="I13" t="s">
        <v>6748</v>
      </c>
      <c r="J13" t="str">
        <f>_xlfn.XLOOKUP(Table3[[#This Row],[Basisnaam]],Table2[Basisnaam],Table2[Naam],"",0)</f>
        <v>KBC Autolease</v>
      </c>
      <c r="K13" t="str">
        <f>_xlfn.XLOOKUP(Table3[[#This Row],[Email]],Contacten!$D$2:$D$355,Contacten!$D$2:$D$355,"Not Found",0)</f>
        <v>an.boon@kbcautolease.be</v>
      </c>
      <c r="L13" t="str">
        <f>_xlfn.XLOOKUP(LOWER(Table3[[#This Row],[Voornaam]]&amp;Table3[[#This Row],[Achternaam]]&amp;Table3[[#This Row],[Basisnaam]]),Contacten!$L$2:$L$355,Contacten!$H$2:$H$355,"Not Found",0)</f>
        <v>Not Found</v>
      </c>
      <c r="M13" t="str">
        <f>LOWER(Table3[[#This Row],[Voornaam]]&amp;Table3[[#This Row],[Achternaam]]&amp;Table3[[#This Row],[Basisnaam]])</f>
        <v>anboonkbcautolease</v>
      </c>
    </row>
    <row r="14" spans="1:13" x14ac:dyDescent="0.45">
      <c r="A14" s="3" t="s">
        <v>6749</v>
      </c>
      <c r="B14" s="4" t="s">
        <v>5244</v>
      </c>
      <c r="C14" t="s">
        <v>6750</v>
      </c>
      <c r="D14" s="4" t="s">
        <v>6751</v>
      </c>
      <c r="E14" s="4" t="str">
        <f>SUBSTITUTE(SUBSTITUTE(SUBSTITUTE(SUBSTITUTE(SUBSTITUTE(SUBSTITUTE(SUBSTITUTE(SUBSTITUTE(SUBSTITUTE(SUBSTITUTE(SUBSTITUTE(SUBSTITUTE(SUBSTITUTE(LOWER(Table3[[#This Row],[Bedrijf]]),".",""),"-","")," bvba",""),"belgië",""),"belgium","")," nv","")," bv",""),"group",""),"groep","")," ", ""),"é","e"),"è","e"),"à","a")</f>
        <v>nitto</v>
      </c>
      <c r="F14" t="s">
        <v>6689</v>
      </c>
      <c r="G14" s="4" t="s">
        <v>6689</v>
      </c>
      <c r="H14" t="s">
        <v>6752</v>
      </c>
      <c r="I14" t="s">
        <v>6753</v>
      </c>
      <c r="J14" t="str">
        <f>_xlfn.XLOOKUP(Table3[[#This Row],[Basisnaam]],Table2[Basisnaam],Table2[Naam],"",0)</f>
        <v>NITTO  BELGIUM</v>
      </c>
      <c r="K14" t="str">
        <f>_xlfn.XLOOKUP(Table3[[#This Row],[Email]],Contacten!$D$2:$D$355,Contacten!$D$2:$D$355,"Not Found",0)</f>
        <v>an.pauwels@nittoeurope.com</v>
      </c>
      <c r="L14" t="str">
        <f>_xlfn.XLOOKUP(LOWER(Table3[[#This Row],[Voornaam]]&amp;Table3[[#This Row],[Achternaam]]&amp;Table3[[#This Row],[Basisnaam]]),Contacten!$L$2:$L$355,Contacten!$H$2:$H$355,"Not Found",0)</f>
        <v>Not Found</v>
      </c>
      <c r="M14" t="str">
        <f>LOWER(Table3[[#This Row],[Voornaam]]&amp;Table3[[#This Row],[Achternaam]]&amp;Table3[[#This Row],[Basisnaam]])</f>
        <v>anpauwelsnitto</v>
      </c>
    </row>
    <row r="15" spans="1:13" x14ac:dyDescent="0.45">
      <c r="A15" s="3" t="s">
        <v>6754</v>
      </c>
      <c r="B15" s="4" t="s">
        <v>6443</v>
      </c>
      <c r="C15" t="s">
        <v>6444</v>
      </c>
      <c r="D15" s="4" t="s">
        <v>6755</v>
      </c>
      <c r="E15" s="4" t="str">
        <f>SUBSTITUTE(SUBSTITUTE(SUBSTITUTE(SUBSTITUTE(SUBSTITUTE(SUBSTITUTE(SUBSTITUTE(SUBSTITUTE(SUBSTITUTE(SUBSTITUTE(SUBSTITUTE(SUBSTITUTE(SUBSTITUTE(LOWER(Table3[[#This Row],[Bedrijf]]),".",""),"-","")," bvba",""),"belgië",""),"belgium","")," nv","")," bv",""),"group",""),"groep","")," ", ""),"é","e"),"è","e"),"à","a")</f>
        <v>circetbenelux</v>
      </c>
      <c r="F15" t="s">
        <v>6756</v>
      </c>
      <c r="G15" s="4" t="s">
        <v>6689</v>
      </c>
      <c r="H15" t="s">
        <v>5052</v>
      </c>
      <c r="I15" t="s">
        <v>6757</v>
      </c>
      <c r="J15" t="str">
        <f>_xlfn.XLOOKUP(Table3[[#This Row],[Basisnaam]],Table2[Basisnaam],Table2[Naam],"",0)</f>
        <v>Circet Benelux</v>
      </c>
      <c r="K15" t="str">
        <f>_xlfn.XLOOKUP(Table3[[#This Row],[Email]],Contacten!$D$2:$D$355,Contacten!$D$2:$D$355,"Not Found",0)</f>
        <v>andy.cardon@esas.eu</v>
      </c>
      <c r="L15" t="str">
        <f>_xlfn.XLOOKUP(LOWER(Table3[[#This Row],[Voornaam]]&amp;Table3[[#This Row],[Achternaam]]&amp;Table3[[#This Row],[Basisnaam]]),Contacten!$L$2:$L$355,Contacten!$H$2:$H$355,"Not Found",0)</f>
        <v>Not Found</v>
      </c>
      <c r="M15" t="str">
        <f>LOWER(Table3[[#This Row],[Voornaam]]&amp;Table3[[#This Row],[Achternaam]]&amp;Table3[[#This Row],[Basisnaam]])</f>
        <v>andycardoncircetbenelux</v>
      </c>
    </row>
    <row r="16" spans="1:13" x14ac:dyDescent="0.45">
      <c r="A16" s="3" t="s">
        <v>6758</v>
      </c>
      <c r="B16" s="4" t="s">
        <v>6759</v>
      </c>
      <c r="C16" t="s">
        <v>6760</v>
      </c>
      <c r="D16" s="4" t="s">
        <v>6761</v>
      </c>
      <c r="E16" s="4" t="str">
        <f>SUBSTITUTE(SUBSTITUTE(SUBSTITUTE(SUBSTITUTE(SUBSTITUTE(SUBSTITUTE(SUBSTITUTE(SUBSTITUTE(SUBSTITUTE(SUBSTITUTE(SUBSTITUTE(SUBSTITUTE(SUBSTITUTE(LOWER(Table3[[#This Row],[Bedrijf]]),".",""),"-","")," bvba",""),"belgië",""),"belgium","")," nv","")," bv",""),"group",""),"groep","")," ", ""),"é","e"),"è","e"),"à","a")</f>
        <v>pss</v>
      </c>
      <c r="F16" t="s">
        <v>6689</v>
      </c>
      <c r="G16" s="4" t="s">
        <v>6689</v>
      </c>
      <c r="H16" t="s">
        <v>5052</v>
      </c>
      <c r="I16" t="s">
        <v>6762</v>
      </c>
      <c r="J16" t="str">
        <f>_xlfn.XLOOKUP(Table3[[#This Row],[Basisnaam]],Table2[Basisnaam],Table2[Naam],"",0)</f>
        <v>PSS BELGIUM</v>
      </c>
      <c r="K16" t="str">
        <f>_xlfn.XLOOKUP(Table3[[#This Row],[Email]],Contacten!$D$2:$D$355,Contacten!$D$2:$D$355,"Not Found",0)</f>
        <v>angelique.roelandt@dmpss.com</v>
      </c>
      <c r="L16" t="str">
        <f>_xlfn.XLOOKUP(LOWER(Table3[[#This Row],[Voornaam]]&amp;Table3[[#This Row],[Achternaam]]&amp;Table3[[#This Row],[Basisnaam]]),Contacten!$L$2:$L$355,Contacten!$H$2:$H$355,"Not Found",0)</f>
        <v>Not Found</v>
      </c>
      <c r="M16" t="str">
        <f>LOWER(Table3[[#This Row],[Voornaam]]&amp;Table3[[#This Row],[Achternaam]]&amp;Table3[[#This Row],[Basisnaam]])</f>
        <v>angeliqueroelandtpss</v>
      </c>
    </row>
    <row r="17" spans="1:13" x14ac:dyDescent="0.45">
      <c r="A17" s="3" t="s">
        <v>6763</v>
      </c>
      <c r="B17" s="4" t="s">
        <v>6759</v>
      </c>
      <c r="C17" t="s">
        <v>6764</v>
      </c>
      <c r="D17" s="4" t="s">
        <v>6765</v>
      </c>
      <c r="E17" s="4" t="str">
        <f>SUBSTITUTE(SUBSTITUTE(SUBSTITUTE(SUBSTITUTE(SUBSTITUTE(SUBSTITUTE(SUBSTITUTE(SUBSTITUTE(SUBSTITUTE(SUBSTITUTE(SUBSTITUTE(SUBSTITUTE(SUBSTITUTE(LOWER(Table3[[#This Row],[Bedrijf]]),".",""),"-","")," bvba",""),"belgië",""),"belgium","")," nv","")," bv",""),"group",""),"groep","")," ", ""),"é","e"),"è","e"),"à","a")</f>
        <v>agaris</v>
      </c>
      <c r="F17" t="s">
        <v>6689</v>
      </c>
      <c r="G17" s="4" t="s">
        <v>6689</v>
      </c>
      <c r="H17" t="s">
        <v>5052</v>
      </c>
      <c r="I17" t="s">
        <v>6766</v>
      </c>
      <c r="J17" t="str">
        <f>_xlfn.XLOOKUP(Table3[[#This Row],[Basisnaam]],Table2[Basisnaam],Table2[Naam],"",0)</f>
        <v>Agaris Belgium</v>
      </c>
      <c r="K17" t="str">
        <f>_xlfn.XLOOKUP(Table3[[#This Row],[Email]],Contacten!$D$2:$D$355,Contacten!$D$2:$D$355,"Not Found",0)</f>
        <v>angelique.vanderjeugt@agaris.com</v>
      </c>
      <c r="L17" t="str">
        <f>_xlfn.XLOOKUP(LOWER(Table3[[#This Row],[Voornaam]]&amp;Table3[[#This Row],[Achternaam]]&amp;Table3[[#This Row],[Basisnaam]]),Contacten!$L$2:$L$355,Contacten!$H$2:$H$355,"Not Found",0)</f>
        <v>Not Found</v>
      </c>
      <c r="M17" t="str">
        <f>LOWER(Table3[[#This Row],[Voornaam]]&amp;Table3[[#This Row],[Achternaam]]&amp;Table3[[#This Row],[Basisnaam]])</f>
        <v>angeliquevan der jeugtagaris</v>
      </c>
    </row>
    <row r="18" spans="1:13" x14ac:dyDescent="0.45">
      <c r="A18" s="3" t="s">
        <v>6767</v>
      </c>
      <c r="B18" s="4" t="s">
        <v>6768</v>
      </c>
      <c r="C18" t="s">
        <v>6769</v>
      </c>
      <c r="D18" s="4" t="s">
        <v>6770</v>
      </c>
      <c r="E18" s="4" t="str">
        <f>SUBSTITUTE(SUBSTITUTE(SUBSTITUTE(SUBSTITUTE(SUBSTITUTE(SUBSTITUTE(SUBSTITUTE(SUBSTITUTE(SUBSTITUTE(SUBSTITUTE(SUBSTITUTE(SUBSTITUTE(SUBSTITUTE(LOWER(Table3[[#This Row],[Bedrijf]]),".",""),"-","")," bvba",""),"belgië",""),"belgium","")," nv","")," bv",""),"group",""),"groep","")," ", ""),"é","e"),"è","e"),"à","a")</f>
        <v>cegeka</v>
      </c>
      <c r="F18" t="s">
        <v>6771</v>
      </c>
      <c r="G18" s="4" t="s">
        <v>6689</v>
      </c>
      <c r="H18" t="s">
        <v>5115</v>
      </c>
      <c r="I18" t="s">
        <v>1141</v>
      </c>
      <c r="J18" t="str">
        <f>_xlfn.XLOOKUP(Table3[[#This Row],[Basisnaam]],Table2[Basisnaam],Table2[Naam],"",0)</f>
        <v>CEGEKA GROEP</v>
      </c>
      <c r="K18" t="str">
        <f>_xlfn.XLOOKUP(Table3[[#This Row],[Email]],Contacten!$D$2:$D$355,Contacten!$D$2:$D$355,"Not Found",0)</f>
        <v>anik.stalmans@cegeka.com</v>
      </c>
      <c r="L18" t="str">
        <f>_xlfn.XLOOKUP(LOWER(Table3[[#This Row],[Voornaam]]&amp;Table3[[#This Row],[Achternaam]]&amp;Table3[[#This Row],[Basisnaam]]),Contacten!$L$2:$L$355,Contacten!$H$2:$H$355,"Not Found",0)</f>
        <v>Not Found</v>
      </c>
      <c r="M18" t="str">
        <f>LOWER(Table3[[#This Row],[Voornaam]]&amp;Table3[[#This Row],[Achternaam]]&amp;Table3[[#This Row],[Basisnaam]])</f>
        <v>anikstalmanscegeka</v>
      </c>
    </row>
    <row r="19" spans="1:13" x14ac:dyDescent="0.45">
      <c r="A19" s="3" t="s">
        <v>6772</v>
      </c>
      <c r="B19" s="4" t="s">
        <v>6773</v>
      </c>
      <c r="C19" t="s">
        <v>6774</v>
      </c>
      <c r="D19" s="4" t="s">
        <v>6775</v>
      </c>
      <c r="E19" s="4" t="str">
        <f>SUBSTITUTE(SUBSTITUTE(SUBSTITUTE(SUBSTITUTE(SUBSTITUTE(SUBSTITUTE(SUBSTITUTE(SUBSTITUTE(SUBSTITUTE(SUBSTITUTE(SUBSTITUTE(SUBSTITUTE(SUBSTITUTE(LOWER(Table3[[#This Row],[Bedrijf]]),".",""),"-","")," bvba",""),"belgië",""),"belgium","")," nv","")," bv",""),"group",""),"groep","")," ", ""),"é","e"),"è","e"),"à","a")</f>
        <v>rhenussharedservicecenter</v>
      </c>
      <c r="F19" t="s">
        <v>6689</v>
      </c>
      <c r="G19" s="4" t="s">
        <v>6689</v>
      </c>
      <c r="H19" t="s">
        <v>5052</v>
      </c>
      <c r="I19" t="s">
        <v>6776</v>
      </c>
      <c r="J19" t="str">
        <f>_xlfn.XLOOKUP(Table3[[#This Row],[Basisnaam]],Table2[Basisnaam],Table2[Naam],"",0)</f>
        <v>Rhenus Shared Service Center nv</v>
      </c>
      <c r="K19" t="str">
        <f>_xlfn.XLOOKUP(Table3[[#This Row],[Email]],Contacten!$D$2:$D$355,Contacten!$D$2:$D$355,"Not Found",0)</f>
        <v>anja.anthonissen@be.rhenus.com</v>
      </c>
      <c r="L19" t="str">
        <f>_xlfn.XLOOKUP(LOWER(Table3[[#This Row],[Voornaam]]&amp;Table3[[#This Row],[Achternaam]]&amp;Table3[[#This Row],[Basisnaam]]),Contacten!$L$2:$L$355,Contacten!$H$2:$H$355,"Not Found",0)</f>
        <v>Not Found</v>
      </c>
      <c r="M19" t="str">
        <f>LOWER(Table3[[#This Row],[Voornaam]]&amp;Table3[[#This Row],[Achternaam]]&amp;Table3[[#This Row],[Basisnaam]])</f>
        <v>anjaanthonissenrhenussharedservicecenter</v>
      </c>
    </row>
    <row r="20" spans="1:13" x14ac:dyDescent="0.45">
      <c r="A20" s="3" t="s">
        <v>6777</v>
      </c>
      <c r="B20" s="4" t="s">
        <v>6778</v>
      </c>
      <c r="C20" t="s">
        <v>6779</v>
      </c>
      <c r="D20" s="4" t="s">
        <v>6780</v>
      </c>
      <c r="E20" s="4" t="str">
        <f>SUBSTITUTE(SUBSTITUTE(SUBSTITUTE(SUBSTITUTE(SUBSTITUTE(SUBSTITUTE(SUBSTITUTE(SUBSTITUTE(SUBSTITUTE(SUBSTITUTE(SUBSTITUTE(SUBSTITUTE(SUBSTITUTE(LOWER(Table3[[#This Row],[Bedrijf]]),".",""),"-","")," bvba",""),"belgië",""),"belgium","")," nv","")," bv",""),"group",""),"groep","")," ", ""),"é","e"),"è","e"),"à","a")</f>
        <v>facilcorporate</v>
      </c>
      <c r="F20" t="s">
        <v>6781</v>
      </c>
      <c r="G20" s="4" t="s">
        <v>6689</v>
      </c>
      <c r="H20" t="s">
        <v>6782</v>
      </c>
      <c r="I20" t="s">
        <v>6783</v>
      </c>
      <c r="J20" t="str">
        <f>_xlfn.XLOOKUP(Table3[[#This Row],[Basisnaam]],Table2[Basisnaam],Table2[Naam],"",0)</f>
        <v>Facil Corporate</v>
      </c>
      <c r="K20" t="str">
        <f>_xlfn.XLOOKUP(Table3[[#This Row],[Email]],Contacten!$D$2:$D$355,Contacten!$D$2:$D$355,"Not Found",0)</f>
        <v>anke.coenen@facil.be</v>
      </c>
      <c r="L20" t="str">
        <f>_xlfn.XLOOKUP(LOWER(Table3[[#This Row],[Voornaam]]&amp;Table3[[#This Row],[Achternaam]]&amp;Table3[[#This Row],[Basisnaam]]),Contacten!$L$2:$L$355,Contacten!$H$2:$H$355,"Not Found",0)</f>
        <v>Not Found</v>
      </c>
      <c r="M20" t="str">
        <f>LOWER(Table3[[#This Row],[Voornaam]]&amp;Table3[[#This Row],[Achternaam]]&amp;Table3[[#This Row],[Basisnaam]])</f>
        <v>ankecoenenfacilcorporate</v>
      </c>
    </row>
    <row r="21" spans="1:13" x14ac:dyDescent="0.45">
      <c r="A21" s="3" t="s">
        <v>6784</v>
      </c>
      <c r="B21" s="4" t="s">
        <v>6778</v>
      </c>
      <c r="C21" t="s">
        <v>6785</v>
      </c>
      <c r="D21" s="4" t="s">
        <v>6786</v>
      </c>
      <c r="E21" s="4" t="str">
        <f>SUBSTITUTE(SUBSTITUTE(SUBSTITUTE(SUBSTITUTE(SUBSTITUTE(SUBSTITUTE(SUBSTITUTE(SUBSTITUTE(SUBSTITUTE(SUBSTITUTE(SUBSTITUTE(SUBSTITUTE(SUBSTITUTE(LOWER(Table3[[#This Row],[Bedrijf]]),".",""),"-","")," bvba",""),"belgië",""),"belgium","")," nv","")," bv",""),"group",""),"groep","")," ", ""),"é","e"),"è","e"),"à","a")</f>
        <v>zfwindpowerantwerpen</v>
      </c>
      <c r="F21" t="s">
        <v>6689</v>
      </c>
      <c r="G21" s="4" t="s">
        <v>6689</v>
      </c>
      <c r="H21" t="s">
        <v>6787</v>
      </c>
      <c r="I21" t="s">
        <v>6788</v>
      </c>
      <c r="J21" t="str">
        <f>_xlfn.XLOOKUP(Table3[[#This Row],[Basisnaam]],Table2[Basisnaam],Table2[Naam],"",0)</f>
        <v>ZF WIND POWER ANTWERPEN</v>
      </c>
      <c r="K21" t="str">
        <f>_xlfn.XLOOKUP(Table3[[#This Row],[Email]],Contacten!$D$2:$D$355,Contacten!$D$2:$D$355,"Not Found",0)</f>
        <v>anke.habets@zf.com</v>
      </c>
      <c r="L21" t="str">
        <f>_xlfn.XLOOKUP(LOWER(Table3[[#This Row],[Voornaam]]&amp;Table3[[#This Row],[Achternaam]]&amp;Table3[[#This Row],[Basisnaam]]),Contacten!$L$2:$L$355,Contacten!$H$2:$H$355,"Not Found",0)</f>
        <v>Not Found</v>
      </c>
      <c r="M21" t="str">
        <f>LOWER(Table3[[#This Row],[Voornaam]]&amp;Table3[[#This Row],[Achternaam]]&amp;Table3[[#This Row],[Basisnaam]])</f>
        <v>ankehabetszfwindpowerantwerpen</v>
      </c>
    </row>
    <row r="22" spans="1:13" x14ac:dyDescent="0.45">
      <c r="A22" s="3" t="s">
        <v>6789</v>
      </c>
      <c r="B22" s="4" t="s">
        <v>6790</v>
      </c>
      <c r="C22" t="s">
        <v>6791</v>
      </c>
      <c r="D22" s="4" t="s">
        <v>6792</v>
      </c>
      <c r="E22" s="4" t="str">
        <f>SUBSTITUTE(SUBSTITUTE(SUBSTITUTE(SUBSTITUTE(SUBSTITUTE(SUBSTITUTE(SUBSTITUTE(SUBSTITUTE(SUBSTITUTE(SUBSTITUTE(SUBSTITUTE(SUBSTITUTE(SUBSTITUTE(LOWER(Table3[[#This Row],[Bedrijf]]),".",""),"-","")," bvba",""),"belgië",""),"belgium","")," nv","")," bv",""),"group",""),"groep","")," ", ""),"é","e"),"è","e"),"à","a")</f>
        <v>ebroingredientsf</v>
      </c>
      <c r="F22" t="s">
        <v>6689</v>
      </c>
      <c r="G22" s="4" t="s">
        <v>6689</v>
      </c>
      <c r="H22" t="s">
        <v>5052</v>
      </c>
      <c r="I22" t="s">
        <v>6793</v>
      </c>
      <c r="J22" t="str">
        <f>_xlfn.XLOOKUP(Table3[[#This Row],[Basisnaam]],Table2[Basisnaam],Table2[Naam],"",0)</f>
        <v>Ebro Ingredients Belgium F BV</v>
      </c>
      <c r="K22" t="str">
        <f>_xlfn.XLOOKUP(Table3[[#This Row],[Email]],Contacten!$D$2:$D$355,Contacten!$D$2:$D$355,"Not Found",0)</f>
        <v>ankie.vanhecke@boostnutrition.be</v>
      </c>
      <c r="L22" t="str">
        <f>_xlfn.XLOOKUP(LOWER(Table3[[#This Row],[Voornaam]]&amp;Table3[[#This Row],[Achternaam]]&amp;Table3[[#This Row],[Basisnaam]]),Contacten!$L$2:$L$355,Contacten!$H$2:$H$355,"Not Found",0)</f>
        <v>Not Found</v>
      </c>
      <c r="M22" t="str">
        <f>LOWER(Table3[[#This Row],[Voornaam]]&amp;Table3[[#This Row],[Achternaam]]&amp;Table3[[#This Row],[Basisnaam]])</f>
        <v>ankievan heckeebroingredientsf</v>
      </c>
    </row>
    <row r="23" spans="1:13" x14ac:dyDescent="0.45">
      <c r="A23" s="3" t="s">
        <v>6794</v>
      </c>
      <c r="B23" s="4" t="s">
        <v>5029</v>
      </c>
      <c r="C23" t="s">
        <v>6795</v>
      </c>
      <c r="D23" s="4" t="s">
        <v>6796</v>
      </c>
      <c r="E23" s="4" t="str">
        <f>SUBSTITUTE(SUBSTITUTE(SUBSTITUTE(SUBSTITUTE(SUBSTITUTE(SUBSTITUTE(SUBSTITUTE(SUBSTITUTE(SUBSTITUTE(SUBSTITUTE(SUBSTITUTE(SUBSTITUTE(SUBSTITUTE(LOWER(Table3[[#This Row],[Bedrijf]]),".",""),"-","")," bvba",""),"belgië",""),"belgium","")," nv","")," bv",""),"group",""),"groep","")," ", ""),"é","e"),"è","e"),"à","a")</f>
        <v>nikonmetrologyeurope</v>
      </c>
      <c r="F23" t="s">
        <v>6797</v>
      </c>
      <c r="G23" s="4" t="s">
        <v>6689</v>
      </c>
      <c r="H23" t="s">
        <v>5052</v>
      </c>
      <c r="I23" t="s">
        <v>6798</v>
      </c>
      <c r="J23" t="str">
        <f>_xlfn.XLOOKUP(Table3[[#This Row],[Basisnaam]],Table2[Basisnaam],Table2[Naam],"",0)</f>
        <v>Nikon Metrology Europe</v>
      </c>
      <c r="K23" t="str">
        <f>_xlfn.XLOOKUP(Table3[[#This Row],[Email]],Contacten!$D$2:$D$355,Contacten!$D$2:$D$355,"Not Found",0)</f>
        <v>Not Found</v>
      </c>
      <c r="L23" t="str">
        <f>_xlfn.XLOOKUP(LOWER(Table3[[#This Row],[Voornaam]]&amp;Table3[[#This Row],[Achternaam]]&amp;Table3[[#This Row],[Basisnaam]]),Contacten!$L$2:$L$355,Contacten!$H$2:$H$355,"Not Found",0)</f>
        <v>Not Found</v>
      </c>
      <c r="M23" t="str">
        <f>LOWER(Table3[[#This Row],[Voornaam]]&amp;Table3[[#This Row],[Achternaam]]&amp;Table3[[#This Row],[Basisnaam]])</f>
        <v>annceulemansnikonmetrologyeurope</v>
      </c>
    </row>
    <row r="24" spans="1:13" x14ac:dyDescent="0.45">
      <c r="A24" s="3" t="s">
        <v>6799</v>
      </c>
      <c r="B24" s="4" t="s">
        <v>5029</v>
      </c>
      <c r="C24" t="s">
        <v>6800</v>
      </c>
      <c r="D24" s="4" t="s">
        <v>6801</v>
      </c>
      <c r="E24" s="4" t="str">
        <f>SUBSTITUTE(SUBSTITUTE(SUBSTITUTE(SUBSTITUTE(SUBSTITUTE(SUBSTITUTE(SUBSTITUTE(SUBSTITUTE(SUBSTITUTE(SUBSTITUTE(SUBSTITUTE(SUBSTITUTE(SUBSTITUTE(LOWER(Table3[[#This Row],[Bedrijf]]),".",""),"-","")," bvba",""),"belgië",""),"belgium","")," nv","")," bv",""),"group",""),"groep","")," ", ""),"é","e"),"è","e"),"à","a")</f>
        <v>pelsis</v>
      </c>
      <c r="F24" t="s">
        <v>6802</v>
      </c>
      <c r="G24" s="4" t="s">
        <v>6689</v>
      </c>
      <c r="H24" t="s">
        <v>5987</v>
      </c>
      <c r="I24" t="s">
        <v>6803</v>
      </c>
      <c r="J24" t="str">
        <f>_xlfn.XLOOKUP(Table3[[#This Row],[Basisnaam]],Table2[Basisnaam],Table2[Naam],"",0)</f>
        <v>Pelsis Belgium</v>
      </c>
      <c r="K24" t="str">
        <f>_xlfn.XLOOKUP(Table3[[#This Row],[Email]],Contacten!$D$2:$D$355,Contacten!$D$2:$D$355,"Not Found",0)</f>
        <v>Not Found</v>
      </c>
      <c r="L24" t="str">
        <f>_xlfn.XLOOKUP(LOWER(Table3[[#This Row],[Voornaam]]&amp;Table3[[#This Row],[Achternaam]]&amp;Table3[[#This Row],[Basisnaam]]),Contacten!$L$2:$L$355,Contacten!$H$2:$H$355,"Not Found",0)</f>
        <v>Not Found</v>
      </c>
      <c r="M24" t="str">
        <f>LOWER(Table3[[#This Row],[Voornaam]]&amp;Table3[[#This Row],[Achternaam]]&amp;Table3[[#This Row],[Basisnaam]])</f>
        <v>annde roeypelsis</v>
      </c>
    </row>
    <row r="25" spans="1:13" x14ac:dyDescent="0.45">
      <c r="A25" s="3" t="s">
        <v>6804</v>
      </c>
      <c r="B25" s="4" t="s">
        <v>5029</v>
      </c>
      <c r="C25" t="s">
        <v>6805</v>
      </c>
      <c r="D25" s="4" t="s">
        <v>2225</v>
      </c>
      <c r="E25" s="4" t="str">
        <f>SUBSTITUTE(SUBSTITUTE(SUBSTITUTE(SUBSTITUTE(SUBSTITUTE(SUBSTITUTE(SUBSTITUTE(SUBSTITUTE(SUBSTITUTE(SUBSTITUTE(SUBSTITUTE(SUBSTITUTE(SUBSTITUTE(LOWER(Table3[[#This Row],[Bedrijf]]),".",""),"-","")," bvba",""),"belgië",""),"belgium","")," nv","")," bv",""),"group",""),"groep","")," ", ""),"é","e"),"è","e"),"à","a")</f>
        <v>frieslandcampina</v>
      </c>
      <c r="F25" t="s">
        <v>6689</v>
      </c>
      <c r="G25" s="4" t="s">
        <v>6689</v>
      </c>
      <c r="H25" t="s">
        <v>5052</v>
      </c>
      <c r="I25" t="s">
        <v>6806</v>
      </c>
      <c r="J25" t="str">
        <f>_xlfn.XLOOKUP(Table3[[#This Row],[Basisnaam]],Table2[Basisnaam],Table2[Naam],"",0)</f>
        <v>FrieslandCampina Belgium</v>
      </c>
      <c r="K25" t="str">
        <f>_xlfn.XLOOKUP(Table3[[#This Row],[Email]],Contacten!$D$2:$D$355,Contacten!$D$2:$D$355,"Not Found",0)</f>
        <v>Not Found</v>
      </c>
      <c r="L25" t="str">
        <f>_xlfn.XLOOKUP(LOWER(Table3[[#This Row],[Voornaam]]&amp;Table3[[#This Row],[Achternaam]]&amp;Table3[[#This Row],[Basisnaam]]),Contacten!$L$2:$L$355,Contacten!$H$2:$H$355,"Not Found",0)</f>
        <v>Not Found</v>
      </c>
      <c r="M25" t="str">
        <f>LOWER(Table3[[#This Row],[Voornaam]]&amp;Table3[[#This Row],[Achternaam]]&amp;Table3[[#This Row],[Basisnaam]])</f>
        <v>anndierickxfrieslandcampina</v>
      </c>
    </row>
    <row r="26" spans="1:13" x14ac:dyDescent="0.45">
      <c r="A26" s="3" t="s">
        <v>6807</v>
      </c>
      <c r="B26" s="4" t="s">
        <v>5029</v>
      </c>
      <c r="C26" t="s">
        <v>6808</v>
      </c>
      <c r="D26" s="4" t="s">
        <v>6809</v>
      </c>
      <c r="E26" s="4" t="str">
        <f>SUBSTITUTE(SUBSTITUTE(SUBSTITUTE(SUBSTITUTE(SUBSTITUTE(SUBSTITUTE(SUBSTITUTE(SUBSTITUTE(SUBSTITUTE(SUBSTITUTE(SUBSTITUTE(SUBSTITUTE(SUBSTITUTE(LOWER(Table3[[#This Row],[Bedrijf]]),".",""),"-","")," bvba",""),"belgië",""),"belgium","")," nv","")," bv",""),"group",""),"groep","")," ", ""),"é","e"),"è","e"),"à","a")</f>
        <v>renewi</v>
      </c>
      <c r="F26" t="s">
        <v>6810</v>
      </c>
      <c r="G26" s="4" t="s">
        <v>6689</v>
      </c>
      <c r="H26" t="s">
        <v>6811</v>
      </c>
      <c r="I26" t="s">
        <v>6812</v>
      </c>
      <c r="J26" t="str">
        <f>_xlfn.XLOOKUP(Table3[[#This Row],[Basisnaam]],Table2[Basisnaam],Table2[Naam],"",0)</f>
        <v>RENEWI BELGIUM</v>
      </c>
      <c r="K26" t="str">
        <f>_xlfn.XLOOKUP(Table3[[#This Row],[Email]],Contacten!$D$2:$D$355,Contacten!$D$2:$D$355,"Not Found",0)</f>
        <v>Not Found</v>
      </c>
      <c r="L26" t="str">
        <f>_xlfn.XLOOKUP(LOWER(Table3[[#This Row],[Voornaam]]&amp;Table3[[#This Row],[Achternaam]]&amp;Table3[[#This Row],[Basisnaam]]),Contacten!$L$2:$L$355,Contacten!$H$2:$H$355,"Not Found",0)</f>
        <v>Not Found</v>
      </c>
      <c r="M26" t="str">
        <f>LOWER(Table3[[#This Row],[Voornaam]]&amp;Table3[[#This Row],[Achternaam]]&amp;Table3[[#This Row],[Basisnaam]])</f>
        <v>annmulkensrenewi</v>
      </c>
    </row>
    <row r="27" spans="1:13" x14ac:dyDescent="0.45">
      <c r="A27" s="3" t="s">
        <v>6813</v>
      </c>
      <c r="B27" s="4" t="s">
        <v>5029</v>
      </c>
      <c r="C27" t="s">
        <v>6814</v>
      </c>
      <c r="D27" s="4" t="s">
        <v>6815</v>
      </c>
      <c r="E27" s="4" t="str">
        <f>SUBSTITUTE(SUBSTITUTE(SUBSTITUTE(SUBSTITUTE(SUBSTITUTE(SUBSTITUTE(SUBSTITUTE(SUBSTITUTE(SUBSTITUTE(SUBSTITUTE(SUBSTITUTE(SUBSTITUTE(SUBSTITUTE(LOWER(Table3[[#This Row],[Bedrijf]]),".",""),"-","")," bvba",""),"belgië",""),"belgium","")," nv","")," bv",""),"group",""),"groep","")," ", ""),"é","e"),"è","e"),"à","a")</f>
        <v>qinetiqspace</v>
      </c>
      <c r="F27" t="s">
        <v>6689</v>
      </c>
      <c r="G27" s="4" t="s">
        <v>6689</v>
      </c>
      <c r="H27" t="s">
        <v>5052</v>
      </c>
      <c r="I27" t="s">
        <v>6816</v>
      </c>
      <c r="J27" t="str">
        <f>_xlfn.XLOOKUP(Table3[[#This Row],[Basisnaam]],Table2[Basisnaam],Table2[Naam],"",0)</f>
        <v>QinetiQ Space</v>
      </c>
      <c r="K27" t="str">
        <f>_xlfn.XLOOKUP(Table3[[#This Row],[Email]],Contacten!$D$2:$D$355,Contacten!$D$2:$D$355,"Not Found",0)</f>
        <v>Not Found</v>
      </c>
      <c r="L27" t="str">
        <f>_xlfn.XLOOKUP(LOWER(Table3[[#This Row],[Voornaam]]&amp;Table3[[#This Row],[Achternaam]]&amp;Table3[[#This Row],[Basisnaam]]),Contacten!$L$2:$L$355,Contacten!$H$2:$H$355,"Not Found",0)</f>
        <v>Not Found</v>
      </c>
      <c r="M27" t="str">
        <f>LOWER(Table3[[#This Row],[Voornaam]]&amp;Table3[[#This Row],[Achternaam]]&amp;Table3[[#This Row],[Basisnaam]])</f>
        <v>annsnelsqinetiqspace</v>
      </c>
    </row>
    <row r="28" spans="1:13" x14ac:dyDescent="0.45">
      <c r="A28" s="3" t="s">
        <v>6817</v>
      </c>
      <c r="B28" s="4" t="s">
        <v>5029</v>
      </c>
      <c r="C28" t="s">
        <v>6818</v>
      </c>
      <c r="D28" s="4" t="s">
        <v>6819</v>
      </c>
      <c r="E28" s="4" t="str">
        <f>SUBSTITUTE(SUBSTITUTE(SUBSTITUTE(SUBSTITUTE(SUBSTITUTE(SUBSTITUTE(SUBSTITUTE(SUBSTITUTE(SUBSTITUTE(SUBSTITUTE(SUBSTITUTE(SUBSTITUTE(SUBSTITUTE(LOWER(Table3[[#This Row],[Bedrijf]]),".",""),"-","")," bvba",""),"belgië",""),"belgium","")," nv","")," bv",""),"group",""),"groep","")," ", ""),"é","e"),"è","e"),"à","a")</f>
        <v>pfizerservicecompany</v>
      </c>
      <c r="F28" t="s">
        <v>6689</v>
      </c>
      <c r="G28" s="4" t="s">
        <v>6689</v>
      </c>
      <c r="H28" t="s">
        <v>6820</v>
      </c>
      <c r="I28" t="s">
        <v>6821</v>
      </c>
      <c r="J28" t="str">
        <f>_xlfn.XLOOKUP(Table3[[#This Row],[Basisnaam]],Table2[Basisnaam],Table2[Naam],"",0)</f>
        <v>PFIZER SERVICE COMPANY</v>
      </c>
      <c r="K28" t="str">
        <f>_xlfn.XLOOKUP(Table3[[#This Row],[Email]],Contacten!$D$2:$D$355,Contacten!$D$2:$D$355,"Not Found",0)</f>
        <v>Not Found</v>
      </c>
      <c r="L28" t="str">
        <f>_xlfn.XLOOKUP(LOWER(Table3[[#This Row],[Voornaam]]&amp;Table3[[#This Row],[Achternaam]]&amp;Table3[[#This Row],[Basisnaam]]),Contacten!$L$2:$L$355,Contacten!$H$2:$H$355,"Not Found",0)</f>
        <v>Not Found</v>
      </c>
      <c r="M28" t="str">
        <f>LOWER(Table3[[#This Row],[Voornaam]]&amp;Table3[[#This Row],[Achternaam]]&amp;Table3[[#This Row],[Basisnaam]])</f>
        <v>annstaspfizerservicecompany</v>
      </c>
    </row>
    <row r="29" spans="1:13" x14ac:dyDescent="0.45">
      <c r="A29" s="3" t="s">
        <v>6822</v>
      </c>
      <c r="B29" s="4" t="s">
        <v>5029</v>
      </c>
      <c r="C29" t="s">
        <v>6182</v>
      </c>
      <c r="D29" s="4" t="s">
        <v>6823</v>
      </c>
      <c r="E29" s="4" t="str">
        <f>SUBSTITUTE(SUBSTITUTE(SUBSTITUTE(SUBSTITUTE(SUBSTITUTE(SUBSTITUTE(SUBSTITUTE(SUBSTITUTE(SUBSTITUTE(SUBSTITUTE(SUBSTITUTE(SUBSTITUTE(SUBSTITUTE(LOWER(Table3[[#This Row],[Bedrijf]]),".",""),"-","")," bvba",""),"belgië",""),"belgium","")," nv","")," bv",""),"group",""),"groep","")," ", ""),"é","e"),"è","e"),"à","a")</f>
        <v>cartamunditurnhout</v>
      </c>
      <c r="F29" t="s">
        <v>6824</v>
      </c>
      <c r="G29" s="4" t="s">
        <v>6689</v>
      </c>
      <c r="H29" t="s">
        <v>6243</v>
      </c>
      <c r="I29" t="s">
        <v>6825</v>
      </c>
      <c r="J29" t="str">
        <f>_xlfn.XLOOKUP(Table3[[#This Row],[Basisnaam]],Table2[Basisnaam],Table2[Naam],"",0)</f>
        <v>Cartamundi Turnhout NV</v>
      </c>
      <c r="K29" t="str">
        <f>_xlfn.XLOOKUP(Table3[[#This Row],[Email]],Contacten!$D$2:$D$355,Contacten!$D$2:$D$355,"Not Found",0)</f>
        <v>Not Found</v>
      </c>
      <c r="L29" t="str">
        <f>_xlfn.XLOOKUP(LOWER(Table3[[#This Row],[Voornaam]]&amp;Table3[[#This Row],[Achternaam]]&amp;Table3[[#This Row],[Basisnaam]]),Contacten!$L$2:$L$355,Contacten!$H$2:$H$355,"Not Found",0)</f>
        <v>Not Found</v>
      </c>
      <c r="M29" t="str">
        <f>LOWER(Table3[[#This Row],[Voornaam]]&amp;Table3[[#This Row],[Achternaam]]&amp;Table3[[#This Row],[Basisnaam]])</f>
        <v>annvan dyckcartamunditurnhout</v>
      </c>
    </row>
    <row r="30" spans="1:13" x14ac:dyDescent="0.45">
      <c r="A30" s="3" t="s">
        <v>6826</v>
      </c>
      <c r="B30" s="4" t="s">
        <v>5029</v>
      </c>
      <c r="C30" t="s">
        <v>6827</v>
      </c>
      <c r="D30" s="4" t="s">
        <v>6828</v>
      </c>
      <c r="E30" s="4" t="str">
        <f>SUBSTITUTE(SUBSTITUTE(SUBSTITUTE(SUBSTITUTE(SUBSTITUTE(SUBSTITUTE(SUBSTITUTE(SUBSTITUTE(SUBSTITUTE(SUBSTITUTE(SUBSTITUTE(SUBSTITUTE(SUBSTITUTE(LOWER(Table3[[#This Row],[Bedrijf]]),".",""),"-","")," bvba",""),"belgië",""),"belgium","")," nv","")," bv",""),"group",""),"groep","")," ", ""),"é","e"),"è","e"),"à","a")</f>
        <v>brouwerijhaacht</v>
      </c>
      <c r="F30" t="s">
        <v>6829</v>
      </c>
      <c r="G30" s="4" t="s">
        <v>6689</v>
      </c>
      <c r="H30" t="s">
        <v>5115</v>
      </c>
      <c r="I30" t="s">
        <v>6830</v>
      </c>
      <c r="J30" t="str">
        <f>_xlfn.XLOOKUP(Table3[[#This Row],[Basisnaam]],Table2[Basisnaam],Table2[Naam],"",0)</f>
        <v>Brouwerij Haacht</v>
      </c>
      <c r="K30" t="str">
        <f>_xlfn.XLOOKUP(Table3[[#This Row],[Email]],Contacten!$D$2:$D$355,Contacten!$D$2:$D$355,"Not Found",0)</f>
        <v>Not Found</v>
      </c>
      <c r="L30" t="str">
        <f>_xlfn.XLOOKUP(LOWER(Table3[[#This Row],[Voornaam]]&amp;Table3[[#This Row],[Achternaam]]&amp;Table3[[#This Row],[Basisnaam]]),Contacten!$L$2:$L$355,Contacten!$H$2:$H$355,"Not Found",0)</f>
        <v>Not Found</v>
      </c>
      <c r="M30" t="str">
        <f>LOWER(Table3[[#This Row],[Voornaam]]&amp;Table3[[#This Row],[Achternaam]]&amp;Table3[[#This Row],[Basisnaam]])</f>
        <v>annvandeginstebrouwerijhaacht</v>
      </c>
    </row>
    <row r="31" spans="1:13" x14ac:dyDescent="0.45">
      <c r="A31" s="3" t="s">
        <v>5369</v>
      </c>
      <c r="B31" s="4" t="s">
        <v>5029</v>
      </c>
      <c r="C31" t="s">
        <v>5368</v>
      </c>
      <c r="D31" s="4" t="s">
        <v>6831</v>
      </c>
      <c r="E31" s="4" t="str">
        <f>SUBSTITUTE(SUBSTITUTE(SUBSTITUTE(SUBSTITUTE(SUBSTITUTE(SUBSTITUTE(SUBSTITUTE(SUBSTITUTE(SUBSTITUTE(SUBSTITUTE(SUBSTITUTE(SUBSTITUTE(SUBSTITUTE(LOWER(Table3[[#This Row],[Bedrijf]]),".",""),"-","")," bvba",""),"belgië",""),"belgium","")," nv","")," bv",""),"group",""),"groep","")," ", ""),"é","e"),"è","e"),"à","a")</f>
        <v>sesvanderhave</v>
      </c>
      <c r="F31" t="s">
        <v>6832</v>
      </c>
      <c r="G31" s="4" t="s">
        <v>6689</v>
      </c>
      <c r="H31" t="s">
        <v>5052</v>
      </c>
      <c r="I31" t="s">
        <v>6833</v>
      </c>
      <c r="J31" t="str">
        <f>_xlfn.XLOOKUP(Table3[[#This Row],[Basisnaam]],Table2[Basisnaam],Table2[Naam],"",0)</f>
        <v>SESVANDERHAVE</v>
      </c>
      <c r="K31" t="str">
        <f>_xlfn.XLOOKUP(Table3[[#This Row],[Email]],Contacten!$D$2:$D$355,Contacten!$D$2:$D$355,"Not Found",0)</f>
        <v>ann.vanloon@sesvanderhave.com</v>
      </c>
      <c r="L31" t="str">
        <f>_xlfn.XLOOKUP(LOWER(Table3[[#This Row],[Voornaam]]&amp;Table3[[#This Row],[Achternaam]]&amp;Table3[[#This Row],[Basisnaam]]),Contacten!$L$2:$L$355,Contacten!$H$2:$H$355,"Not Found",0)</f>
        <v>Not Found</v>
      </c>
      <c r="M31" t="str">
        <f>LOWER(Table3[[#This Row],[Voornaam]]&amp;Table3[[#This Row],[Achternaam]]&amp;Table3[[#This Row],[Basisnaam]])</f>
        <v>annvan loonsesvanderhave</v>
      </c>
    </row>
    <row r="32" spans="1:13" x14ac:dyDescent="0.45">
      <c r="A32" s="3" t="s">
        <v>6834</v>
      </c>
      <c r="B32" s="4" t="s">
        <v>5029</v>
      </c>
      <c r="C32" t="s">
        <v>5726</v>
      </c>
      <c r="D32" s="4" t="s">
        <v>6835</v>
      </c>
      <c r="E32" s="4" t="str">
        <f>SUBSTITUTE(SUBSTITUTE(SUBSTITUTE(SUBSTITUTE(SUBSTITUTE(SUBSTITUTE(SUBSTITUTE(SUBSTITUTE(SUBSTITUTE(SUBSTITUTE(SUBSTITUTE(SUBSTITUTE(SUBSTITUTE(LOWER(Table3[[#This Row],[Bedrijf]]),".",""),"-","")," bvba",""),"belgië",""),"belgium","")," nv","")," bv",""),"group",""),"groep","")," ", ""),"é","e"),"è","e"),"à","a")</f>
        <v>continentalautomotivebenelux</v>
      </c>
      <c r="F32" t="s">
        <v>6689</v>
      </c>
      <c r="G32" s="4" t="s">
        <v>6689</v>
      </c>
      <c r="H32" t="s">
        <v>6782</v>
      </c>
      <c r="I32" t="s">
        <v>6836</v>
      </c>
      <c r="J32" t="str">
        <f>_xlfn.XLOOKUP(Table3[[#This Row],[Basisnaam]],Table2[Basisnaam],Table2[Naam],"",0)</f>
        <v>CONTINENTAL AUTOMOTIVE BENELUX</v>
      </c>
      <c r="K32" t="str">
        <f>_xlfn.XLOOKUP(Table3[[#This Row],[Email]],Contacten!$D$2:$D$355,Contacten!$D$2:$D$355,"Not Found",0)</f>
        <v>Not Found</v>
      </c>
      <c r="L32" t="str">
        <f>_xlfn.XLOOKUP(LOWER(Table3[[#This Row],[Voornaam]]&amp;Table3[[#This Row],[Achternaam]]&amp;Table3[[#This Row],[Basisnaam]]),Contacten!$L$2:$L$355,Contacten!$H$2:$H$355,"Not Found",0)</f>
        <v>Not Found</v>
      </c>
      <c r="M32" t="str">
        <f>LOWER(Table3[[#This Row],[Voornaam]]&amp;Table3[[#This Row],[Achternaam]]&amp;Table3[[#This Row],[Basisnaam]])</f>
        <v>annvercammencontinentalautomotivebenelux</v>
      </c>
    </row>
    <row r="33" spans="1:13" x14ac:dyDescent="0.45">
      <c r="A33" s="3" t="s">
        <v>6837</v>
      </c>
      <c r="B33" s="4" t="s">
        <v>5029</v>
      </c>
      <c r="C33" t="s">
        <v>6838</v>
      </c>
      <c r="D33" s="4" t="s">
        <v>6839</v>
      </c>
      <c r="E33" s="4" t="str">
        <f>SUBSTITUTE(SUBSTITUTE(SUBSTITUTE(SUBSTITUTE(SUBSTITUTE(SUBSTITUTE(SUBSTITUTE(SUBSTITUTE(SUBSTITUTE(SUBSTITUTE(SUBSTITUTE(SUBSTITUTE(SUBSTITUTE(LOWER(Table3[[#This Row],[Bedrijf]]),".",""),"-","")," bvba",""),"belgië",""),"belgium","")," nv","")," bv",""),"group",""),"groep","")," ", ""),"é","e"),"è","e"),"à","a")</f>
        <v>eurochemantwerp</v>
      </c>
      <c r="F33" t="s">
        <v>6840</v>
      </c>
      <c r="G33" s="4" t="s">
        <v>6689</v>
      </c>
      <c r="H33" t="s">
        <v>6841</v>
      </c>
      <c r="I33" t="s">
        <v>6842</v>
      </c>
      <c r="J33" t="str">
        <f>_xlfn.XLOOKUP(Table3[[#This Row],[Basisnaam]],Table2[Basisnaam],Table2[Naam],"",0)</f>
        <v>EuroChem Antwerp</v>
      </c>
      <c r="K33" t="str">
        <f>_xlfn.XLOOKUP(Table3[[#This Row],[Email]],Contacten!$D$2:$D$355,Contacten!$D$2:$D$355,"Not Found",0)</f>
        <v>Not Found</v>
      </c>
      <c r="L33" t="str">
        <f>_xlfn.XLOOKUP(LOWER(Table3[[#This Row],[Voornaam]]&amp;Table3[[#This Row],[Achternaam]]&amp;Table3[[#This Row],[Basisnaam]]),Contacten!$L$2:$L$355,Contacten!$H$2:$H$355,"Not Found",0)</f>
        <v>Not Found</v>
      </c>
      <c r="M33" t="str">
        <f>LOWER(Table3[[#This Row],[Voornaam]]&amp;Table3[[#This Row],[Achternaam]]&amp;Table3[[#This Row],[Basisnaam]])</f>
        <v>annverhoeveneurochemantwerp</v>
      </c>
    </row>
    <row r="34" spans="1:13" x14ac:dyDescent="0.45">
      <c r="A34" s="3" t="s">
        <v>6843</v>
      </c>
      <c r="B34" s="4" t="s">
        <v>6844</v>
      </c>
      <c r="C34" t="s">
        <v>6845</v>
      </c>
      <c r="D34" s="4" t="s">
        <v>6846</v>
      </c>
      <c r="E34" s="4" t="str">
        <f>SUBSTITUTE(SUBSTITUTE(SUBSTITUTE(SUBSTITUTE(SUBSTITUTE(SUBSTITUTE(SUBSTITUTE(SUBSTITUTE(SUBSTITUTE(SUBSTITUTE(SUBSTITUTE(SUBSTITUTE(SUBSTITUTE(LOWER(Table3[[#This Row],[Bedrijf]]),".",""),"-","")," bvba",""),"belgië",""),"belgium","")," nv","")," bv",""),"group",""),"groep","")," ", ""),"é","e"),"è","e"),"à","a")</f>
        <v>compagnied'entreprisescfe</v>
      </c>
      <c r="F34" t="s">
        <v>6689</v>
      </c>
      <c r="G34" s="4" t="s">
        <v>6689</v>
      </c>
      <c r="H34" t="s">
        <v>5052</v>
      </c>
      <c r="I34" t="s">
        <v>6847</v>
      </c>
      <c r="J34" t="str">
        <f>_xlfn.XLOOKUP(Table3[[#This Row],[Basisnaam]],Table2[Basisnaam],Table2[Naam],"",0)</f>
        <v>Compagnie d'Entreprises CFE</v>
      </c>
      <c r="K34" t="str">
        <f>_xlfn.XLOOKUP(Table3[[#This Row],[Email]],Contacten!$D$2:$D$355,Contacten!$D$2:$D$355,"Not Found",0)</f>
        <v>Not Found</v>
      </c>
      <c r="L34" t="str">
        <f>_xlfn.XLOOKUP(LOWER(Table3[[#This Row],[Voornaam]]&amp;Table3[[#This Row],[Achternaam]]&amp;Table3[[#This Row],[Basisnaam]]),Contacten!$L$2:$L$355,Contacten!$H$2:$H$355,"Not Found",0)</f>
        <v>Not Found</v>
      </c>
      <c r="M34" t="str">
        <f>LOWER(Table3[[#This Row],[Voornaam]]&amp;Table3[[#This Row],[Achternaam]]&amp;Table3[[#This Row],[Basisnaam]])</f>
        <v>ronaldbreynecompagnied'entreprisescfe</v>
      </c>
    </row>
    <row r="35" spans="1:13" x14ac:dyDescent="0.45">
      <c r="A35" s="3" t="s">
        <v>6848</v>
      </c>
      <c r="B35" s="4" t="s">
        <v>5029</v>
      </c>
      <c r="C35" t="s">
        <v>6849</v>
      </c>
      <c r="D35" s="4" t="s">
        <v>6850</v>
      </c>
      <c r="E35" s="4" t="str">
        <f>SUBSTITUTE(SUBSTITUTE(SUBSTITUTE(SUBSTITUTE(SUBSTITUTE(SUBSTITUTE(SUBSTITUTE(SUBSTITUTE(SUBSTITUTE(SUBSTITUTE(SUBSTITUTE(SUBSTITUTE(SUBSTITUTE(LOWER(Table3[[#This Row],[Bedrijf]]),".",""),"-","")," bvba",""),"belgië",""),"belgium","")," nv","")," bv",""),"group",""),"groep","")," ", ""),"é","e"),"è","e"),"à","a")</f>
        <v>gosselin</v>
      </c>
      <c r="F35" t="s">
        <v>6851</v>
      </c>
      <c r="G35" s="4" t="s">
        <v>6689</v>
      </c>
      <c r="H35" t="s">
        <v>5052</v>
      </c>
      <c r="I35" t="s">
        <v>6852</v>
      </c>
      <c r="J35" t="str">
        <f>_xlfn.XLOOKUP(Table3[[#This Row],[Basisnaam]],Table2[Basisnaam],Table2[Naam],"",0)</f>
        <v>Gosselin Group nv</v>
      </c>
      <c r="K35" t="str">
        <f>_xlfn.XLOOKUP(Table3[[#This Row],[Email]],Contacten!$D$2:$D$355,Contacten!$D$2:$D$355,"Not Found",0)</f>
        <v>Not Found</v>
      </c>
      <c r="L35" t="str">
        <f>_xlfn.XLOOKUP(LOWER(Table3[[#This Row],[Voornaam]]&amp;Table3[[#This Row],[Achternaam]]&amp;Table3[[#This Row],[Basisnaam]]),Contacten!$L$2:$L$355,Contacten!$H$2:$H$355,"Not Found",0)</f>
        <v>Not Found</v>
      </c>
      <c r="M35" t="str">
        <f>LOWER(Table3[[#This Row],[Voornaam]]&amp;Table3[[#This Row],[Achternaam]]&amp;Table3[[#This Row],[Basisnaam]])</f>
        <v>annde schuttergosselin</v>
      </c>
    </row>
    <row r="36" spans="1:13" x14ac:dyDescent="0.45">
      <c r="A36" s="3" t="s">
        <v>6853</v>
      </c>
      <c r="B36" s="4" t="s">
        <v>5377</v>
      </c>
      <c r="C36" t="s">
        <v>6854</v>
      </c>
      <c r="D36" s="4" t="s">
        <v>6855</v>
      </c>
      <c r="E36" s="4" t="str">
        <f>SUBSTITUTE(SUBSTITUTE(SUBSTITUTE(SUBSTITUTE(SUBSTITUTE(SUBSTITUTE(SUBSTITUTE(SUBSTITUTE(SUBSTITUTE(SUBSTITUTE(SUBSTITUTE(SUBSTITUTE(SUBSTITUTE(LOWER(Table3[[#This Row],[Bedrijf]]),".",""),"-","")," bvba",""),"belgië",""),"belgium","")," nv","")," bv",""),"group",""),"groep","")," ", ""),"é","e"),"è","e"),"à","a")</f>
        <v>vaillant</v>
      </c>
      <c r="F36" t="s">
        <v>6856</v>
      </c>
      <c r="G36" s="4" t="s">
        <v>6689</v>
      </c>
      <c r="H36" t="s">
        <v>6857</v>
      </c>
      <c r="I36" t="s">
        <v>6856</v>
      </c>
      <c r="J36" t="str">
        <f>_xlfn.XLOOKUP(Table3[[#This Row],[Basisnaam]],Table2[Basisnaam],Table2[Naam],"",0)</f>
        <v>VAILLANT GROUP BELGIUM</v>
      </c>
      <c r="K36" t="str">
        <f>_xlfn.XLOOKUP(Table3[[#This Row],[Email]],Contacten!$D$2:$D$355,Contacten!$D$2:$D$355,"Not Found",0)</f>
        <v>Not Found</v>
      </c>
      <c r="L36" t="str">
        <f>_xlfn.XLOOKUP(LOWER(Table3[[#This Row],[Voornaam]]&amp;Table3[[#This Row],[Achternaam]]&amp;Table3[[#This Row],[Basisnaam]]),Contacten!$L$2:$L$355,Contacten!$H$2:$H$355,"Not Found",0)</f>
        <v>Not Found</v>
      </c>
      <c r="M36" t="str">
        <f>LOWER(Table3[[#This Row],[Voornaam]]&amp;Table3[[#This Row],[Achternaam]]&amp;Table3[[#This Row],[Basisnaam]])</f>
        <v>annegoovaertsvaillant</v>
      </c>
    </row>
    <row r="37" spans="1:13" x14ac:dyDescent="0.45">
      <c r="A37" s="3" t="s">
        <v>6858</v>
      </c>
      <c r="B37" s="4" t="s">
        <v>5377</v>
      </c>
      <c r="C37" t="s">
        <v>6859</v>
      </c>
      <c r="D37" s="4" t="s">
        <v>6860</v>
      </c>
      <c r="E37" s="4" t="str">
        <f>SUBSTITUTE(SUBSTITUTE(SUBSTITUTE(SUBSTITUTE(SUBSTITUTE(SUBSTITUTE(SUBSTITUTE(SUBSTITUTE(SUBSTITUTE(SUBSTITUTE(SUBSTITUTE(SUBSTITUTE(SUBSTITUTE(LOWER(Table3[[#This Row],[Bedrijf]]),".",""),"-","")," bvba",""),"belgië",""),"belgium","")," nv","")," bv",""),"group",""),"groep","")," ", ""),"é","e"),"è","e"),"à","a")</f>
        <v>fluxys</v>
      </c>
      <c r="F37" t="s">
        <v>6861</v>
      </c>
      <c r="G37" s="4" t="s">
        <v>6689</v>
      </c>
      <c r="H37" t="s">
        <v>5115</v>
      </c>
      <c r="I37" t="s">
        <v>6862</v>
      </c>
      <c r="J37" t="str">
        <f>_xlfn.XLOOKUP(Table3[[#This Row],[Basisnaam]],Table2[Basisnaam],Table2[Naam],"",0)</f>
        <v>Fluxys Belgium</v>
      </c>
      <c r="K37" t="str">
        <f>_xlfn.XLOOKUP(Table3[[#This Row],[Email]],Contacten!$D$2:$D$355,Contacten!$D$2:$D$355,"Not Found",0)</f>
        <v>Not Found</v>
      </c>
      <c r="L37" t="str">
        <f>_xlfn.XLOOKUP(LOWER(Table3[[#This Row],[Voornaam]]&amp;Table3[[#This Row],[Achternaam]]&amp;Table3[[#This Row],[Basisnaam]]),Contacten!$L$2:$L$355,Contacten!$H$2:$H$355,"Not Found",0)</f>
        <v>Not Found</v>
      </c>
      <c r="M37" t="str">
        <f>LOWER(Table3[[#This Row],[Voornaam]]&amp;Table3[[#This Row],[Achternaam]]&amp;Table3[[#This Row],[Basisnaam]])</f>
        <v>annevander schuerenfluxys</v>
      </c>
    </row>
    <row r="38" spans="1:13" x14ac:dyDescent="0.45">
      <c r="A38" s="3" t="s">
        <v>6863</v>
      </c>
      <c r="B38" s="4" t="s">
        <v>5377</v>
      </c>
      <c r="C38" t="s">
        <v>6864</v>
      </c>
      <c r="D38" s="4" t="s">
        <v>6865</v>
      </c>
      <c r="E38" s="4" t="str">
        <f>SUBSTITUTE(SUBSTITUTE(SUBSTITUTE(SUBSTITUTE(SUBSTITUTE(SUBSTITUTE(SUBSTITUTE(SUBSTITUTE(SUBSTITUTE(SUBSTITUTE(SUBSTITUTE(SUBSTITUTE(SUBSTITUTE(LOWER(Table3[[#This Row],[Bedrijf]]),".",""),"-","")," bvba",""),"belgië",""),"belgium","")," nv","")," bv",""),"group",""),"groep","")," ", ""),"é","e"),"è","e"),"à","a")</f>
        <v>scabel</v>
      </c>
      <c r="F38" t="s">
        <v>6866</v>
      </c>
      <c r="G38" s="4" t="s">
        <v>6689</v>
      </c>
      <c r="H38" t="s">
        <v>5052</v>
      </c>
      <c r="I38" t="s">
        <v>6689</v>
      </c>
      <c r="J38" t="str">
        <f>_xlfn.XLOOKUP(Table3[[#This Row],[Basisnaam]],Table2[Basisnaam],Table2[Naam],"",0)</f>
        <v>Scabel</v>
      </c>
      <c r="K38" t="str">
        <f>_xlfn.XLOOKUP(Table3[[#This Row],[Email]],Contacten!$D$2:$D$355,Contacten!$D$2:$D$355,"Not Found",0)</f>
        <v>Not Found</v>
      </c>
      <c r="L38" t="str">
        <f>_xlfn.XLOOKUP(LOWER(Table3[[#This Row],[Voornaam]]&amp;Table3[[#This Row],[Achternaam]]&amp;Table3[[#This Row],[Basisnaam]]),Contacten!$L$2:$L$355,Contacten!$H$2:$H$355,"Not Found",0)</f>
        <v>Not Found</v>
      </c>
      <c r="M38" t="str">
        <f>LOWER(Table3[[#This Row],[Voornaam]]&amp;Table3[[#This Row],[Achternaam]]&amp;Table3[[#This Row],[Basisnaam]])</f>
        <v>annevinhscabel</v>
      </c>
    </row>
    <row r="39" spans="1:13" x14ac:dyDescent="0.45">
      <c r="A39" s="3" t="s">
        <v>6867</v>
      </c>
      <c r="B39" s="4" t="s">
        <v>5670</v>
      </c>
      <c r="C39" t="s">
        <v>6868</v>
      </c>
      <c r="D39" s="4" t="s">
        <v>9112</v>
      </c>
      <c r="E39" s="4" t="str">
        <f>SUBSTITUTE(SUBSTITUTE(SUBSTITUTE(SUBSTITUTE(SUBSTITUTE(SUBSTITUTE(SUBSTITUTE(SUBSTITUTE(SUBSTITUTE(SUBSTITUTE(SUBSTITUTE(SUBSTITUTE(SUBSTITUTE(LOWER(Table3[[#This Row],[Bedrijf]]),".",""),"-","")," bvba",""),"belgië",""),"belgium","")," nv","")," bv",""),"group",""),"groep","")," ", ""),"é","e"),"è","e"),"à","a")</f>
        <v>h&amp;m</v>
      </c>
      <c r="F39" t="s">
        <v>6869</v>
      </c>
      <c r="G39" s="4" t="s">
        <v>6689</v>
      </c>
      <c r="H39" t="s">
        <v>6870</v>
      </c>
      <c r="I39" t="s">
        <v>6871</v>
      </c>
      <c r="J39" t="str">
        <f>_xlfn.XLOOKUP(Table3[[#This Row],[Basisnaam]],Table2[Basisnaam],Table2[Naam],"",0)</f>
        <v>H &amp; M</v>
      </c>
      <c r="K39" t="str">
        <f>_xlfn.XLOOKUP(Table3[[#This Row],[Email]],Contacten!$D$2:$D$355,Contacten!$D$2:$D$355,"Not Found",0)</f>
        <v>Not Found</v>
      </c>
      <c r="L39" t="str">
        <f>_xlfn.XLOOKUP(LOWER(Table3[[#This Row],[Voornaam]]&amp;Table3[[#This Row],[Achternaam]]&amp;Table3[[#This Row],[Basisnaam]]),Contacten!$L$2:$L$355,Contacten!$H$2:$H$355,"Not Found",0)</f>
        <v>Not Found</v>
      </c>
      <c r="M39" t="str">
        <f>LOWER(Table3[[#This Row],[Voornaam]]&amp;Table3[[#This Row],[Achternaam]]&amp;Table3[[#This Row],[Basisnaam]])</f>
        <v>anneleenabbeelh&amp;m</v>
      </c>
    </row>
    <row r="40" spans="1:13" x14ac:dyDescent="0.45">
      <c r="A40" s="3" t="s">
        <v>6872</v>
      </c>
      <c r="B40" s="4" t="s">
        <v>5670</v>
      </c>
      <c r="C40" t="s">
        <v>6873</v>
      </c>
      <c r="D40" s="4" t="s">
        <v>6780</v>
      </c>
      <c r="E40" s="4" t="str">
        <f>SUBSTITUTE(SUBSTITUTE(SUBSTITUTE(SUBSTITUTE(SUBSTITUTE(SUBSTITUTE(SUBSTITUTE(SUBSTITUTE(SUBSTITUTE(SUBSTITUTE(SUBSTITUTE(SUBSTITUTE(SUBSTITUTE(LOWER(Table3[[#This Row],[Bedrijf]]),".",""),"-","")," bvba",""),"belgië",""),"belgium","")," nv","")," bv",""),"group",""),"groep","")," ", ""),"é","e"),"è","e"),"à","a")</f>
        <v>facilcorporate</v>
      </c>
      <c r="F40" t="s">
        <v>6689</v>
      </c>
      <c r="G40" s="4" t="s">
        <v>6689</v>
      </c>
      <c r="H40" t="s">
        <v>5540</v>
      </c>
      <c r="I40" t="s">
        <v>6783</v>
      </c>
      <c r="J40" t="str">
        <f>_xlfn.XLOOKUP(Table3[[#This Row],[Basisnaam]],Table2[Basisnaam],Table2[Naam],"",0)</f>
        <v>Facil Corporate</v>
      </c>
      <c r="K40" t="str">
        <f>_xlfn.XLOOKUP(Table3[[#This Row],[Email]],Contacten!$D$2:$D$355,Contacten!$D$2:$D$355,"Not Found",0)</f>
        <v>Not Found</v>
      </c>
      <c r="L40" t="str">
        <f>_xlfn.XLOOKUP(LOWER(Table3[[#This Row],[Voornaam]]&amp;Table3[[#This Row],[Achternaam]]&amp;Table3[[#This Row],[Basisnaam]]),Contacten!$L$2:$L$355,Contacten!$H$2:$H$355,"Not Found",0)</f>
        <v>Not Found</v>
      </c>
      <c r="M40" t="str">
        <f>LOWER(Table3[[#This Row],[Voornaam]]&amp;Table3[[#This Row],[Achternaam]]&amp;Table3[[#This Row],[Basisnaam]])</f>
        <v>anneleenklapsfacilcorporate</v>
      </c>
    </row>
    <row r="41" spans="1:13" x14ac:dyDescent="0.45">
      <c r="A41" s="3" t="s">
        <v>6874</v>
      </c>
      <c r="B41" s="4" t="s">
        <v>6875</v>
      </c>
      <c r="C41" t="s">
        <v>5739</v>
      </c>
      <c r="D41" s="4" t="s">
        <v>6876</v>
      </c>
      <c r="E41" s="4" t="str">
        <f>SUBSTITUTE(SUBSTITUTE(SUBSTITUTE(SUBSTITUTE(SUBSTITUTE(SUBSTITUTE(SUBSTITUTE(SUBSTITUTE(SUBSTITUTE(SUBSTITUTE(SUBSTITUTE(SUBSTITUTE(SUBSTITUTE(LOWER(Table3[[#This Row],[Bedrijf]]),".",""),"-","")," bvba",""),"belgië",""),"belgium","")," nv","")," bv",""),"group",""),"groep","")," ", ""),"é","e"),"è","e"),"à","a")</f>
        <v>signpost</v>
      </c>
      <c r="F41" t="s">
        <v>6689</v>
      </c>
      <c r="G41" s="4" t="s">
        <v>6689</v>
      </c>
      <c r="H41" t="s">
        <v>5115</v>
      </c>
      <c r="I41" t="s">
        <v>6877</v>
      </c>
      <c r="J41" t="str">
        <f>_xlfn.XLOOKUP(Table3[[#This Row],[Basisnaam]],Table2[Basisnaam],Table2[Naam],"",0)</f>
        <v>Signpost België</v>
      </c>
      <c r="K41" t="str">
        <f>_xlfn.XLOOKUP(Table3[[#This Row],[Email]],Contacten!$D$2:$D$355,Contacten!$D$2:$D$355,"Not Found",0)</f>
        <v>Not Found</v>
      </c>
      <c r="L41" t="str">
        <f>_xlfn.XLOOKUP(LOWER(Table3[[#This Row],[Voornaam]]&amp;Table3[[#This Row],[Achternaam]]&amp;Table3[[#This Row],[Basisnaam]]),Contacten!$L$2:$L$355,Contacten!$H$2:$H$355,"Not Found",0)</f>
        <v>Not Found</v>
      </c>
      <c r="M41" t="str">
        <f>LOWER(Table3[[#This Row],[Voornaam]]&amp;Table3[[#This Row],[Achternaam]]&amp;Table3[[#This Row],[Basisnaam]])</f>
        <v>berlaenanneliessignpost</v>
      </c>
    </row>
    <row r="42" spans="1:13" x14ac:dyDescent="0.45">
      <c r="A42" s="3" t="s">
        <v>6393</v>
      </c>
      <c r="B42" s="4" t="s">
        <v>5781</v>
      </c>
      <c r="C42" t="s">
        <v>6392</v>
      </c>
      <c r="D42" s="4" t="s">
        <v>6878</v>
      </c>
      <c r="E42" s="4" t="str">
        <f>SUBSTITUTE(SUBSTITUTE(SUBSTITUTE(SUBSTITUTE(SUBSTITUTE(SUBSTITUTE(SUBSTITUTE(SUBSTITUTE(SUBSTITUTE(SUBSTITUTE(SUBSTITUTE(SUBSTITUTE(SUBSTITUTE(LOWER(Table3[[#This Row],[Bedrijf]]),".",""),"-","")," bvba",""),"belgië",""),"belgium","")," nv","")," bv",""),"group",""),"groep","")," ", ""),"é","e"),"è","e"),"à","a")</f>
        <v>heraeuselectroniteinternational</v>
      </c>
      <c r="F42" t="s">
        <v>6879</v>
      </c>
      <c r="G42" s="4" t="s">
        <v>6689</v>
      </c>
      <c r="H42" t="s">
        <v>5052</v>
      </c>
      <c r="I42" t="s">
        <v>6880</v>
      </c>
      <c r="J42" t="str">
        <f>_xlfn.XLOOKUP(Table3[[#This Row],[Basisnaam]],Table2[Basisnaam],Table2[Naam],"",0)</f>
        <v>HERAEUS ELECTRO - NITE INTERNATIONAL</v>
      </c>
      <c r="K42" t="str">
        <f>_xlfn.XLOOKUP(Table3[[#This Row],[Email]],Contacten!$D$2:$D$355,Contacten!$D$2:$D$355,"Not Found",0)</f>
        <v>annick.bervoets@heraeus.com</v>
      </c>
      <c r="L42" t="str">
        <f>_xlfn.XLOOKUP(LOWER(Table3[[#This Row],[Voornaam]]&amp;Table3[[#This Row],[Achternaam]]&amp;Table3[[#This Row],[Basisnaam]]),Contacten!$L$2:$L$355,Contacten!$H$2:$H$355,"Not Found",0)</f>
        <v>Not Found</v>
      </c>
      <c r="M42" t="str">
        <f>LOWER(Table3[[#This Row],[Voornaam]]&amp;Table3[[#This Row],[Achternaam]]&amp;Table3[[#This Row],[Basisnaam]])</f>
        <v>annickbervoetsheraeuselectroniteinternational</v>
      </c>
    </row>
    <row r="43" spans="1:13" x14ac:dyDescent="0.45">
      <c r="A43" s="3" t="s">
        <v>6881</v>
      </c>
      <c r="B43" s="4" t="s">
        <v>6699</v>
      </c>
      <c r="C43" t="s">
        <v>6882</v>
      </c>
      <c r="D43" s="4" t="s">
        <v>6883</v>
      </c>
      <c r="E43" s="4" t="str">
        <f>SUBSTITUTE(SUBSTITUTE(SUBSTITUTE(SUBSTITUTE(SUBSTITUTE(SUBSTITUTE(SUBSTITUTE(SUBSTITUTE(SUBSTITUTE(SUBSTITUTE(SUBSTITUTE(SUBSTITUTE(SUBSTITUTE(LOWER(Table3[[#This Row],[Bedrijf]]),".",""),"-","")," bvba",""),"belgië",""),"belgium","")," nv","")," bv",""),"group",""),"groep","")," ", ""),"é","e"),"è","e"),"à","a")</f>
        <v>iko</v>
      </c>
      <c r="F43" t="s">
        <v>6884</v>
      </c>
      <c r="G43" s="4" t="s">
        <v>6689</v>
      </c>
      <c r="H43" t="s">
        <v>5052</v>
      </c>
      <c r="I43" t="s">
        <v>6885</v>
      </c>
      <c r="J43" t="str">
        <f>_xlfn.XLOOKUP(Table3[[#This Row],[Basisnaam]],Table2[Basisnaam],Table2[Naam],"",0)</f>
        <v>IKO</v>
      </c>
      <c r="K43" t="str">
        <f>_xlfn.XLOOKUP(Table3[[#This Row],[Email]],Contacten!$D$2:$D$355,Contacten!$D$2:$D$355,"Not Found",0)</f>
        <v>Not Found</v>
      </c>
      <c r="L43" t="str">
        <f>_xlfn.XLOOKUP(LOWER(Table3[[#This Row],[Voornaam]]&amp;Table3[[#This Row],[Achternaam]]&amp;Table3[[#This Row],[Basisnaam]]),Contacten!$L$2:$L$355,Contacten!$H$2:$H$355,"Not Found",0)</f>
        <v>Not Found</v>
      </c>
      <c r="M43" t="str">
        <f>LOWER(Table3[[#This Row],[Voornaam]]&amp;Table3[[#This Row],[Achternaam]]&amp;Table3[[#This Row],[Basisnaam]])</f>
        <v>annikvan looyiko</v>
      </c>
    </row>
    <row r="44" spans="1:13" x14ac:dyDescent="0.45">
      <c r="A44" s="3" t="s">
        <v>6886</v>
      </c>
      <c r="B44" s="4" t="s">
        <v>5900</v>
      </c>
      <c r="C44" t="s">
        <v>5901</v>
      </c>
      <c r="D44" s="4" t="s">
        <v>1785</v>
      </c>
      <c r="E44" s="4" t="str">
        <f>SUBSTITUTE(SUBSTITUTE(SUBSTITUTE(SUBSTITUTE(SUBSTITUTE(SUBSTITUTE(SUBSTITUTE(SUBSTITUTE(SUBSTITUTE(SUBSTITUTE(SUBSTITUTE(SUBSTITUTE(SUBSTITUTE(LOWER(Table3[[#This Row],[Bedrijf]]),".",""),"-","")," bvba",""),"belgië",""),"belgium","")," nv","")," bv",""),"group",""),"groep","")," ", ""),"é","e"),"è","e"),"à","a")</f>
        <v>dfds</v>
      </c>
      <c r="F44" t="s">
        <v>6887</v>
      </c>
      <c r="G44" s="4" t="s">
        <v>6689</v>
      </c>
      <c r="H44" t="s">
        <v>5052</v>
      </c>
      <c r="I44" t="s">
        <v>6888</v>
      </c>
      <c r="J44" t="str">
        <f>_xlfn.XLOOKUP(Table3[[#This Row],[Basisnaam]],Table2[Basisnaam],Table2[Naam],"",0)</f>
        <v>DFDS Belgium</v>
      </c>
      <c r="K44" t="str">
        <f>_xlfn.XLOOKUP(Table3[[#This Row],[Email]],Contacten!$D$2:$D$355,Contacten!$D$2:$D$355,"Not Found",0)</f>
        <v>Not Found</v>
      </c>
      <c r="L44" t="str">
        <f>_xlfn.XLOOKUP(LOWER(Table3[[#This Row],[Voornaam]]&amp;Table3[[#This Row],[Achternaam]]&amp;Table3[[#This Row],[Basisnaam]]),Contacten!$L$2:$L$355,Contacten!$H$2:$H$355,"Not Found",0)</f>
        <v>Not Found</v>
      </c>
      <c r="M44" t="str">
        <f>LOWER(Table3[[#This Row],[Voornaam]]&amp;Table3[[#This Row],[Achternaam]]&amp;Table3[[#This Row],[Basisnaam]])</f>
        <v>annarubbensdfds</v>
      </c>
    </row>
    <row r="45" spans="1:13" x14ac:dyDescent="0.45">
      <c r="A45" s="3" t="s">
        <v>6889</v>
      </c>
      <c r="B45" s="4" t="s">
        <v>6890</v>
      </c>
      <c r="C45" t="s">
        <v>6891</v>
      </c>
      <c r="D45" s="4" t="s">
        <v>6892</v>
      </c>
      <c r="E45" s="4" t="str">
        <f>SUBSTITUTE(SUBSTITUTE(SUBSTITUTE(SUBSTITUTE(SUBSTITUTE(SUBSTITUTE(SUBSTITUTE(SUBSTITUTE(SUBSTITUTE(SUBSTITUTE(SUBSTITUTE(SUBSTITUTE(SUBSTITUTE(LOWER(Table3[[#This Row],[Bedrijf]]),".",""),"-","")," bvba",""),"belgië",""),"belgium","")," nv","")," bv",""),"group",""),"groep","")," ", ""),"é","e"),"è","e"),"à","a")</f>
        <v>cmacgm</v>
      </c>
      <c r="F45" t="s">
        <v>6689</v>
      </c>
      <c r="G45" s="4" t="s">
        <v>6689</v>
      </c>
      <c r="H45" t="s">
        <v>5052</v>
      </c>
      <c r="I45" t="s">
        <v>6893</v>
      </c>
      <c r="J45" t="str">
        <f>_xlfn.XLOOKUP(Table3[[#This Row],[Basisnaam]],Table2[Basisnaam],Table2[Naam],"",0)</f>
        <v>CMA CGM Belgium nv</v>
      </c>
      <c r="K45" t="str">
        <f>_xlfn.XLOOKUP(Table3[[#This Row],[Email]],Contacten!$D$2:$D$355,Contacten!$D$2:$D$355,"Not Found",0)</f>
        <v>Not Found</v>
      </c>
      <c r="L45" t="str">
        <f>_xlfn.XLOOKUP(LOWER(Table3[[#This Row],[Voornaam]]&amp;Table3[[#This Row],[Achternaam]]&amp;Table3[[#This Row],[Basisnaam]]),Contacten!$L$2:$L$355,Contacten!$H$2:$H$355,"Not Found",0)</f>
        <v>Not Found</v>
      </c>
      <c r="M45" t="str">
        <f>LOWER(Table3[[#This Row],[Voornaam]]&amp;Table3[[#This Row],[Achternaam]]&amp;Table3[[#This Row],[Basisnaam]])</f>
        <v>katrijncornilcmacgm</v>
      </c>
    </row>
    <row r="46" spans="1:13" x14ac:dyDescent="0.45">
      <c r="A46" s="3" t="s">
        <v>6894</v>
      </c>
      <c r="B46" s="4" t="s">
        <v>6895</v>
      </c>
      <c r="C46" t="s">
        <v>6896</v>
      </c>
      <c r="D46" s="4" t="s">
        <v>6897</v>
      </c>
      <c r="E46" s="4" t="str">
        <f>SUBSTITUTE(SUBSTITUTE(SUBSTITUTE(SUBSTITUTE(SUBSTITUTE(SUBSTITUTE(SUBSTITUTE(SUBSTITUTE(SUBSTITUTE(SUBSTITUTE(SUBSTITUTE(SUBSTITUTE(SUBSTITUTE(LOWER(Table3[[#This Row],[Bedrijf]]),".",""),"-","")," bvba",""),"belgië",""),"belgium","")," nv","")," bv",""),"group",""),"groep","")," ", ""),"é","e"),"è","e"),"à","a")</f>
        <v>bose</v>
      </c>
      <c r="F46" t="s">
        <v>6898</v>
      </c>
      <c r="G46" s="4" t="s">
        <v>6689</v>
      </c>
      <c r="H46" t="s">
        <v>5052</v>
      </c>
      <c r="I46" t="s">
        <v>6899</v>
      </c>
      <c r="J46" t="str">
        <f>_xlfn.XLOOKUP(Table3[[#This Row],[Basisnaam]],Table2[Basisnaam],Table2[Naam],"",0)</f>
        <v>Bose BV</v>
      </c>
      <c r="K46" t="str">
        <f>_xlfn.XLOOKUP(Table3[[#This Row],[Email]],Contacten!$D$2:$D$355,Contacten!$D$2:$D$355,"Not Found",0)</f>
        <v>Not Found</v>
      </c>
      <c r="L46" t="str">
        <f>_xlfn.XLOOKUP(LOWER(Table3[[#This Row],[Voornaam]]&amp;Table3[[#This Row],[Achternaam]]&amp;Table3[[#This Row],[Basisnaam]]),Contacten!$L$2:$L$355,Contacten!$H$2:$H$355,"Not Found",0)</f>
        <v>Not Found</v>
      </c>
      <c r="M46" t="str">
        <f>LOWER(Table3[[#This Row],[Voornaam]]&amp;Table3[[#This Row],[Achternaam]]&amp;Table3[[#This Row],[Basisnaam]])</f>
        <v>anuschkaluyckxbose</v>
      </c>
    </row>
    <row r="47" spans="1:13" x14ac:dyDescent="0.45">
      <c r="A47" s="3" t="s">
        <v>6900</v>
      </c>
      <c r="B47" s="4" t="s">
        <v>6901</v>
      </c>
      <c r="C47" t="s">
        <v>6902</v>
      </c>
      <c r="D47" s="4" t="s">
        <v>3063</v>
      </c>
      <c r="E47" s="4" t="str">
        <f>SUBSTITUTE(SUBSTITUTE(SUBSTITUTE(SUBSTITUTE(SUBSTITUTE(SUBSTITUTE(SUBSTITUTE(SUBSTITUTE(SUBSTITUTE(SUBSTITUTE(SUBSTITUTE(SUBSTITUTE(SUBSTITUTE(LOWER(Table3[[#This Row],[Bedrijf]]),".",""),"-","")," bvba",""),"belgië",""),"belgium","")," nv","")," bv",""),"group",""),"groep","")," ", ""),"é","e"),"è","e"),"à","a")</f>
        <v>lotusbakeries</v>
      </c>
      <c r="F47" t="s">
        <v>6689</v>
      </c>
      <c r="G47" s="4" t="s">
        <v>6689</v>
      </c>
      <c r="H47" t="s">
        <v>6903</v>
      </c>
      <c r="I47" t="s">
        <v>6904</v>
      </c>
      <c r="J47" t="str">
        <f>_xlfn.XLOOKUP(Table3[[#This Row],[Basisnaam]],Table2[Basisnaam],Table2[Naam],"",0)</f>
        <v>Lotus Bakeries België</v>
      </c>
      <c r="K47" t="str">
        <f>_xlfn.XLOOKUP(Table3[[#This Row],[Email]],Contacten!$D$2:$D$355,Contacten!$D$2:$D$355,"Not Found",0)</f>
        <v>Not Found</v>
      </c>
      <c r="L47" t="str">
        <f>_xlfn.XLOOKUP(LOWER(Table3[[#This Row],[Voornaam]]&amp;Table3[[#This Row],[Achternaam]]&amp;Table3[[#This Row],[Basisnaam]]),Contacten!$L$2:$L$355,Contacten!$H$2:$H$355,"Not Found",0)</f>
        <v>Not Found</v>
      </c>
      <c r="M47" t="str">
        <f>LOWER(Table3[[#This Row],[Voornaam]]&amp;Table3[[#This Row],[Achternaam]]&amp;Table3[[#This Row],[Basisnaam]])</f>
        <v>evyvan den brandelotusbakeries</v>
      </c>
    </row>
    <row r="48" spans="1:13" x14ac:dyDescent="0.45">
      <c r="A48" s="3" t="s">
        <v>6905</v>
      </c>
      <c r="B48" s="4" t="s">
        <v>5822</v>
      </c>
      <c r="C48" t="s">
        <v>6906</v>
      </c>
      <c r="D48" s="4" t="s">
        <v>6907</v>
      </c>
      <c r="E48" s="4" t="str">
        <f>SUBSTITUTE(SUBSTITUTE(SUBSTITUTE(SUBSTITUTE(SUBSTITUTE(SUBSTITUTE(SUBSTITUTE(SUBSTITUTE(SUBSTITUTE(SUBSTITUTE(SUBSTITUTE(SUBSTITUTE(SUBSTITUTE(LOWER(Table3[[#This Row],[Bedrijf]]),".",""),"-","")," bvba",""),"belgië",""),"belgium","")," nv","")," bv",""),"group",""),"groep","")," ", ""),"é","e"),"è","e"),"à","a")</f>
        <v>galapagos</v>
      </c>
      <c r="F48" t="s">
        <v>6908</v>
      </c>
      <c r="G48" s="4" t="s">
        <v>6689</v>
      </c>
      <c r="H48" t="s">
        <v>5052</v>
      </c>
      <c r="I48" t="s">
        <v>2255</v>
      </c>
      <c r="J48" t="str">
        <f>_xlfn.XLOOKUP(Table3[[#This Row],[Basisnaam]],Table2[Basisnaam],Table2[Naam],"",0)</f>
        <v>GALAPAGOS</v>
      </c>
      <c r="K48" t="str">
        <f>_xlfn.XLOOKUP(Table3[[#This Row],[Email]],Contacten!$D$2:$D$355,Contacten!$D$2:$D$355,"Not Found",0)</f>
        <v>Not Found</v>
      </c>
      <c r="L48" t="str">
        <f>_xlfn.XLOOKUP(LOWER(Table3[[#This Row],[Voornaam]]&amp;Table3[[#This Row],[Achternaam]]&amp;Table3[[#This Row],[Basisnaam]]),Contacten!$L$2:$L$355,Contacten!$H$2:$H$355,"Not Found",0)</f>
        <v>Not Found</v>
      </c>
      <c r="M48" t="str">
        <f>LOWER(Table3[[#This Row],[Voornaam]]&amp;Table3[[#This Row],[Achternaam]]&amp;Table3[[#This Row],[Basisnaam]])</f>
        <v>astridde clercqgalapagos</v>
      </c>
    </row>
    <row r="49" spans="1:13" x14ac:dyDescent="0.45">
      <c r="A49" s="3" t="s">
        <v>6909</v>
      </c>
      <c r="B49" s="4" t="s">
        <v>6910</v>
      </c>
      <c r="C49" t="s">
        <v>6911</v>
      </c>
      <c r="D49" s="4" t="s">
        <v>6701</v>
      </c>
      <c r="E49" s="4" t="str">
        <f>SUBSTITUTE(SUBSTITUTE(SUBSTITUTE(SUBSTITUTE(SUBSTITUTE(SUBSTITUTE(SUBSTITUTE(SUBSTITUTE(SUBSTITUTE(SUBSTITUTE(SUBSTITUTE(SUBSTITUTE(SUBSTITUTE(LOWER(Table3[[#This Row],[Bedrijf]]),".",""),"-","")," bvba",""),"belgië",""),"belgium","")," nv","")," bv",""),"group",""),"groep","")," ", ""),"é","e"),"è","e"),"à","a")</f>
        <v>spie</v>
      </c>
      <c r="F49" t="s">
        <v>6912</v>
      </c>
      <c r="G49" s="4" t="s">
        <v>6689</v>
      </c>
      <c r="H49" t="s">
        <v>5115</v>
      </c>
      <c r="I49" t="s">
        <v>6913</v>
      </c>
      <c r="J49" t="str">
        <f>_xlfn.XLOOKUP(Table3[[#This Row],[Basisnaam]],Table2[Basisnaam],Table2[Naam],"",0)</f>
        <v>Spie Belgium</v>
      </c>
      <c r="K49" t="str">
        <f>_xlfn.XLOOKUP(Table3[[#This Row],[Email]],Contacten!$D$2:$D$355,Contacten!$D$2:$D$355,"Not Found",0)</f>
        <v>Not Found</v>
      </c>
      <c r="L49" t="str">
        <f>_xlfn.XLOOKUP(LOWER(Table3[[#This Row],[Voornaam]]&amp;Table3[[#This Row],[Achternaam]]&amp;Table3[[#This Row],[Basisnaam]]),Contacten!$L$2:$L$355,Contacten!$H$2:$H$355,"Not Found",0)</f>
        <v>Not Found</v>
      </c>
      <c r="M49" t="str">
        <f>LOWER(Table3[[#This Row],[Voornaam]]&amp;Table3[[#This Row],[Achternaam]]&amp;Table3[[#This Row],[Basisnaam]])</f>
        <v>audreyvanimpespie</v>
      </c>
    </row>
    <row r="50" spans="1:13" x14ac:dyDescent="0.45">
      <c r="A50" s="3" t="s">
        <v>6914</v>
      </c>
      <c r="B50" s="4" t="s">
        <v>6915</v>
      </c>
      <c r="C50" t="s">
        <v>6916</v>
      </c>
      <c r="D50" s="4" t="s">
        <v>6917</v>
      </c>
      <c r="E50" s="4" t="str">
        <f>SUBSTITUTE(SUBSTITUTE(SUBSTITUTE(SUBSTITUTE(SUBSTITUTE(SUBSTITUTE(SUBSTITUTE(SUBSTITUTE(SUBSTITUTE(SUBSTITUTE(SUBSTITUTE(SUBSTITUTE(SUBSTITUTE(LOWER(Table3[[#This Row],[Bedrijf]]),".",""),"-","")," bvba",""),"belgië",""),"belgium","")," nv","")," bv",""),"group",""),"groep","")," ", ""),"é","e"),"è","e"),"à","a")</f>
        <v>barrycallebaut</v>
      </c>
      <c r="F50" t="s">
        <v>6918</v>
      </c>
      <c r="G50" s="4" t="s">
        <v>6689</v>
      </c>
      <c r="H50" t="s">
        <v>6919</v>
      </c>
      <c r="I50" t="s">
        <v>6920</v>
      </c>
      <c r="J50" t="str">
        <f>_xlfn.XLOOKUP(Table3[[#This Row],[Basisnaam]],Table2[Basisnaam],Table2[Naam],"",0)</f>
        <v>Barry Callebaut Belgium NV</v>
      </c>
      <c r="K50" t="str">
        <f>_xlfn.XLOOKUP(Table3[[#This Row],[Email]],Contacten!$D$2:$D$355,Contacten!$D$2:$D$355,"Not Found",0)</f>
        <v>Not Found</v>
      </c>
      <c r="L50" t="str">
        <f>_xlfn.XLOOKUP(LOWER(Table3[[#This Row],[Voornaam]]&amp;Table3[[#This Row],[Achternaam]]&amp;Table3[[#This Row],[Basisnaam]]),Contacten!$L$2:$L$355,Contacten!$H$2:$H$355,"Not Found",0)</f>
        <v>Not Found</v>
      </c>
      <c r="M50" t="str">
        <f>LOWER(Table3[[#This Row],[Voornaam]]&amp;Table3[[#This Row],[Achternaam]]&amp;Table3[[#This Row],[Basisnaam]])</f>
        <v>auralieblauwbloemebarrycallebaut</v>
      </c>
    </row>
    <row r="51" spans="1:13" x14ac:dyDescent="0.45">
      <c r="A51" s="3" t="s">
        <v>6921</v>
      </c>
      <c r="B51" s="4" t="s">
        <v>5847</v>
      </c>
      <c r="C51" t="s">
        <v>6922</v>
      </c>
      <c r="D51" s="4" t="s">
        <v>6923</v>
      </c>
      <c r="E51" s="4" t="str">
        <f>SUBSTITUTE(SUBSTITUTE(SUBSTITUTE(SUBSTITUTE(SUBSTITUTE(SUBSTITUTE(SUBSTITUTE(SUBSTITUTE(SUBSTITUTE(SUBSTITUTE(SUBSTITUTE(SUBSTITUTE(SUBSTITUTE(LOWER(Table3[[#This Row],[Bedrijf]]),".",""),"-","")," bvba",""),"belgië",""),"belgium","")," nv","")," bv",""),"group",""),"groep","")," ", ""),"é","e"),"è","e"),"à","a")</f>
        <v>konings</v>
      </c>
      <c r="F51" t="s">
        <v>6924</v>
      </c>
      <c r="G51" s="4" t="s">
        <v>6689</v>
      </c>
      <c r="H51" t="s">
        <v>5987</v>
      </c>
      <c r="I51" t="s">
        <v>6925</v>
      </c>
      <c r="J51" t="str">
        <f>_xlfn.XLOOKUP(Table3[[#This Row],[Basisnaam]],Table2[Basisnaam],Table2[Naam],"",0)</f>
        <v>KONINGS</v>
      </c>
      <c r="K51" t="str">
        <f>_xlfn.XLOOKUP(Table3[[#This Row],[Email]],Contacten!$D$2:$D$355,Contacten!$D$2:$D$355,"Not Found",0)</f>
        <v>Not Found</v>
      </c>
      <c r="L51" t="str">
        <f>_xlfn.XLOOKUP(LOWER(Table3[[#This Row],[Voornaam]]&amp;Table3[[#This Row],[Achternaam]]&amp;Table3[[#This Row],[Basisnaam]]),Contacten!$L$2:$L$355,Contacten!$H$2:$H$355,"Not Found",0)</f>
        <v>Not Found</v>
      </c>
      <c r="M51" t="str">
        <f>LOWER(Table3[[#This Row],[Voornaam]]&amp;Table3[[#This Row],[Achternaam]]&amp;Table3[[#This Row],[Basisnaam]])</f>
        <v>bertgoyvaertskonings</v>
      </c>
    </row>
    <row r="52" spans="1:13" x14ac:dyDescent="0.45">
      <c r="A52" s="3" t="s">
        <v>6926</v>
      </c>
      <c r="B52" s="4" t="s">
        <v>5392</v>
      </c>
      <c r="C52" t="s">
        <v>6927</v>
      </c>
      <c r="D52" s="4" t="s">
        <v>6928</v>
      </c>
      <c r="E52" s="4" t="str">
        <f>SUBSTITUTE(SUBSTITUTE(SUBSTITUTE(SUBSTITUTE(SUBSTITUTE(SUBSTITUTE(SUBSTITUTE(SUBSTITUTE(SUBSTITUTE(SUBSTITUTE(SUBSTITUTE(SUBSTITUTE(SUBSTITUTE(LOWER(Table3[[#This Row],[Bedrijf]]),".",""),"-","")," bvba",""),"belgië",""),"belgium","")," nv","")," bv",""),"group",""),"groep","")," ", ""),"é","e"),"è","e"),"à","a")</f>
        <v>sligroispcbxl</v>
      </c>
      <c r="F52" t="s">
        <v>6689</v>
      </c>
      <c r="G52" s="4" t="s">
        <v>6689</v>
      </c>
      <c r="H52" t="s">
        <v>6929</v>
      </c>
      <c r="I52" t="s">
        <v>6930</v>
      </c>
      <c r="J52" t="str">
        <f>_xlfn.XLOOKUP(Table3[[#This Row],[Basisnaam]],Table2[Basisnaam],Table2[Naam],"",0)</f>
        <v>Sligro-ISPC Belgium BXL</v>
      </c>
      <c r="K52" t="str">
        <f>_xlfn.XLOOKUP(Table3[[#This Row],[Email]],Contacten!$D$2:$D$355,Contacten!$D$2:$D$355,"Not Found",0)</f>
        <v>Not Found</v>
      </c>
      <c r="L52" t="str">
        <f>_xlfn.XLOOKUP(LOWER(Table3[[#This Row],[Voornaam]]&amp;Table3[[#This Row],[Achternaam]]&amp;Table3[[#This Row],[Basisnaam]]),Contacten!$L$2:$L$355,Contacten!$H$2:$H$355,"Not Found",0)</f>
        <v>Not Found</v>
      </c>
      <c r="M52" t="str">
        <f>LOWER(Table3[[#This Row],[Voornaam]]&amp;Table3[[#This Row],[Achternaam]]&amp;Table3[[#This Row],[Basisnaam]])</f>
        <v>bartbeertensligroispcbxl</v>
      </c>
    </row>
    <row r="53" spans="1:13" x14ac:dyDescent="0.45">
      <c r="A53" s="3" t="s">
        <v>6931</v>
      </c>
      <c r="B53" s="4" t="s">
        <v>5392</v>
      </c>
      <c r="C53" t="s">
        <v>6932</v>
      </c>
      <c r="D53" s="4" t="s">
        <v>350</v>
      </c>
      <c r="E53" s="4" t="str">
        <f>SUBSTITUTE(SUBSTITUTE(SUBSTITUTE(SUBSTITUTE(SUBSTITUTE(SUBSTITUTE(SUBSTITUTE(SUBSTITUTE(SUBSTITUTE(SUBSTITUTE(SUBSTITUTE(SUBSTITUTE(SUBSTITUTE(LOWER(Table3[[#This Row],[Bedrijf]]),".",""),"-","")," bvba",""),"belgië",""),"belgium","")," nv","")," bv",""),"group",""),"groep","")," ", ""),"é","e"),"è","e"),"à","a")</f>
        <v>aluminiumduffel</v>
      </c>
      <c r="F53" t="s">
        <v>6933</v>
      </c>
      <c r="G53" s="4" t="s">
        <v>6689</v>
      </c>
      <c r="H53" t="s">
        <v>6740</v>
      </c>
      <c r="I53" t="s">
        <v>6934</v>
      </c>
      <c r="J53" t="str">
        <f>_xlfn.XLOOKUP(Table3[[#This Row],[Basisnaam]],Table2[Basisnaam],Table2[Naam],"",0)</f>
        <v>Aluminium Duffel</v>
      </c>
      <c r="K53" t="str">
        <f>_xlfn.XLOOKUP(Table3[[#This Row],[Email]],Contacten!$D$2:$D$355,Contacten!$D$2:$D$355,"Not Found",0)</f>
        <v>Not Found</v>
      </c>
      <c r="L53" t="str">
        <f>_xlfn.XLOOKUP(LOWER(Table3[[#This Row],[Voornaam]]&amp;Table3[[#This Row],[Achternaam]]&amp;Table3[[#This Row],[Basisnaam]]),Contacten!$L$2:$L$355,Contacten!$H$2:$H$355,"Not Found",0)</f>
        <v>Not Found</v>
      </c>
      <c r="M53" t="str">
        <f>LOWER(Table3[[#This Row],[Voornaam]]&amp;Table3[[#This Row],[Achternaam]]&amp;Table3[[#This Row],[Basisnaam]])</f>
        <v>bartbuystaluminiumduffel</v>
      </c>
    </row>
    <row r="54" spans="1:13" x14ac:dyDescent="0.45">
      <c r="A54" s="3" t="s">
        <v>6935</v>
      </c>
      <c r="B54" s="4" t="s">
        <v>5392</v>
      </c>
      <c r="C54" t="s">
        <v>6936</v>
      </c>
      <c r="D54" s="4" t="s">
        <v>6937</v>
      </c>
      <c r="E54" s="4" t="str">
        <f>SUBSTITUTE(SUBSTITUTE(SUBSTITUTE(SUBSTITUTE(SUBSTITUTE(SUBSTITUTE(SUBSTITUTE(SUBSTITUTE(SUBSTITUTE(SUBSTITUTE(SUBSTITUTE(SUBSTITUTE(SUBSTITUTE(LOWER(Table3[[#This Row],[Bedrijf]]),".",""),"-","")," bvba",""),"belgië",""),"belgium","")," nv","")," bv",""),"group",""),"groep","")," ", ""),"é","e"),"è","e"),"à","a")</f>
        <v>fedrusinternational</v>
      </c>
      <c r="F54" t="s">
        <v>6938</v>
      </c>
      <c r="G54" s="4" t="s">
        <v>6689</v>
      </c>
      <c r="H54" t="s">
        <v>6939</v>
      </c>
      <c r="I54" t="s">
        <v>6940</v>
      </c>
      <c r="J54" t="str">
        <f>_xlfn.XLOOKUP(Table3[[#This Row],[Basisnaam]],Table2[Basisnaam],Table2[Naam],"",0)</f>
        <v>Fedrus International NV</v>
      </c>
      <c r="K54" t="str">
        <f>_xlfn.XLOOKUP(Table3[[#This Row],[Email]],Contacten!$D$2:$D$355,Contacten!$D$2:$D$355,"Not Found",0)</f>
        <v>Not Found</v>
      </c>
      <c r="L54" t="str">
        <f>_xlfn.XLOOKUP(LOWER(Table3[[#This Row],[Voornaam]]&amp;Table3[[#This Row],[Achternaam]]&amp;Table3[[#This Row],[Basisnaam]]),Contacten!$L$2:$L$355,Contacten!$H$2:$H$355,"Not Found",0)</f>
        <v>Not Found</v>
      </c>
      <c r="M54" t="str">
        <f>LOWER(Table3[[#This Row],[Voornaam]]&amp;Table3[[#This Row],[Achternaam]]&amp;Table3[[#This Row],[Basisnaam]])</f>
        <v>bartgeldhoffedrusinternational</v>
      </c>
    </row>
    <row r="55" spans="1:13" x14ac:dyDescent="0.45">
      <c r="A55" s="3" t="s">
        <v>6941</v>
      </c>
      <c r="B55" s="4" t="s">
        <v>5392</v>
      </c>
      <c r="C55" t="s">
        <v>6150</v>
      </c>
      <c r="D55" s="4" t="s">
        <v>6942</v>
      </c>
      <c r="E55" s="4" t="str">
        <f>SUBSTITUTE(SUBSTITUTE(SUBSTITUTE(SUBSTITUTE(SUBSTITUTE(SUBSTITUTE(SUBSTITUTE(SUBSTITUTE(SUBSTITUTE(SUBSTITUTE(SUBSTITUTE(SUBSTITUTE(SUBSTITUTE(LOWER(Table3[[#This Row],[Bedrijf]]),".",""),"-","")," bvba",""),"belgië",""),"belgium","")," nv","")," bv",""),"group",""),"groep","")," ", ""),"é","e"),"è","e"),"à","a")</f>
        <v>carglass</v>
      </c>
      <c r="F55" t="s">
        <v>6943</v>
      </c>
      <c r="G55" s="4" t="s">
        <v>6689</v>
      </c>
      <c r="H55" t="s">
        <v>6944</v>
      </c>
      <c r="I55" t="s">
        <v>6945</v>
      </c>
      <c r="J55" t="str">
        <f>_xlfn.XLOOKUP(Table3[[#This Row],[Basisnaam]],Table2[Basisnaam],Table2[Naam],"",0)</f>
        <v>CARGLASS</v>
      </c>
      <c r="K55" t="str">
        <f>_xlfn.XLOOKUP(Table3[[#This Row],[Email]],Contacten!$D$2:$D$355,Contacten!$D$2:$D$355,"Not Found",0)</f>
        <v>Not Found</v>
      </c>
      <c r="L55" t="str">
        <f>_xlfn.XLOOKUP(LOWER(Table3[[#This Row],[Voornaam]]&amp;Table3[[#This Row],[Achternaam]]&amp;Table3[[#This Row],[Basisnaam]]),Contacten!$L$2:$L$355,Contacten!$H$2:$H$355,"Not Found",0)</f>
        <v>Not Found</v>
      </c>
      <c r="M55" t="str">
        <f>LOWER(Table3[[#This Row],[Voornaam]]&amp;Table3[[#This Row],[Achternaam]]&amp;Table3[[#This Row],[Basisnaam]])</f>
        <v>bartlambrechtscarglass</v>
      </c>
    </row>
    <row r="56" spans="1:13" x14ac:dyDescent="0.45">
      <c r="A56" s="3" t="s">
        <v>6946</v>
      </c>
      <c r="B56" s="4" t="s">
        <v>5392</v>
      </c>
      <c r="C56" t="s">
        <v>6947</v>
      </c>
      <c r="D56" s="4" t="s">
        <v>6948</v>
      </c>
      <c r="E56" s="4" t="str">
        <f>SUBSTITUTE(SUBSTITUTE(SUBSTITUTE(SUBSTITUTE(SUBSTITUTE(SUBSTITUTE(SUBSTITUTE(SUBSTITUTE(SUBSTITUTE(SUBSTITUTE(SUBSTITUTE(SUBSTITUTE(SUBSTITUTE(LOWER(Table3[[#This Row],[Bedrijf]]),".",""),"-","")," bvba",""),"belgië",""),"belgium","")," nv","")," bv",""),"group",""),"groep","")," ", ""),"é","e"),"è","e"),"à","a")</f>
        <v>dpgmedia</v>
      </c>
      <c r="F56" t="s">
        <v>6949</v>
      </c>
      <c r="G56" s="4" t="s">
        <v>6689</v>
      </c>
      <c r="H56" t="s">
        <v>6950</v>
      </c>
      <c r="I56" t="s">
        <v>6951</v>
      </c>
      <c r="J56" t="str">
        <f>_xlfn.XLOOKUP(Table3[[#This Row],[Basisnaam]],Table2[Basisnaam],Table2[Naam],"",0)</f>
        <v>DPG Media</v>
      </c>
      <c r="K56" t="str">
        <f>_xlfn.XLOOKUP(Table3[[#This Row],[Email]],Contacten!$D$2:$D$355,Contacten!$D$2:$D$355,"Not Found",0)</f>
        <v>Not Found</v>
      </c>
      <c r="L56" t="str">
        <f>_xlfn.XLOOKUP(LOWER(Table3[[#This Row],[Voornaam]]&amp;Table3[[#This Row],[Achternaam]]&amp;Table3[[#This Row],[Basisnaam]]),Contacten!$L$2:$L$355,Contacten!$H$2:$H$355,"Not Found",0)</f>
        <v>Not Found</v>
      </c>
      <c r="M56" t="str">
        <f>LOWER(Table3[[#This Row],[Voornaam]]&amp;Table3[[#This Row],[Achternaam]]&amp;Table3[[#This Row],[Basisnaam]])</f>
        <v>bartremmeriedpgmedia</v>
      </c>
    </row>
    <row r="57" spans="1:13" x14ac:dyDescent="0.45">
      <c r="A57" s="3" t="s">
        <v>6952</v>
      </c>
      <c r="B57" s="4" t="s">
        <v>5392</v>
      </c>
      <c r="C57" t="s">
        <v>6953</v>
      </c>
      <c r="D57" s="4" t="s">
        <v>6954</v>
      </c>
      <c r="E57" s="4" t="str">
        <f>SUBSTITUTE(SUBSTITUTE(SUBSTITUTE(SUBSTITUTE(SUBSTITUTE(SUBSTITUTE(SUBSTITUTE(SUBSTITUTE(SUBSTITUTE(SUBSTITUTE(SUBSTITUTE(SUBSTITUTE(SUBSTITUTE(LOWER(Table3[[#This Row],[Bedrijf]]),".",""),"-","")," bvba",""),"belgië",""),"belgium","")," nv","")," bv",""),"group",""),"groep","")," ", ""),"é","e"),"è","e"),"à","a")</f>
        <v>ineosaromatics</v>
      </c>
      <c r="F57" t="s">
        <v>6955</v>
      </c>
      <c r="G57" s="4" t="s">
        <v>6689</v>
      </c>
      <c r="H57" t="s">
        <v>5052</v>
      </c>
      <c r="I57" t="s">
        <v>6956</v>
      </c>
      <c r="J57" t="str">
        <f>_xlfn.XLOOKUP(Table3[[#This Row],[Basisnaam]],Table2[Basisnaam],Table2[Naam],"",0)</f>
        <v>INEOS Aromatics Belgium</v>
      </c>
      <c r="K57" t="str">
        <f>_xlfn.XLOOKUP(Table3[[#This Row],[Email]],Contacten!$D$2:$D$355,Contacten!$D$2:$D$355,"Not Found",0)</f>
        <v>Not Found</v>
      </c>
      <c r="L57" t="str">
        <f>_xlfn.XLOOKUP(LOWER(Table3[[#This Row],[Voornaam]]&amp;Table3[[#This Row],[Achternaam]]&amp;Table3[[#This Row],[Basisnaam]]),Contacten!$L$2:$L$355,Contacten!$H$2:$H$355,"Not Found",0)</f>
        <v>Not Found</v>
      </c>
      <c r="M57" t="str">
        <f>LOWER(Table3[[#This Row],[Voornaam]]&amp;Table3[[#This Row],[Achternaam]]&amp;Table3[[#This Row],[Basisnaam]])</f>
        <v>bartvan den broeckineosaromatics</v>
      </c>
    </row>
    <row r="58" spans="1:13" x14ac:dyDescent="0.45">
      <c r="A58" s="3" t="s">
        <v>6957</v>
      </c>
      <c r="B58" s="4" t="s">
        <v>5392</v>
      </c>
      <c r="C58" t="s">
        <v>6958</v>
      </c>
      <c r="D58" s="4" t="s">
        <v>9114</v>
      </c>
      <c r="E58" s="4" t="str">
        <f>SUBSTITUTE(SUBSTITUTE(SUBSTITUTE(SUBSTITUTE(SUBSTITUTE(SUBSTITUTE(SUBSTITUTE(SUBSTITUTE(SUBSTITUTE(SUBSTITUTE(SUBSTITUTE(SUBSTITUTE(SUBSTITUTE(LOWER(Table3[[#This Row],[Bedrijf]]),".",""),"-","")," bvba",""),"belgië",""),"belgium","")," nv","")," bv",""),"group",""),"groep","")," ", ""),"é","e"),"è","e"),"à","a")</f>
        <v>dhlsupplychain</v>
      </c>
      <c r="F58" t="s">
        <v>6689</v>
      </c>
      <c r="G58" s="4" t="s">
        <v>6689</v>
      </c>
      <c r="H58" t="s">
        <v>5052</v>
      </c>
      <c r="I58" t="s">
        <v>6960</v>
      </c>
      <c r="J58" t="str">
        <f>_xlfn.XLOOKUP(Table3[[#This Row],[Basisnaam]],Table2[Basisnaam],Table2[Naam],"",0)</f>
        <v>DHL Supply Chain Belgium</v>
      </c>
      <c r="K58" t="str">
        <f>_xlfn.XLOOKUP(Table3[[#This Row],[Email]],Contacten!$D$2:$D$355,Contacten!$D$2:$D$355,"Not Found",0)</f>
        <v>Not Found</v>
      </c>
      <c r="L58" t="str">
        <f>_xlfn.XLOOKUP(LOWER(Table3[[#This Row],[Voornaam]]&amp;Table3[[#This Row],[Achternaam]]&amp;Table3[[#This Row],[Basisnaam]]),Contacten!$L$2:$L$355,Contacten!$H$2:$H$355,"Not Found",0)</f>
        <v>Not Found</v>
      </c>
      <c r="M58" t="str">
        <f>LOWER(Table3[[#This Row],[Voornaam]]&amp;Table3[[#This Row],[Achternaam]]&amp;Table3[[#This Row],[Basisnaam]])</f>
        <v>bartvan der veldendhlsupplychain</v>
      </c>
    </row>
    <row r="59" spans="1:13" x14ac:dyDescent="0.45">
      <c r="A59" s="3" t="s">
        <v>6961</v>
      </c>
      <c r="B59" s="4" t="s">
        <v>5392</v>
      </c>
      <c r="C59" t="s">
        <v>6962</v>
      </c>
      <c r="D59" s="4" t="s">
        <v>6963</v>
      </c>
      <c r="E59" s="4" t="str">
        <f>SUBSTITUTE(SUBSTITUTE(SUBSTITUTE(SUBSTITUTE(SUBSTITUTE(SUBSTITUTE(SUBSTITUTE(SUBSTITUTE(SUBSTITUTE(SUBSTITUTE(SUBSTITUTE(SUBSTITUTE(SUBSTITUTE(LOWER(Table3[[#This Row],[Bedrijf]]),".",""),"-","")," bvba",""),"belgië",""),"belgium","")," nv","")," bv",""),"group",""),"groep","")," ", ""),"é","e"),"è","e"),"à","a")</f>
        <v>mediahuis</v>
      </c>
      <c r="F59" t="s">
        <v>6964</v>
      </c>
      <c r="G59" s="4" t="s">
        <v>6689</v>
      </c>
      <c r="H59" t="s">
        <v>6965</v>
      </c>
      <c r="I59" t="s">
        <v>6966</v>
      </c>
      <c r="J59" t="str">
        <f>_xlfn.XLOOKUP(Table3[[#This Row],[Basisnaam]],Table2[Basisnaam],Table2[Naam],"",0)</f>
        <v>MEDIAHUIS</v>
      </c>
      <c r="K59" t="str">
        <f>_xlfn.XLOOKUP(Table3[[#This Row],[Email]],Contacten!$D$2:$D$355,Contacten!$D$2:$D$355,"Not Found",0)</f>
        <v>Not Found</v>
      </c>
      <c r="L59" t="str">
        <f>_xlfn.XLOOKUP(LOWER(Table3[[#This Row],[Voornaam]]&amp;Table3[[#This Row],[Achternaam]]&amp;Table3[[#This Row],[Basisnaam]]),Contacten!$L$2:$L$355,Contacten!$H$2:$H$355,"Not Found",0)</f>
        <v>Not Found</v>
      </c>
      <c r="M59" t="str">
        <f>LOWER(Table3[[#This Row],[Voornaam]]&amp;Table3[[#This Row],[Achternaam]]&amp;Table3[[#This Row],[Basisnaam]])</f>
        <v>bartver elstmediahuis</v>
      </c>
    </row>
    <row r="60" spans="1:13" x14ac:dyDescent="0.45">
      <c r="A60" s="3" t="s">
        <v>6967</v>
      </c>
      <c r="B60" s="4" t="s">
        <v>5392</v>
      </c>
      <c r="C60" t="s">
        <v>6838</v>
      </c>
      <c r="D60" s="4" t="s">
        <v>6968</v>
      </c>
      <c r="E60" s="4" t="str">
        <f>SUBSTITUTE(SUBSTITUTE(SUBSTITUTE(SUBSTITUTE(SUBSTITUTE(SUBSTITUTE(SUBSTITUTE(SUBSTITUTE(SUBSTITUTE(SUBSTITUTE(SUBSTITUTE(SUBSTITUTE(SUBSTITUTE(LOWER(Table3[[#This Row],[Bedrijf]]),".",""),"-","")," bvba",""),"belgië",""),"belgium","")," nv","")," bv",""),"group",""),"groep","")," ", ""),"é","e"),"è","e"),"à","a")</f>
        <v>kaneka</v>
      </c>
      <c r="F60" t="s">
        <v>6689</v>
      </c>
      <c r="G60" s="4" t="s">
        <v>6689</v>
      </c>
      <c r="H60" t="s">
        <v>5052</v>
      </c>
      <c r="I60" t="s">
        <v>6969</v>
      </c>
      <c r="J60" t="str">
        <f>_xlfn.XLOOKUP(Table3[[#This Row],[Basisnaam]],Table2[Basisnaam],Table2[Naam],"",0)</f>
        <v>Kaneka Belgium</v>
      </c>
      <c r="K60" t="str">
        <f>_xlfn.XLOOKUP(Table3[[#This Row],[Email]],Contacten!$D$2:$D$355,Contacten!$D$2:$D$355,"Not Found",0)</f>
        <v>Not Found</v>
      </c>
      <c r="L60" t="str">
        <f>_xlfn.XLOOKUP(LOWER(Table3[[#This Row],[Voornaam]]&amp;Table3[[#This Row],[Achternaam]]&amp;Table3[[#This Row],[Basisnaam]]),Contacten!$L$2:$L$355,Contacten!$H$2:$H$355,"Not Found",0)</f>
        <v>Not Found</v>
      </c>
      <c r="M60" t="str">
        <f>LOWER(Table3[[#This Row],[Voornaam]]&amp;Table3[[#This Row],[Achternaam]]&amp;Table3[[#This Row],[Basisnaam]])</f>
        <v>bartverhoevenkaneka</v>
      </c>
    </row>
    <row r="61" spans="1:13" x14ac:dyDescent="0.45">
      <c r="A61" s="3" t="s">
        <v>6970</v>
      </c>
      <c r="B61" s="4" t="s">
        <v>5392</v>
      </c>
      <c r="C61" t="s">
        <v>6971</v>
      </c>
      <c r="D61" s="4" t="s">
        <v>6972</v>
      </c>
      <c r="E61" s="4" t="str">
        <f>SUBSTITUTE(SUBSTITUTE(SUBSTITUTE(SUBSTITUTE(SUBSTITUTE(SUBSTITUTE(SUBSTITUTE(SUBSTITUTE(SUBSTITUTE(SUBSTITUTE(SUBSTITUTE(SUBSTITUTE(SUBSTITUTE(LOWER(Table3[[#This Row],[Bedrijf]]),".",""),"-","")," bvba",""),"belgië",""),"belgium","")," nv","")," bv",""),"group",""),"groep","")," ", ""),"é","e"),"è","e"),"à","a")</f>
        <v>safranaircraftengineservicesbrussels</v>
      </c>
      <c r="F61" t="s">
        <v>6689</v>
      </c>
      <c r="G61" s="4" t="s">
        <v>6689</v>
      </c>
      <c r="H61" t="s">
        <v>5115</v>
      </c>
      <c r="I61" t="s">
        <v>6973</v>
      </c>
      <c r="J61" t="str">
        <f>_xlfn.XLOOKUP(Table3[[#This Row],[Basisnaam]],Table2[Basisnaam],Table2[Naam],"",0)</f>
        <v>Safran Aircraft Engine Services Brussels</v>
      </c>
      <c r="K61" t="str">
        <f>_xlfn.XLOOKUP(Table3[[#This Row],[Email]],Contacten!$D$2:$D$355,Contacten!$D$2:$D$355,"Not Found",0)</f>
        <v>Not Found</v>
      </c>
      <c r="L61" t="str">
        <f>_xlfn.XLOOKUP(LOWER(Table3[[#This Row],[Voornaam]]&amp;Table3[[#This Row],[Achternaam]]&amp;Table3[[#This Row],[Basisnaam]]),Contacten!$L$2:$L$355,Contacten!$H$2:$H$355,"Not Found",0)</f>
        <v>Not Found</v>
      </c>
      <c r="M61" t="str">
        <f>LOWER(Table3[[#This Row],[Voornaam]]&amp;Table3[[#This Row],[Achternaam]]&amp;Table3[[#This Row],[Basisnaam]])</f>
        <v>bartwauterssafranaircraftengineservicesbrussels</v>
      </c>
    </row>
    <row r="62" spans="1:13" x14ac:dyDescent="0.45">
      <c r="A62" s="3" t="s">
        <v>6974</v>
      </c>
      <c r="B62" s="4" t="s">
        <v>6975</v>
      </c>
      <c r="C62" t="s">
        <v>6976</v>
      </c>
      <c r="D62" s="4" t="s">
        <v>6977</v>
      </c>
      <c r="E62" s="4" t="str">
        <f>SUBSTITUTE(SUBSTITUTE(SUBSTITUTE(SUBSTITUTE(SUBSTITUTE(SUBSTITUTE(SUBSTITUTE(SUBSTITUTE(SUBSTITUTE(SUBSTITUTE(SUBSTITUTE(SUBSTITUTE(SUBSTITUTE(LOWER(Table3[[#This Row],[Bedrijf]]),".",""),"-","")," bvba",""),"belgië",""),"belgium","")," nv","")," bv",""),"group",""),"groep","")," ", ""),"é","e"),"è","e"),"à","a")</f>
        <v>johnson&amp;johnson</v>
      </c>
      <c r="F62" t="s">
        <v>6689</v>
      </c>
      <c r="G62" s="4" t="s">
        <v>6689</v>
      </c>
      <c r="H62" t="s">
        <v>6978</v>
      </c>
      <c r="I62" t="s">
        <v>6979</v>
      </c>
      <c r="J62" t="str">
        <f>_xlfn.XLOOKUP(Table3[[#This Row],[Basisnaam]],Table2[Basisnaam],Table2[Naam],"",0)</f>
        <v>Johnson &amp; Johnson</v>
      </c>
      <c r="K62" t="str">
        <f>_xlfn.XLOOKUP(Table3[[#This Row],[Email]],Contacten!$D$2:$D$355,Contacten!$D$2:$D$355,"Not Found",0)</f>
        <v>Not Found</v>
      </c>
      <c r="L62" t="str">
        <f>_xlfn.XLOOKUP(LOWER(Table3[[#This Row],[Voornaam]]&amp;Table3[[#This Row],[Achternaam]]&amp;Table3[[#This Row],[Basisnaam]]),Contacten!$L$2:$L$355,Contacten!$H$2:$H$355,"Not Found",0)</f>
        <v>Not Found</v>
      </c>
      <c r="M62" t="str">
        <f>LOWER(Table3[[#This Row],[Voornaam]]&amp;Table3[[#This Row],[Achternaam]]&amp;Table3[[#This Row],[Basisnaam]])</f>
        <v>brittade meyerjohnson&amp;johnson</v>
      </c>
    </row>
    <row r="63" spans="1:13" x14ac:dyDescent="0.45">
      <c r="A63" s="3" t="s">
        <v>6980</v>
      </c>
      <c r="B63" s="4" t="s">
        <v>6981</v>
      </c>
      <c r="C63" t="s">
        <v>6982</v>
      </c>
      <c r="D63" s="4" t="s">
        <v>6983</v>
      </c>
      <c r="E63" s="4" t="str">
        <f>SUBSTITUTE(SUBSTITUTE(SUBSTITUTE(SUBSTITUTE(SUBSTITUTE(SUBSTITUTE(SUBSTITUTE(SUBSTITUTE(SUBSTITUTE(SUBSTITUTE(SUBSTITUTE(SUBSTITUTE(SUBSTITUTE(LOWER(Table3[[#This Row],[Bedrijf]]),".",""),"-","")," bvba",""),"belgië",""),"belgium","")," nv","")," bv",""),"group",""),"groep","")," ", ""),"é","e"),"è","e"),"à","a")</f>
        <v>imes</v>
      </c>
      <c r="F63" t="s">
        <v>6984</v>
      </c>
      <c r="G63" s="4" t="s">
        <v>6689</v>
      </c>
      <c r="H63" t="s">
        <v>5115</v>
      </c>
      <c r="I63" t="s">
        <v>6985</v>
      </c>
      <c r="J63" t="str">
        <f>_xlfn.XLOOKUP(Table3[[#This Row],[Basisnaam]],Table2[Basisnaam],Table2[Naam],"",0)</f>
        <v>Imes</v>
      </c>
      <c r="K63" t="str">
        <f>_xlfn.XLOOKUP(Table3[[#This Row],[Email]],Contacten!$D$2:$D$355,Contacten!$D$2:$D$355,"Not Found",0)</f>
        <v>Not Found</v>
      </c>
      <c r="L63" t="str">
        <f>_xlfn.XLOOKUP(LOWER(Table3[[#This Row],[Voornaam]]&amp;Table3[[#This Row],[Achternaam]]&amp;Table3[[#This Row],[Basisnaam]]),Contacten!$L$2:$L$355,Contacten!$H$2:$H$355,"Not Found",0)</f>
        <v>Not Found</v>
      </c>
      <c r="M63" t="str">
        <f>LOWER(Table3[[#This Row],[Voornaam]]&amp;Table3[[#This Row],[Achternaam]]&amp;Table3[[#This Row],[Basisnaam]])</f>
        <v>beatrijsramaekersimes</v>
      </c>
    </row>
    <row r="64" spans="1:13" x14ac:dyDescent="0.45">
      <c r="A64" s="3" t="s">
        <v>6986</v>
      </c>
      <c r="B64" s="4" t="s">
        <v>5847</v>
      </c>
      <c r="C64" t="s">
        <v>6987</v>
      </c>
      <c r="D64" s="4" t="s">
        <v>6988</v>
      </c>
      <c r="E64" s="4" t="str">
        <f>SUBSTITUTE(SUBSTITUTE(SUBSTITUTE(SUBSTITUTE(SUBSTITUTE(SUBSTITUTE(SUBSTITUTE(SUBSTITUTE(SUBSTITUTE(SUBSTITUTE(SUBSTITUTE(SUBSTITUTE(SUBSTITUTE(LOWER(Table3[[#This Row],[Bedrijf]]),".",""),"-","")," bvba",""),"belgië",""),"belgium","")," nv","")," bv",""),"group",""),"groep","")," ", ""),"é","e"),"è","e"),"à","a")</f>
        <v>bmwbelux</v>
      </c>
      <c r="F64" t="s">
        <v>6989</v>
      </c>
      <c r="G64" s="4" t="s">
        <v>6689</v>
      </c>
      <c r="H64" t="s">
        <v>5052</v>
      </c>
      <c r="I64" t="s">
        <v>6990</v>
      </c>
      <c r="J64" t="str">
        <f>_xlfn.XLOOKUP(Table3[[#This Row],[Basisnaam]],Table2[Basisnaam],Table2[Naam],"",0)</f>
        <v>BMW Group Belux</v>
      </c>
      <c r="K64" t="str">
        <f>_xlfn.XLOOKUP(Table3[[#This Row],[Email]],Contacten!$D$2:$D$355,Contacten!$D$2:$D$355,"Not Found",0)</f>
        <v>Not Found</v>
      </c>
      <c r="L64" t="str">
        <f>_xlfn.XLOOKUP(LOWER(Table3[[#This Row],[Voornaam]]&amp;Table3[[#This Row],[Achternaam]]&amp;Table3[[#This Row],[Basisnaam]]),Contacten!$L$2:$L$355,Contacten!$H$2:$H$355,"Not Found",0)</f>
        <v>Not Found</v>
      </c>
      <c r="M64" t="str">
        <f>LOWER(Table3[[#This Row],[Voornaam]]&amp;Table3[[#This Row],[Achternaam]]&amp;Table3[[#This Row],[Basisnaam]])</f>
        <v>bertlaurierbmwbelux</v>
      </c>
    </row>
    <row r="65" spans="1:13" x14ac:dyDescent="0.45">
      <c r="A65" s="3" t="s">
        <v>6991</v>
      </c>
      <c r="B65" s="4" t="s">
        <v>5847</v>
      </c>
      <c r="C65" t="s">
        <v>6992</v>
      </c>
      <c r="D65" s="4" t="s">
        <v>9113</v>
      </c>
      <c r="E65" s="4" t="str">
        <f>SUBSTITUTE(SUBSTITUTE(SUBSTITUTE(SUBSTITUTE(SUBSTITUTE(SUBSTITUTE(SUBSTITUTE(SUBSTITUTE(SUBSTITUTE(SUBSTITUTE(SUBSTITUTE(SUBSTITUTE(SUBSTITUTE(LOWER(Table3[[#This Row],[Bedrijf]]),".",""),"-","")," bvba",""),"belgië",""),"belgium","")," nv","")," bv",""),"group",""),"groep","")," ", ""),"é","e"),"è","e"),"à","a")</f>
        <v>dhlfreight</v>
      </c>
      <c r="F65" t="s">
        <v>6993</v>
      </c>
      <c r="G65" s="4" t="s">
        <v>6689</v>
      </c>
      <c r="H65" t="s">
        <v>5052</v>
      </c>
      <c r="I65" t="s">
        <v>6994</v>
      </c>
      <c r="J65" t="str">
        <f>_xlfn.XLOOKUP(Table3[[#This Row],[Basisnaam]],Table2[Basisnaam],Table2[Naam],"",0)</f>
        <v>DHL Freight Belgium</v>
      </c>
      <c r="K65" t="str">
        <f>_xlfn.XLOOKUP(Table3[[#This Row],[Email]],Contacten!$D$2:$D$355,Contacten!$D$2:$D$355,"Not Found",0)</f>
        <v>Not Found</v>
      </c>
      <c r="L65" t="str">
        <f>_xlfn.XLOOKUP(LOWER(Table3[[#This Row],[Voornaam]]&amp;Table3[[#This Row],[Achternaam]]&amp;Table3[[#This Row],[Basisnaam]]),Contacten!$L$2:$L$355,Contacten!$H$2:$H$355,"Not Found",0)</f>
        <v>Not Found</v>
      </c>
      <c r="M65" t="str">
        <f>LOWER(Table3[[#This Row],[Voornaam]]&amp;Table3[[#This Row],[Achternaam]]&amp;Table3[[#This Row],[Basisnaam]])</f>
        <v>bertvan muylderdhlfreight</v>
      </c>
    </row>
    <row r="66" spans="1:13" x14ac:dyDescent="0.45">
      <c r="A66" s="3" t="s">
        <v>6995</v>
      </c>
      <c r="B66" s="4" t="s">
        <v>5847</v>
      </c>
      <c r="C66" t="s">
        <v>6996</v>
      </c>
      <c r="D66" s="4" t="s">
        <v>6997</v>
      </c>
      <c r="E66" s="4" t="str">
        <f>SUBSTITUTE(SUBSTITUTE(SUBSTITUTE(SUBSTITUTE(SUBSTITUTE(SUBSTITUTE(SUBSTITUTE(SUBSTITUTE(SUBSTITUTE(SUBSTITUTE(SUBSTITUTE(SUBSTITUTE(SUBSTITUTE(LOWER(Table3[[#This Row],[Bedrijf]]),".",""),"-","")," bvba",""),"belgië",""),"belgium","")," nv","")," bv",""),"group",""),"groep","")," ", ""),"é","e"),"è","e"),"à","a")</f>
        <v>septentrio</v>
      </c>
      <c r="F66" t="s">
        <v>6689</v>
      </c>
      <c r="G66" s="4" t="s">
        <v>6689</v>
      </c>
      <c r="H66" t="s">
        <v>5115</v>
      </c>
      <c r="I66" t="s">
        <v>6998</v>
      </c>
      <c r="J66" t="str">
        <f>_xlfn.XLOOKUP(Table3[[#This Row],[Basisnaam]],Table2[Basisnaam],Table2[Naam],"",0)</f>
        <v>Septentrio</v>
      </c>
      <c r="K66" t="str">
        <f>_xlfn.XLOOKUP(Table3[[#This Row],[Email]],Contacten!$D$2:$D$355,Contacten!$D$2:$D$355,"Not Found",0)</f>
        <v>Not Found</v>
      </c>
      <c r="L66" t="str">
        <f>_xlfn.XLOOKUP(LOWER(Table3[[#This Row],[Voornaam]]&amp;Table3[[#This Row],[Achternaam]]&amp;Table3[[#This Row],[Basisnaam]]),Contacten!$L$2:$L$355,Contacten!$H$2:$H$355,"Not Found",0)</f>
        <v>Not Found</v>
      </c>
      <c r="M66" t="str">
        <f>LOWER(Table3[[#This Row],[Voornaam]]&amp;Table3[[#This Row],[Achternaam]]&amp;Table3[[#This Row],[Basisnaam]])</f>
        <v>bertvan grinderbeekseptentrio</v>
      </c>
    </row>
    <row r="67" spans="1:13" x14ac:dyDescent="0.45">
      <c r="A67" s="4" t="s">
        <v>6999</v>
      </c>
      <c r="B67" s="4" t="s">
        <v>7000</v>
      </c>
      <c r="C67" t="s">
        <v>7001</v>
      </c>
      <c r="D67" s="4" t="s">
        <v>7002</v>
      </c>
      <c r="E67" s="4" t="str">
        <f>SUBSTITUTE(SUBSTITUTE(SUBSTITUTE(SUBSTITUTE(SUBSTITUTE(SUBSTITUTE(SUBSTITUTE(SUBSTITUTE(SUBSTITUTE(SUBSTITUTE(SUBSTITUTE(SUBSTITUTE(SUBSTITUTE(LOWER(Table3[[#This Row],[Bedrijf]]),".",""),"-","")," bvba",""),"belgië",""),"belgium","")," nv","")," bv",""),"group",""),"groep","")," ", ""),"é","e"),"è","e"),"à","a")</f>
        <v>electrolux</v>
      </c>
      <c r="F67" t="s">
        <v>7003</v>
      </c>
      <c r="G67" s="4" t="s">
        <v>6689</v>
      </c>
      <c r="H67" t="s">
        <v>7004</v>
      </c>
      <c r="I67" t="s">
        <v>7005</v>
      </c>
      <c r="J67" t="str">
        <f>_xlfn.XLOOKUP(Table3[[#This Row],[Basisnaam]],Table2[Basisnaam],Table2[Naam],"",0)</f>
        <v>Electrolux Belgium</v>
      </c>
      <c r="K67" t="str">
        <f>_xlfn.XLOOKUP(Table3[[#This Row],[Email]],Contacten!$D$2:$D$355,Contacten!$D$2:$D$355,"Not Found",0)</f>
        <v>Not Found</v>
      </c>
      <c r="L67" t="str">
        <f>_xlfn.XLOOKUP(LOWER(Table3[[#This Row],[Voornaam]]&amp;Table3[[#This Row],[Achternaam]]&amp;Table3[[#This Row],[Basisnaam]]),Contacten!$L$2:$L$355,Contacten!$H$2:$H$355,"Not Found",0)</f>
        <v>Not Found</v>
      </c>
      <c r="M67" t="str">
        <f>LOWER(Table3[[#This Row],[Voornaam]]&amp;Table3[[#This Row],[Achternaam]]&amp;Table3[[#This Row],[Basisnaam]])</f>
        <v>bettygieliselectrolux</v>
      </c>
    </row>
    <row r="68" spans="1:13" x14ac:dyDescent="0.45">
      <c r="A68" s="3" t="s">
        <v>7006</v>
      </c>
      <c r="B68" s="4" t="s">
        <v>7007</v>
      </c>
      <c r="C68" t="s">
        <v>7008</v>
      </c>
      <c r="D68" s="4" t="s">
        <v>7009</v>
      </c>
      <c r="E68" s="4" t="str">
        <f>SUBSTITUTE(SUBSTITUTE(SUBSTITUTE(SUBSTITUTE(SUBSTITUTE(SUBSTITUTE(SUBSTITUTE(SUBSTITUTE(SUBSTITUTE(SUBSTITUTE(SUBSTITUTE(SUBSTITUTE(SUBSTITUTE(LOWER(Table3[[#This Row],[Bedrijf]]),".",""),"-","")," bvba",""),"belgië",""),"belgium","")," nv","")," bv",""),"group",""),"groep","")," ", ""),"é","e"),"è","e"),"à","a")</f>
        <v>nipromedicaleurope</v>
      </c>
      <c r="F68" t="s">
        <v>6689</v>
      </c>
      <c r="G68" s="4" t="s">
        <v>6689</v>
      </c>
      <c r="H68" t="s">
        <v>5987</v>
      </c>
      <c r="I68" t="s">
        <v>7010</v>
      </c>
      <c r="J68" t="str">
        <f>_xlfn.XLOOKUP(Table3[[#This Row],[Basisnaam]],Table2[Basisnaam],Table2[Naam],"",0)</f>
        <v>Nipro Medical Europe</v>
      </c>
      <c r="K68" t="str">
        <f>_xlfn.XLOOKUP(Table3[[#This Row],[Email]],Contacten!$D$2:$D$355,Contacten!$D$2:$D$355,"Not Found",0)</f>
        <v>Not Found</v>
      </c>
      <c r="L68" t="str">
        <f>_xlfn.XLOOKUP(LOWER(Table3[[#This Row],[Voornaam]]&amp;Table3[[#This Row],[Achternaam]]&amp;Table3[[#This Row],[Basisnaam]]),Contacten!$L$2:$L$355,Contacten!$H$2:$H$355,"Not Found",0)</f>
        <v>Not Found</v>
      </c>
      <c r="M68" t="str">
        <f>LOWER(Table3[[#This Row],[Voornaam]]&amp;Table3[[#This Row],[Achternaam]]&amp;Table3[[#This Row],[Basisnaam]])</f>
        <v>bramvan bambostnipromedicaleurope</v>
      </c>
    </row>
    <row r="69" spans="1:13" x14ac:dyDescent="0.45">
      <c r="A69" s="3" t="s">
        <v>7011</v>
      </c>
      <c r="B69" s="4" t="s">
        <v>7012</v>
      </c>
      <c r="C69" t="s">
        <v>6583</v>
      </c>
      <c r="D69" s="4" t="s">
        <v>7013</v>
      </c>
      <c r="E69" s="4" t="str">
        <f>SUBSTITUTE(SUBSTITUTE(SUBSTITUTE(SUBSTITUTE(SUBSTITUTE(SUBSTITUTE(SUBSTITUTE(SUBSTITUTE(SUBSTITUTE(SUBSTITUTE(SUBSTITUTE(SUBSTITUTE(SUBSTITUTE(LOWER(Table3[[#This Row],[Bedrijf]]),".",""),"-","")," bvba",""),"belgië",""),"belgium","")," nv","")," bv",""),"group",""),"groep","")," ", ""),"é","e"),"è","e"),"à","a")</f>
        <v>graco</v>
      </c>
      <c r="F69" t="s">
        <v>7014</v>
      </c>
      <c r="G69" s="4" t="s">
        <v>6689</v>
      </c>
      <c r="H69" t="s">
        <v>5540</v>
      </c>
      <c r="I69" t="s">
        <v>7015</v>
      </c>
      <c r="J69" t="str">
        <f>_xlfn.XLOOKUP(Table3[[#This Row],[Basisnaam]],Table2[Basisnaam],Table2[Naam],"",0)</f>
        <v>Graco</v>
      </c>
      <c r="K69" t="str">
        <f>_xlfn.XLOOKUP(Table3[[#This Row],[Email]],Contacten!$D$2:$D$355,Contacten!$D$2:$D$355,"Not Found",0)</f>
        <v>Not Found</v>
      </c>
      <c r="L69" t="str">
        <f>_xlfn.XLOOKUP(LOWER(Table3[[#This Row],[Voornaam]]&amp;Table3[[#This Row],[Achternaam]]&amp;Table3[[#This Row],[Basisnaam]]),Contacten!$L$2:$L$355,Contacten!$H$2:$H$355,"Not Found",0)</f>
        <v>Not Found</v>
      </c>
      <c r="M69" t="str">
        <f>LOWER(Table3[[#This Row],[Voornaam]]&amp;Table3[[#This Row],[Achternaam]]&amp;Table3[[#This Row],[Basisnaam]])</f>
        <v>carinabrouxgraco</v>
      </c>
    </row>
    <row r="70" spans="1:13" x14ac:dyDescent="0.45">
      <c r="A70" s="3" t="s">
        <v>7016</v>
      </c>
      <c r="B70" s="4" t="s">
        <v>6003</v>
      </c>
      <c r="C70" t="s">
        <v>7017</v>
      </c>
      <c r="D70" s="4" t="s">
        <v>7018</v>
      </c>
      <c r="E70" s="4" t="str">
        <f>SUBSTITUTE(SUBSTITUTE(SUBSTITUTE(SUBSTITUTE(SUBSTITUTE(SUBSTITUTE(SUBSTITUTE(SUBSTITUTE(SUBSTITUTE(SUBSTITUTE(SUBSTITUTE(SUBSTITUTE(SUBSTITUTE(LOWER(Table3[[#This Row],[Bedrijf]]),".",""),"-","")," bvba",""),"belgië",""),"belgium","")," nv","")," bv",""),"group",""),"groep","")," ", ""),"é","e"),"è","e"),"à","a")</f>
        <v>atlascopcopowertoolsdistribution</v>
      </c>
      <c r="F70" t="s">
        <v>7019</v>
      </c>
      <c r="G70" s="4" t="s">
        <v>6689</v>
      </c>
      <c r="H70" t="s">
        <v>5052</v>
      </c>
      <c r="I70" t="s">
        <v>7020</v>
      </c>
      <c r="J70" t="str">
        <f>_xlfn.XLOOKUP(Table3[[#This Row],[Basisnaam]],Table2[Basisnaam],Table2[Naam],"",0)</f>
        <v>Atlas Copco Power Tools Distribution</v>
      </c>
      <c r="K70" t="str">
        <f>_xlfn.XLOOKUP(Table3[[#This Row],[Email]],Contacten!$D$2:$D$355,Contacten!$D$2:$D$355,"Not Found",0)</f>
        <v>Not Found</v>
      </c>
      <c r="L70" t="str">
        <f>_xlfn.XLOOKUP(LOWER(Table3[[#This Row],[Voornaam]]&amp;Table3[[#This Row],[Achternaam]]&amp;Table3[[#This Row],[Basisnaam]]),Contacten!$L$2:$L$355,Contacten!$H$2:$H$355,"Not Found",0)</f>
        <v>Not Found</v>
      </c>
      <c r="M70" t="str">
        <f>LOWER(Table3[[#This Row],[Voornaam]]&amp;Table3[[#This Row],[Achternaam]]&amp;Table3[[#This Row],[Basisnaam]])</f>
        <v>carinefrederixatlascopcopowertoolsdistribution</v>
      </c>
    </row>
    <row r="71" spans="1:13" x14ac:dyDescent="0.45">
      <c r="A71" s="3" t="s">
        <v>7021</v>
      </c>
      <c r="B71" s="4" t="s">
        <v>6003</v>
      </c>
      <c r="C71" t="s">
        <v>7022</v>
      </c>
      <c r="D71" s="4" t="s">
        <v>7023</v>
      </c>
      <c r="E71" s="4" t="str">
        <f>SUBSTITUTE(SUBSTITUTE(SUBSTITUTE(SUBSTITUTE(SUBSTITUTE(SUBSTITUTE(SUBSTITUTE(SUBSTITUTE(SUBSTITUTE(SUBSTITUTE(SUBSTITUTE(SUBSTITUTE(SUBSTITUTE(LOWER(Table3[[#This Row],[Bedrijf]]),".",""),"-","")," bvba",""),"belgië",""),"belgium","")," nv","")," bv",""),"group",""),"groep","")," ", ""),"é","e"),"è","e"),"à","a")</f>
        <v>delpharmdrogenbos</v>
      </c>
      <c r="F71" t="s">
        <v>6689</v>
      </c>
      <c r="G71" s="4" t="s">
        <v>6689</v>
      </c>
      <c r="H71" t="s">
        <v>6950</v>
      </c>
      <c r="I71" t="s">
        <v>7024</v>
      </c>
      <c r="J71" t="str">
        <f>_xlfn.XLOOKUP(Table3[[#This Row],[Basisnaam]],Table2[Basisnaam],Table2[Naam],"",0)</f>
        <v>Delpharm Drogenbos NV</v>
      </c>
      <c r="K71" t="str">
        <f>_xlfn.XLOOKUP(Table3[[#This Row],[Email]],Contacten!$D$2:$D$355,Contacten!$D$2:$D$355,"Not Found",0)</f>
        <v>Not Found</v>
      </c>
      <c r="L71" t="str">
        <f>_xlfn.XLOOKUP(LOWER(Table3[[#This Row],[Voornaam]]&amp;Table3[[#This Row],[Achternaam]]&amp;Table3[[#This Row],[Basisnaam]]),Contacten!$L$2:$L$355,Contacten!$H$2:$H$355,"Not Found",0)</f>
        <v>Not Found</v>
      </c>
      <c r="M71" t="str">
        <f>LOWER(Table3[[#This Row],[Voornaam]]&amp;Table3[[#This Row],[Achternaam]]&amp;Table3[[#This Row],[Basisnaam]])</f>
        <v>carinelombadelpharmdrogenbos</v>
      </c>
    </row>
    <row r="72" spans="1:13" x14ac:dyDescent="0.45">
      <c r="A72" s="3" t="s">
        <v>7025</v>
      </c>
      <c r="B72" s="4" t="s">
        <v>7026</v>
      </c>
      <c r="C72" t="s">
        <v>7027</v>
      </c>
      <c r="D72" s="4" t="s">
        <v>7028</v>
      </c>
      <c r="E72" s="4" t="str">
        <f>SUBSTITUTE(SUBSTITUTE(SUBSTITUTE(SUBSTITUTE(SUBSTITUTE(SUBSTITUTE(SUBSTITUTE(SUBSTITUTE(SUBSTITUTE(SUBSTITUTE(SUBSTITUTE(SUBSTITUTE(SUBSTITUTE(LOWER(Table3[[#This Row],[Bedrijf]]),".",""),"-","")," bvba",""),"belgië",""),"belgium","")," nv","")," bv",""),"group",""),"groep","")," ", ""),"é","e"),"è","e"),"à","a")</f>
        <v>bockhold</v>
      </c>
      <c r="F72" t="s">
        <v>7029</v>
      </c>
      <c r="G72" s="4" t="s">
        <v>6689</v>
      </c>
      <c r="H72" t="s">
        <v>5052</v>
      </c>
      <c r="I72" t="s">
        <v>7030</v>
      </c>
      <c r="J72" t="str">
        <f>_xlfn.XLOOKUP(Table3[[#This Row],[Basisnaam]],Table2[Basisnaam],Table2[Naam],"",0)</f>
        <v>Bockhold BV</v>
      </c>
      <c r="K72" t="str">
        <f>_xlfn.XLOOKUP(Table3[[#This Row],[Email]],Contacten!$D$2:$D$355,Contacten!$D$2:$D$355,"Not Found",0)</f>
        <v>Not Found</v>
      </c>
      <c r="L72" t="str">
        <f>_xlfn.XLOOKUP(LOWER(Table3[[#This Row],[Voornaam]]&amp;Table3[[#This Row],[Achternaam]]&amp;Table3[[#This Row],[Basisnaam]]),Contacten!$L$2:$L$355,Contacten!$H$2:$H$355,"Not Found",0)</f>
        <v>Not Found</v>
      </c>
      <c r="M72" t="str">
        <f>LOWER(Table3[[#This Row],[Voornaam]]&amp;Table3[[#This Row],[Achternaam]]&amp;Table3[[#This Row],[Basisnaam]])</f>
        <v>carolcustersbockhold</v>
      </c>
    </row>
    <row r="73" spans="1:13" x14ac:dyDescent="0.45">
      <c r="A73" s="3" t="s">
        <v>7031</v>
      </c>
      <c r="B73" s="4" t="s">
        <v>5958</v>
      </c>
      <c r="C73" t="s">
        <v>7032</v>
      </c>
      <c r="D73" s="4" t="s">
        <v>7033</v>
      </c>
      <c r="E73" s="4" t="str">
        <f>SUBSTITUTE(SUBSTITUTE(SUBSTITUTE(SUBSTITUTE(SUBSTITUTE(SUBSTITUTE(SUBSTITUTE(SUBSTITUTE(SUBSTITUTE(SUBSTITUTE(SUBSTITUTE(SUBSTITUTE(SUBSTITUTE(LOWER(Table3[[#This Row],[Bedrijf]]),".",""),"-","")," bvba",""),"belgië",""),"belgium","")," nv","")," bv",""),"group",""),"groep","")," ", ""),"é","e"),"è","e"),"à","a")</f>
        <v>lawtereurope</v>
      </c>
      <c r="F73" t="s">
        <v>7034</v>
      </c>
      <c r="G73" s="4" t="s">
        <v>6689</v>
      </c>
      <c r="H73" t="s">
        <v>7035</v>
      </c>
      <c r="I73" t="s">
        <v>7036</v>
      </c>
      <c r="J73" t="str">
        <f>_xlfn.XLOOKUP(Table3[[#This Row],[Basisnaam]],Table2[Basisnaam],Table2[Naam],"",0)</f>
        <v>Lawter Europe BV</v>
      </c>
      <c r="K73" t="str">
        <f>_xlfn.XLOOKUP(Table3[[#This Row],[Email]],Contacten!$D$2:$D$355,Contacten!$D$2:$D$355,"Not Found",0)</f>
        <v>Not Found</v>
      </c>
      <c r="L73" t="str">
        <f>_xlfn.XLOOKUP(LOWER(Table3[[#This Row],[Voornaam]]&amp;Table3[[#This Row],[Achternaam]]&amp;Table3[[#This Row],[Basisnaam]]),Contacten!$L$2:$L$355,Contacten!$H$2:$H$355,"Not Found",0)</f>
        <v>Not Found</v>
      </c>
      <c r="M73" t="str">
        <f>LOWER(Table3[[#This Row],[Voornaam]]&amp;Table3[[#This Row],[Achternaam]]&amp;Table3[[#This Row],[Basisnaam]])</f>
        <v>carolinedobbelaerelawtereurope</v>
      </c>
    </row>
    <row r="74" spans="1:13" x14ac:dyDescent="0.45">
      <c r="A74" s="3" t="s">
        <v>7037</v>
      </c>
      <c r="B74" s="4" t="s">
        <v>5958</v>
      </c>
      <c r="C74" t="s">
        <v>7038</v>
      </c>
      <c r="D74" s="4" t="s">
        <v>7039</v>
      </c>
      <c r="E74" s="4" t="str">
        <f>SUBSTITUTE(SUBSTITUTE(SUBSTITUTE(SUBSTITUTE(SUBSTITUTE(SUBSTITUTE(SUBSTITUTE(SUBSTITUTE(SUBSTITUTE(SUBSTITUTE(SUBSTITUTE(SUBSTITUTE(SUBSTITUTE(LOWER(Table3[[#This Row],[Bedrijf]]),".",""),"-","")," bvba",""),"belgië",""),"belgium","")," nv","")," bv",""),"group",""),"groep","")," ", ""),"é","e"),"è","e"),"à","a")</f>
        <v>vanhoecke</v>
      </c>
      <c r="F74" t="s">
        <v>6689</v>
      </c>
      <c r="G74" s="4" t="s">
        <v>6689</v>
      </c>
      <c r="H74" t="s">
        <v>5052</v>
      </c>
      <c r="I74" t="s">
        <v>7040</v>
      </c>
      <c r="J74" t="str">
        <f>_xlfn.XLOOKUP(Table3[[#This Row],[Basisnaam]],Table2[Basisnaam],Table2[Naam],"",0)</f>
        <v>VAN HOECKE</v>
      </c>
      <c r="K74" t="str">
        <f>_xlfn.XLOOKUP(Table3[[#This Row],[Email]],Contacten!$D$2:$D$355,Contacten!$D$2:$D$355,"Not Found",0)</f>
        <v>Not Found</v>
      </c>
      <c r="L74" t="str">
        <f>_xlfn.XLOOKUP(LOWER(Table3[[#This Row],[Voornaam]]&amp;Table3[[#This Row],[Achternaam]]&amp;Table3[[#This Row],[Basisnaam]]),Contacten!$L$2:$L$355,Contacten!$H$2:$H$355,"Not Found",0)</f>
        <v>Not Found</v>
      </c>
      <c r="M74" t="str">
        <f>LOWER(Table3[[#This Row],[Voornaam]]&amp;Table3[[#This Row],[Achternaam]]&amp;Table3[[#This Row],[Basisnaam]])</f>
        <v>carolinehulpiauvanhoecke</v>
      </c>
    </row>
    <row r="75" spans="1:13" x14ac:dyDescent="0.45">
      <c r="A75" s="3" t="s">
        <v>7041</v>
      </c>
      <c r="B75" s="4" t="s">
        <v>5958</v>
      </c>
      <c r="C75" t="s">
        <v>7042</v>
      </c>
      <c r="D75" s="4" t="s">
        <v>7043</v>
      </c>
      <c r="E75" s="4" t="str">
        <f>SUBSTITUTE(SUBSTITUTE(SUBSTITUTE(SUBSTITUTE(SUBSTITUTE(SUBSTITUTE(SUBSTITUTE(SUBSTITUTE(SUBSTITUTE(SUBSTITUTE(SUBSTITUTE(SUBSTITUTE(SUBSTITUTE(LOWER(Table3[[#This Row],[Bedrijf]]),".",""),"-","")," bvba",""),"belgië",""),"belgium","")," nv","")," bv",""),"group",""),"groep","")," ", ""),"é","e"),"è","e"),"à","a")</f>
        <v>bardbenelux</v>
      </c>
      <c r="F75" t="s">
        <v>7044</v>
      </c>
      <c r="G75" s="4" t="s">
        <v>6689</v>
      </c>
      <c r="H75" t="s">
        <v>7045</v>
      </c>
      <c r="I75" t="s">
        <v>7046</v>
      </c>
      <c r="J75" t="str">
        <f>_xlfn.XLOOKUP(Table3[[#This Row],[Basisnaam]],Table2[Basisnaam],Table2[Naam],"",0)</f>
        <v>Bard Benelux</v>
      </c>
      <c r="K75" t="str">
        <f>_xlfn.XLOOKUP(Table3[[#This Row],[Email]],Contacten!$D$2:$D$355,Contacten!$D$2:$D$355,"Not Found",0)</f>
        <v>Not Found</v>
      </c>
      <c r="L75" t="str">
        <f>_xlfn.XLOOKUP(LOWER(Table3[[#This Row],[Voornaam]]&amp;Table3[[#This Row],[Achternaam]]&amp;Table3[[#This Row],[Basisnaam]]),Contacten!$L$2:$L$355,Contacten!$H$2:$H$355,"Not Found",0)</f>
        <v>Not Found</v>
      </c>
      <c r="M75" t="str">
        <f>LOWER(Table3[[#This Row],[Voornaam]]&amp;Table3[[#This Row],[Achternaam]]&amp;Table3[[#This Row],[Basisnaam]])</f>
        <v>carolinevanelderenbardbenelux</v>
      </c>
    </row>
    <row r="76" spans="1:13" x14ac:dyDescent="0.45">
      <c r="A76" s="3" t="s">
        <v>7047</v>
      </c>
      <c r="B76" s="4" t="s">
        <v>5198</v>
      </c>
      <c r="C76" t="s">
        <v>7048</v>
      </c>
      <c r="D76" s="4" t="s">
        <v>7049</v>
      </c>
      <c r="E76" s="4" t="str">
        <f>SUBSTITUTE(SUBSTITUTE(SUBSTITUTE(SUBSTITUTE(SUBSTITUTE(SUBSTITUTE(SUBSTITUTE(SUBSTITUTE(SUBSTITUTE(SUBSTITUTE(SUBSTITUTE(SUBSTITUTE(SUBSTITUTE(LOWER(Table3[[#This Row],[Bedrijf]]),".",""),"-","")," bvba",""),"belgië",""),"belgium","")," nv","")," bv",""),"group",""),"groep","")," ", ""),"é","e"),"è","e"),"à","a")</f>
        <v>golazosports</v>
      </c>
      <c r="F76" t="s">
        <v>7050</v>
      </c>
      <c r="G76" s="4" t="s">
        <v>6689</v>
      </c>
      <c r="H76" t="s">
        <v>7051</v>
      </c>
      <c r="I76" t="s">
        <v>7052</v>
      </c>
      <c r="J76" t="str">
        <f>_xlfn.XLOOKUP(Table3[[#This Row],[Basisnaam]],Table2[Basisnaam],Table2[Naam],"",0)</f>
        <v>Golazo Sports</v>
      </c>
      <c r="K76" t="str">
        <f>_xlfn.XLOOKUP(Table3[[#This Row],[Email]],Contacten!$D$2:$D$355,Contacten!$D$2:$D$355,"Not Found",0)</f>
        <v>Not Found</v>
      </c>
      <c r="L76" t="str">
        <f>_xlfn.XLOOKUP(LOWER(Table3[[#This Row],[Voornaam]]&amp;Table3[[#This Row],[Achternaam]]&amp;Table3[[#This Row],[Basisnaam]]),Contacten!$L$2:$L$355,Contacten!$H$2:$H$355,"Not Found",0)</f>
        <v>Not Found</v>
      </c>
      <c r="M76" t="str">
        <f>LOWER(Table3[[#This Row],[Voornaam]]&amp;Table3[[#This Row],[Achternaam]]&amp;Table3[[#This Row],[Basisnaam]])</f>
        <v>catherineamelootgolazosports</v>
      </c>
    </row>
    <row r="77" spans="1:13" x14ac:dyDescent="0.45">
      <c r="A77" s="3" t="s">
        <v>7053</v>
      </c>
      <c r="B77" s="4" t="s">
        <v>5958</v>
      </c>
      <c r="C77" t="s">
        <v>7054</v>
      </c>
      <c r="D77" s="4" t="s">
        <v>7055</v>
      </c>
      <c r="E77" s="4" t="str">
        <f>SUBSTITUTE(SUBSTITUTE(SUBSTITUTE(SUBSTITUTE(SUBSTITUTE(SUBSTITUTE(SUBSTITUTE(SUBSTITUTE(SUBSTITUTE(SUBSTITUTE(SUBSTITUTE(SUBSTITUTE(SUBSTITUTE(LOWER(Table3[[#This Row],[Bedrijf]]),".",""),"-","")," bvba",""),"belgië",""),"belgium","")," nv","")," bv",""),"group",""),"groep","")," ", ""),"é","e"),"è","e"),"à","a")</f>
        <v>tectum</v>
      </c>
      <c r="F77" t="s">
        <v>7056</v>
      </c>
      <c r="G77" s="4" t="s">
        <v>6689</v>
      </c>
      <c r="H77" t="s">
        <v>5052</v>
      </c>
      <c r="I77" t="s">
        <v>7057</v>
      </c>
      <c r="J77" t="str">
        <f>_xlfn.XLOOKUP(Table3[[#This Row],[Basisnaam]],Table2[Basisnaam],Table2[Naam],"",0)</f>
        <v>Tectum Group</v>
      </c>
      <c r="K77" t="str">
        <f>_xlfn.XLOOKUP(Table3[[#This Row],[Email]],Contacten!$D$2:$D$355,Contacten!$D$2:$D$355,"Not Found",0)</f>
        <v>Not Found</v>
      </c>
      <c r="L77" t="str">
        <f>_xlfn.XLOOKUP(LOWER(Table3[[#This Row],[Voornaam]]&amp;Table3[[#This Row],[Achternaam]]&amp;Table3[[#This Row],[Basisnaam]]),Contacten!$L$2:$L$355,Contacten!$H$2:$H$355,"Not Found",0)</f>
        <v>Not Found</v>
      </c>
      <c r="M77" t="str">
        <f>LOWER(Table3[[#This Row],[Voornaam]]&amp;Table3[[#This Row],[Achternaam]]&amp;Table3[[#This Row],[Basisnaam]])</f>
        <v>carolineclitstectum</v>
      </c>
    </row>
    <row r="78" spans="1:13" x14ac:dyDescent="0.45">
      <c r="A78" s="3" t="s">
        <v>7058</v>
      </c>
      <c r="B78" s="4" t="s">
        <v>7059</v>
      </c>
      <c r="C78" t="s">
        <v>7060</v>
      </c>
      <c r="D78" s="4" t="s">
        <v>7061</v>
      </c>
      <c r="E78" s="4" t="str">
        <f>SUBSTITUTE(SUBSTITUTE(SUBSTITUTE(SUBSTITUTE(SUBSTITUTE(SUBSTITUTE(SUBSTITUTE(SUBSTITUTE(SUBSTITUTE(SUBSTITUTE(SUBSTITUTE(SUBSTITUTE(SUBSTITUTE(LOWER(Table3[[#This Row],[Bedrijf]]),".",""),"-","")," bvba",""),"belgië",""),"belgium","")," nv","")," bv",""),"group",""),"groep","")," ", ""),"é","e"),"è","e"),"à","a")</f>
        <v>argenx</v>
      </c>
      <c r="F78" t="s">
        <v>6689</v>
      </c>
      <c r="G78" s="4" t="s">
        <v>6689</v>
      </c>
      <c r="H78" t="s">
        <v>5115</v>
      </c>
      <c r="I78" t="s">
        <v>7062</v>
      </c>
      <c r="J78" t="str">
        <f>_xlfn.XLOOKUP(Table3[[#This Row],[Basisnaam]],Table2[Basisnaam],Table2[Naam],"",0)</f>
        <v>Argenx</v>
      </c>
      <c r="K78" t="str">
        <f>_xlfn.XLOOKUP(Table3[[#This Row],[Email]],Contacten!$D$2:$D$355,Contacten!$D$2:$D$355,"Not Found",0)</f>
        <v>Not Found</v>
      </c>
      <c r="L78" t="str">
        <f>_xlfn.XLOOKUP(LOWER(Table3[[#This Row],[Voornaam]]&amp;Table3[[#This Row],[Achternaam]]&amp;Table3[[#This Row],[Basisnaam]]),Contacten!$L$2:$L$355,Contacten!$H$2:$H$355,"Not Found",0)</f>
        <v>Not Found</v>
      </c>
      <c r="M78" t="str">
        <f>LOWER(Table3[[#This Row],[Voornaam]]&amp;Table3[[#This Row],[Achternaam]]&amp;Table3[[#This Row],[Basisnaam]])</f>
        <v>clarencedumonargenx</v>
      </c>
    </row>
    <row r="79" spans="1:13" x14ac:dyDescent="0.45">
      <c r="A79" s="3" t="s">
        <v>7063</v>
      </c>
      <c r="B79" s="4" t="s">
        <v>7064</v>
      </c>
      <c r="C79" t="s">
        <v>7065</v>
      </c>
      <c r="D79" s="4" t="s">
        <v>7066</v>
      </c>
      <c r="E79" s="4" t="str">
        <f>SUBSTITUTE(SUBSTITUTE(SUBSTITUTE(SUBSTITUTE(SUBSTITUTE(SUBSTITUTE(SUBSTITUTE(SUBSTITUTE(SUBSTITUTE(SUBSTITUTE(SUBSTITUTE(SUBSTITUTE(SUBSTITUTE(LOWER(Table3[[#This Row],[Bedrijf]]),".",""),"-","")," bvba",""),"belgië",""),"belgium","")," nv","")," bv",""),"group",""),"groep","")," ", ""),"é","e"),"è","e"),"à","a")</f>
        <v>specialfruit</v>
      </c>
      <c r="F79" t="s">
        <v>7067</v>
      </c>
      <c r="G79" s="4" t="s">
        <v>6689</v>
      </c>
      <c r="H79" t="s">
        <v>5052</v>
      </c>
      <c r="I79" t="s">
        <v>7068</v>
      </c>
      <c r="J79" t="str">
        <f>_xlfn.XLOOKUP(Table3[[#This Row],[Basisnaam]],Table2[Basisnaam],Table2[Naam],"",0)</f>
        <v>Special Fruit</v>
      </c>
      <c r="K79" t="str">
        <f>_xlfn.XLOOKUP(Table3[[#This Row],[Email]],Contacten!$D$2:$D$355,Contacten!$D$2:$D$355,"Not Found",0)</f>
        <v>Not Found</v>
      </c>
      <c r="L79" t="str">
        <f>_xlfn.XLOOKUP(LOWER(Table3[[#This Row],[Voornaam]]&amp;Table3[[#This Row],[Achternaam]]&amp;Table3[[#This Row],[Basisnaam]]),Contacten!$L$2:$L$355,Contacten!$H$2:$H$355,"Not Found",0)</f>
        <v>Not Found</v>
      </c>
      <c r="M79" t="str">
        <f>LOWER(Table3[[#This Row],[Voornaam]]&amp;Table3[[#This Row],[Achternaam]]&amp;Table3[[#This Row],[Basisnaam]])</f>
        <v>chantalkemlandspecialfruit</v>
      </c>
    </row>
    <row r="80" spans="1:13" x14ac:dyDescent="0.45">
      <c r="A80" s="3" t="s">
        <v>7069</v>
      </c>
      <c r="B80" s="4" t="s">
        <v>7064</v>
      </c>
      <c r="C80" t="s">
        <v>7070</v>
      </c>
      <c r="D80" s="4" t="s">
        <v>7071</v>
      </c>
      <c r="E80" s="4" t="str">
        <f>SUBSTITUTE(SUBSTITUTE(SUBSTITUTE(SUBSTITUTE(SUBSTITUTE(SUBSTITUTE(SUBSTITUTE(SUBSTITUTE(SUBSTITUTE(SUBSTITUTE(SUBSTITUTE(SUBSTITUTE(SUBSTITUTE(LOWER(Table3[[#This Row],[Bedrijf]]),".",""),"-","")," bvba",""),"belgië",""),"belgium","")," nv","")," bv",""),"group",""),"groep","")," ", ""),"é","e"),"è","e"),"à","a")</f>
        <v>mathieugijbels</v>
      </c>
      <c r="F80" t="s">
        <v>6689</v>
      </c>
      <c r="G80" s="4" t="s">
        <v>6689</v>
      </c>
      <c r="H80" t="s">
        <v>5052</v>
      </c>
      <c r="I80" t="s">
        <v>7072</v>
      </c>
      <c r="J80" t="str">
        <f>_xlfn.XLOOKUP(Table3[[#This Row],[Basisnaam]],Table2[Basisnaam],Table2[Naam],"",0)</f>
        <v>Mathieu Gijbels NV</v>
      </c>
      <c r="K80" t="str">
        <f>_xlfn.XLOOKUP(Table3[[#This Row],[Email]],Contacten!$D$2:$D$355,Contacten!$D$2:$D$355,"Not Found",0)</f>
        <v>Not Found</v>
      </c>
      <c r="L80" t="str">
        <f>_xlfn.XLOOKUP(LOWER(Table3[[#This Row],[Voornaam]]&amp;Table3[[#This Row],[Achternaam]]&amp;Table3[[#This Row],[Basisnaam]]),Contacten!$L$2:$L$355,Contacten!$H$2:$H$355,"Not Found",0)</f>
        <v>Not Found</v>
      </c>
      <c r="M80" t="str">
        <f>LOWER(Table3[[#This Row],[Voornaam]]&amp;Table3[[#This Row],[Achternaam]]&amp;Table3[[#This Row],[Basisnaam]])</f>
        <v>chantalvanakenmathieugijbels</v>
      </c>
    </row>
    <row r="81" spans="1:13" x14ac:dyDescent="0.45">
      <c r="A81" s="3" t="s">
        <v>7073</v>
      </c>
      <c r="B81" s="4" t="s">
        <v>7074</v>
      </c>
      <c r="C81" t="s">
        <v>5297</v>
      </c>
      <c r="D81" s="4" t="s">
        <v>7075</v>
      </c>
      <c r="E81" s="4" t="str">
        <f>SUBSTITUTE(SUBSTITUTE(SUBSTITUTE(SUBSTITUTE(SUBSTITUTE(SUBSTITUTE(SUBSTITUTE(SUBSTITUTE(SUBSTITUTE(SUBSTITUTE(SUBSTITUTE(SUBSTITUTE(SUBSTITUTE(LOWER(Table3[[#This Row],[Bedrijf]]),".",""),"-","")," bvba",""),"belgië",""),"belgium","")," nv","")," bv",""),"group",""),"groep","")," ", ""),"é","e"),"è","e"),"à","a")</f>
        <v>vmd</v>
      </c>
      <c r="F81" t="s">
        <v>6689</v>
      </c>
      <c r="G81" s="4" t="s">
        <v>6689</v>
      </c>
      <c r="H81" t="s">
        <v>5052</v>
      </c>
      <c r="I81" t="s">
        <v>7076</v>
      </c>
      <c r="J81" t="str">
        <f>_xlfn.XLOOKUP(Table3[[#This Row],[Basisnaam]],Table2[Basisnaam],Table2[Naam],"",0)</f>
        <v>V.M.D. NV</v>
      </c>
      <c r="K81" t="str">
        <f>_xlfn.XLOOKUP(Table3[[#This Row],[Email]],Contacten!$D$2:$D$355,Contacten!$D$2:$D$355,"Not Found",0)</f>
        <v>Not Found</v>
      </c>
      <c r="L81" t="str">
        <f>_xlfn.XLOOKUP(LOWER(Table3[[#This Row],[Voornaam]]&amp;Table3[[#This Row],[Achternaam]]&amp;Table3[[#This Row],[Basisnaam]]),Contacten!$L$2:$L$355,Contacten!$H$2:$H$355,"Not Found",0)</f>
        <v>Not Found</v>
      </c>
      <c r="M81" t="str">
        <f>LOWER(Table3[[#This Row],[Voornaam]]&amp;Table3[[#This Row],[Achternaam]]&amp;Table3[[#This Row],[Basisnaam]])</f>
        <v>charlienwoutersvmd</v>
      </c>
    </row>
    <row r="82" spans="1:13" x14ac:dyDescent="0.45">
      <c r="A82" s="3" t="s">
        <v>7077</v>
      </c>
      <c r="B82" s="4" t="s">
        <v>5111</v>
      </c>
      <c r="C82" t="s">
        <v>7078</v>
      </c>
      <c r="D82" s="4" t="s">
        <v>7079</v>
      </c>
      <c r="E82" s="4" t="str">
        <f>SUBSTITUTE(SUBSTITUTE(SUBSTITUTE(SUBSTITUTE(SUBSTITUTE(SUBSTITUTE(SUBSTITUTE(SUBSTITUTE(SUBSTITUTE(SUBSTITUTE(SUBSTITUTE(SUBSTITUTE(SUBSTITUTE(LOWER(Table3[[#This Row],[Bedrijf]]),".",""),"-","")," bvba",""),"belgië",""),"belgium","")," nv","")," bv",""),"group",""),"groep","")," ", ""),"é","e"),"è","e"),"à","a")</f>
        <v>imec</v>
      </c>
      <c r="F82" t="s">
        <v>6689</v>
      </c>
      <c r="G82" s="4" t="s">
        <v>6689</v>
      </c>
      <c r="H82" t="s">
        <v>7080</v>
      </c>
      <c r="I82" t="s">
        <v>7081</v>
      </c>
      <c r="J82" t="str">
        <f>_xlfn.XLOOKUP(Table3[[#This Row],[Basisnaam]],Table2[Basisnaam],Table2[Naam],"",0)</f>
        <v>Imec</v>
      </c>
      <c r="K82" t="str">
        <f>_xlfn.XLOOKUP(Table3[[#This Row],[Email]],Contacten!$D$2:$D$355,Contacten!$D$2:$D$355,"Not Found",0)</f>
        <v>Not Found</v>
      </c>
      <c r="L82" t="str">
        <f>_xlfn.XLOOKUP(LOWER(Table3[[#This Row],[Voornaam]]&amp;Table3[[#This Row],[Achternaam]]&amp;Table3[[#This Row],[Basisnaam]]),Contacten!$L$2:$L$355,Contacten!$H$2:$H$355,"Not Found",0)</f>
        <v>Not Found</v>
      </c>
      <c r="M82" t="str">
        <f>LOWER(Table3[[#This Row],[Voornaam]]&amp;Table3[[#This Row],[Achternaam]]&amp;Table3[[#This Row],[Basisnaam]])</f>
        <v>chrisbeendersimec</v>
      </c>
    </row>
    <row r="83" spans="1:13" x14ac:dyDescent="0.45">
      <c r="A83" s="3" t="s">
        <v>7082</v>
      </c>
      <c r="B83" s="4" t="s">
        <v>7083</v>
      </c>
      <c r="C83" t="s">
        <v>5414</v>
      </c>
      <c r="D83" s="4" t="s">
        <v>7084</v>
      </c>
      <c r="E83" s="4" t="str">
        <f>SUBSTITUTE(SUBSTITUTE(SUBSTITUTE(SUBSTITUTE(SUBSTITUTE(SUBSTITUTE(SUBSTITUTE(SUBSTITUTE(SUBSTITUTE(SUBSTITUTE(SUBSTITUTE(SUBSTITUTE(SUBSTITUTE(LOWER(Table3[[#This Row],[Bedrijf]]),".",""),"-","")," bvba",""),"belgië",""),"belgium","")," nv","")," bv",""),"group",""),"groep","")," ", ""),"é","e"),"è","e"),"à","a")</f>
        <v>lyfra</v>
      </c>
      <c r="F83" t="s">
        <v>7085</v>
      </c>
      <c r="G83" s="4" t="s">
        <v>6689</v>
      </c>
      <c r="H83" t="s">
        <v>5052</v>
      </c>
      <c r="I83" t="s">
        <v>7086</v>
      </c>
      <c r="J83" t="str">
        <f>_xlfn.XLOOKUP(Table3[[#This Row],[Basisnaam]],Table2[Basisnaam],Table2[Naam],"",0)</f>
        <v>Lyfra NV</v>
      </c>
      <c r="K83" t="str">
        <f>_xlfn.XLOOKUP(Table3[[#This Row],[Email]],Contacten!$D$2:$D$355,Contacten!$D$2:$D$355,"Not Found",0)</f>
        <v>Not Found</v>
      </c>
      <c r="L83" t="str">
        <f>_xlfn.XLOOKUP(LOWER(Table3[[#This Row],[Voornaam]]&amp;Table3[[#This Row],[Achternaam]]&amp;Table3[[#This Row],[Basisnaam]]),Contacten!$L$2:$L$355,Contacten!$H$2:$H$355,"Not Found",0)</f>
        <v>Not Found</v>
      </c>
      <c r="M83" t="str">
        <f>LOWER(Table3[[#This Row],[Voornaam]]&amp;Table3[[#This Row],[Achternaam]]&amp;Table3[[#This Row],[Basisnaam]])</f>
        <v>christelde greeflyfra</v>
      </c>
    </row>
    <row r="84" spans="1:13" x14ac:dyDescent="0.45">
      <c r="A84" s="3" t="s">
        <v>7087</v>
      </c>
      <c r="B84" s="4" t="s">
        <v>7083</v>
      </c>
      <c r="C84" t="s">
        <v>7088</v>
      </c>
      <c r="D84" s="4" t="s">
        <v>7089</v>
      </c>
      <c r="E84" s="4" t="str">
        <f>SUBSTITUTE(SUBSTITUTE(SUBSTITUTE(SUBSTITUTE(SUBSTITUTE(SUBSTITUTE(SUBSTITUTE(SUBSTITUTE(SUBSTITUTE(SUBSTITUTE(SUBSTITUTE(SUBSTITUTE(SUBSTITUTE(LOWER(Table3[[#This Row],[Bedrijf]]),".",""),"-","")," bvba",""),"belgië",""),"belgium","")," nv","")," bv",""),"group",""),"groep","")," ", ""),"é","e"),"è","e"),"à","a")</f>
        <v>spacewell</v>
      </c>
      <c r="F84" t="s">
        <v>7090</v>
      </c>
      <c r="G84" s="4" t="s">
        <v>6689</v>
      </c>
      <c r="H84" t="s">
        <v>5987</v>
      </c>
      <c r="I84" t="s">
        <v>7091</v>
      </c>
      <c r="J84" t="str">
        <f>_xlfn.XLOOKUP(Table3[[#This Row],[Basisnaam]],Table2[Basisnaam],Table2[Naam],"",0)</f>
        <v>Spacewell</v>
      </c>
      <c r="K84" t="str">
        <f>_xlfn.XLOOKUP(Table3[[#This Row],[Email]],Contacten!$D$2:$D$355,Contacten!$D$2:$D$355,"Not Found",0)</f>
        <v>Not Found</v>
      </c>
      <c r="L84" t="str">
        <f>_xlfn.XLOOKUP(LOWER(Table3[[#This Row],[Voornaam]]&amp;Table3[[#This Row],[Achternaam]]&amp;Table3[[#This Row],[Basisnaam]]),Contacten!$L$2:$L$355,Contacten!$H$2:$H$355,"Not Found",0)</f>
        <v>Not Found</v>
      </c>
      <c r="M84" t="str">
        <f>LOWER(Table3[[#This Row],[Voornaam]]&amp;Table3[[#This Row],[Achternaam]]&amp;Table3[[#This Row],[Basisnaam]])</f>
        <v>christelvan bortelspacewell</v>
      </c>
    </row>
    <row r="85" spans="1:13" x14ac:dyDescent="0.45">
      <c r="A85" s="3" t="s">
        <v>7092</v>
      </c>
      <c r="B85" s="4" t="s">
        <v>6240</v>
      </c>
      <c r="C85" t="s">
        <v>7093</v>
      </c>
      <c r="D85" s="4" t="s">
        <v>1433</v>
      </c>
      <c r="E85" s="4" t="str">
        <f>SUBSTITUTE(SUBSTITUTE(SUBSTITUTE(SUBSTITUTE(SUBSTITUTE(SUBSTITUTE(SUBSTITUTE(SUBSTITUTE(SUBSTITUTE(SUBSTITUTE(SUBSTITUTE(SUBSTITUTE(SUBSTITUTE(LOWER(Table3[[#This Row],[Bedrijf]]),".",""),"-","")," bvba",""),"belgië",""),"belgium","")," nv","")," bv",""),"group",""),"groep","")," ", ""),"é","e"),"è","e"),"à","a")</f>
        <v>confiserieleonidas</v>
      </c>
      <c r="F85" t="s">
        <v>7094</v>
      </c>
      <c r="G85" s="4" t="s">
        <v>6689</v>
      </c>
      <c r="H85" t="s">
        <v>5115</v>
      </c>
      <c r="I85" t="s">
        <v>7095</v>
      </c>
      <c r="J85" t="str">
        <f>_xlfn.XLOOKUP(Table3[[#This Row],[Basisnaam]],Table2[Basisnaam],Table2[Naam],"",0)</f>
        <v>Confiserie Leonidas</v>
      </c>
      <c r="K85" t="str">
        <f>_xlfn.XLOOKUP(Table3[[#This Row],[Email]],Contacten!$D$2:$D$355,Contacten!$D$2:$D$355,"Not Found",0)</f>
        <v>Not Found</v>
      </c>
      <c r="L85" t="str">
        <f>_xlfn.XLOOKUP(LOWER(Table3[[#This Row],[Voornaam]]&amp;Table3[[#This Row],[Achternaam]]&amp;Table3[[#This Row],[Basisnaam]]),Contacten!$L$2:$L$355,Contacten!$H$2:$H$355,"Not Found",0)</f>
        <v>Not Found</v>
      </c>
      <c r="M85" t="str">
        <f>LOWER(Table3[[#This Row],[Voornaam]]&amp;Table3[[#This Row],[Achternaam]]&amp;Table3[[#This Row],[Basisnaam]])</f>
        <v>christellelempereurconfiserieleonidas</v>
      </c>
    </row>
    <row r="86" spans="1:13" x14ac:dyDescent="0.45">
      <c r="A86" s="3" t="s">
        <v>7096</v>
      </c>
      <c r="B86" s="4" t="s">
        <v>7097</v>
      </c>
      <c r="C86" t="s">
        <v>7098</v>
      </c>
      <c r="D86" s="4" t="s">
        <v>7099</v>
      </c>
      <c r="E86" s="4" t="str">
        <f>SUBSTITUTE(SUBSTITUTE(SUBSTITUTE(SUBSTITUTE(SUBSTITUTE(SUBSTITUTE(SUBSTITUTE(SUBSTITUTE(SUBSTITUTE(SUBSTITUTE(SUBSTITUTE(SUBSTITUTE(SUBSTITUTE(LOWER(Table3[[#This Row],[Bedrijf]]),".",""),"-","")," bvba",""),"belgië",""),"belgium","")," nv","")," bv",""),"group",""),"groep","")," ", ""),"é","e"),"è","e"),"à","a")</f>
        <v>zoetis</v>
      </c>
      <c r="F86" t="s">
        <v>6689</v>
      </c>
      <c r="G86" s="4" t="s">
        <v>6689</v>
      </c>
      <c r="H86" t="s">
        <v>7100</v>
      </c>
      <c r="I86" t="s">
        <v>7101</v>
      </c>
      <c r="J86" t="str">
        <f>_xlfn.XLOOKUP(Table3[[#This Row],[Basisnaam]],Table2[Basisnaam],Table2[Naam],"",0)</f>
        <v>ZOETIS BELGIUM</v>
      </c>
      <c r="K86" t="str">
        <f>_xlfn.XLOOKUP(Table3[[#This Row],[Email]],Contacten!$D$2:$D$355,Contacten!$D$2:$D$355,"Not Found",0)</f>
        <v>Not Found</v>
      </c>
      <c r="L86" t="str">
        <f>_xlfn.XLOOKUP(LOWER(Table3[[#This Row],[Voornaam]]&amp;Table3[[#This Row],[Achternaam]]&amp;Table3[[#This Row],[Basisnaam]]),Contacten!$L$2:$L$355,Contacten!$H$2:$H$355,"Not Found",0)</f>
        <v>Not Found</v>
      </c>
      <c r="M86" t="str">
        <f>LOWER(Table3[[#This Row],[Voornaam]]&amp;Table3[[#This Row],[Achternaam]]&amp;Table3[[#This Row],[Basisnaam]])</f>
        <v>christianebuffierzoetis</v>
      </c>
    </row>
    <row r="87" spans="1:13" x14ac:dyDescent="0.45">
      <c r="A87" s="3" t="s">
        <v>7102</v>
      </c>
      <c r="B87" s="4" t="s">
        <v>7103</v>
      </c>
      <c r="C87" t="s">
        <v>7104</v>
      </c>
      <c r="D87" s="4" t="s">
        <v>7105</v>
      </c>
      <c r="E87" s="4" t="str">
        <f>SUBSTITUTE(SUBSTITUTE(SUBSTITUTE(SUBSTITUTE(SUBSTITUTE(SUBSTITUTE(SUBSTITUTE(SUBSTITUTE(SUBSTITUTE(SUBSTITUTE(SUBSTITUTE(SUBSTITUTE(SUBSTITUTE(LOWER(Table3[[#This Row],[Bedrijf]]),".",""),"-","")," bvba",""),"belgië",""),"belgium","")," nv","")," bv",""),"group",""),"groep","")," ", ""),"é","e"),"è","e"),"à","a")</f>
        <v>vanroeybe</v>
      </c>
      <c r="F87" t="s">
        <v>7106</v>
      </c>
      <c r="G87" s="4" t="s">
        <v>6689</v>
      </c>
      <c r="H87" t="s">
        <v>5115</v>
      </c>
      <c r="I87" t="s">
        <v>6689</v>
      </c>
      <c r="J87" t="str">
        <f>_xlfn.XLOOKUP(Table3[[#This Row],[Basisnaam]],Table2[Basisnaam],Table2[Naam],"",0)</f>
        <v>Vanroey.be</v>
      </c>
      <c r="K87" t="str">
        <f>_xlfn.XLOOKUP(Table3[[#This Row],[Email]],Contacten!$D$2:$D$355,Contacten!$D$2:$D$355,"Not Found",0)</f>
        <v>Not Found</v>
      </c>
      <c r="L87" t="str">
        <f>_xlfn.XLOOKUP(LOWER(Table3[[#This Row],[Voornaam]]&amp;Table3[[#This Row],[Achternaam]]&amp;Table3[[#This Row],[Basisnaam]]),Contacten!$L$2:$L$355,Contacten!$H$2:$H$355,"Not Found",0)</f>
        <v>Not Found</v>
      </c>
      <c r="M87" t="str">
        <f>LOWER(Table3[[#This Row],[Voornaam]]&amp;Table3[[#This Row],[Achternaam]]&amp;Table3[[#This Row],[Basisnaam]])</f>
        <v>cindygorissenvanroeybe</v>
      </c>
    </row>
    <row r="88" spans="1:13" x14ac:dyDescent="0.45">
      <c r="A88" s="3" t="s">
        <v>7107</v>
      </c>
      <c r="B88" s="4" t="s">
        <v>7108</v>
      </c>
      <c r="C88" t="s">
        <v>7109</v>
      </c>
      <c r="D88" s="4" t="s">
        <v>7110</v>
      </c>
      <c r="E88" s="4" t="str">
        <f>SUBSTITUTE(SUBSTITUTE(SUBSTITUTE(SUBSTITUTE(SUBSTITUTE(SUBSTITUTE(SUBSTITUTE(SUBSTITUTE(SUBSTITUTE(SUBSTITUTE(SUBSTITUTE(SUBSTITUTE(SUBSTITUTE(LOWER(Table3[[#This Row],[Bedrijf]]),".",""),"-","")," bvba",""),"belgië",""),"belgium","")," nv","")," bv",""),"group",""),"groep","")," ", ""),"é","e"),"è","e"),"à","a")</f>
        <v>houben</v>
      </c>
      <c r="F88" t="s">
        <v>7111</v>
      </c>
      <c r="G88" s="4" t="s">
        <v>6689</v>
      </c>
      <c r="H88" t="s">
        <v>5052</v>
      </c>
      <c r="I88" t="s">
        <v>7112</v>
      </c>
      <c r="J88" t="str">
        <f>_xlfn.XLOOKUP(Table3[[#This Row],[Basisnaam]],Table2[Basisnaam],Table2[Naam],"",0)</f>
        <v>Houben NV</v>
      </c>
      <c r="K88" t="str">
        <f>_xlfn.XLOOKUP(Table3[[#This Row],[Email]],Contacten!$D$2:$D$355,Contacten!$D$2:$D$355,"Not Found",0)</f>
        <v>Not Found</v>
      </c>
      <c r="L88" t="str">
        <f>_xlfn.XLOOKUP(LOWER(Table3[[#This Row],[Voornaam]]&amp;Table3[[#This Row],[Achternaam]]&amp;Table3[[#This Row],[Basisnaam]]),Contacten!$L$2:$L$355,Contacten!$H$2:$H$355,"Not Found",0)</f>
        <v>Not Found</v>
      </c>
      <c r="M88" t="str">
        <f>LOWER(Table3[[#This Row],[Voornaam]]&amp;Table3[[#This Row],[Achternaam]]&amp;Table3[[#This Row],[Basisnaam]])</f>
        <v>claireloyenshouben</v>
      </c>
    </row>
    <row r="89" spans="1:13" x14ac:dyDescent="0.45">
      <c r="A89" s="3" t="s">
        <v>7113</v>
      </c>
      <c r="B89" s="4" t="s">
        <v>7108</v>
      </c>
      <c r="C89" t="s">
        <v>7114</v>
      </c>
      <c r="D89" s="4" t="s">
        <v>7115</v>
      </c>
      <c r="E89" s="4" t="str">
        <f>SUBSTITUTE(SUBSTITUTE(SUBSTITUTE(SUBSTITUTE(SUBSTITUTE(SUBSTITUTE(SUBSTITUTE(SUBSTITUTE(SUBSTITUTE(SUBSTITUTE(SUBSTITUTE(SUBSTITUTE(SUBSTITUTE(LOWER(Table3[[#This Row],[Bedrijf]]),".",""),"-","")," bvba",""),"belgië",""),"belgium","")," nv","")," bv",""),"group",""),"groep","")," ", ""),"é","e"),"è","e"),"à","a")</f>
        <v>elia</v>
      </c>
      <c r="F89" t="s">
        <v>7116</v>
      </c>
      <c r="G89" s="4" t="s">
        <v>6689</v>
      </c>
      <c r="H89" t="s">
        <v>5052</v>
      </c>
      <c r="I89" t="s">
        <v>7117</v>
      </c>
      <c r="J89" t="str">
        <f>_xlfn.XLOOKUP(Table3[[#This Row],[Basisnaam]],Table2[Basisnaam],Table2[Naam],"",0)</f>
        <v>Elia Group</v>
      </c>
      <c r="K89" t="str">
        <f>_xlfn.XLOOKUP(Table3[[#This Row],[Email]],Contacten!$D$2:$D$355,Contacten!$D$2:$D$355,"Not Found",0)</f>
        <v>Not Found</v>
      </c>
      <c r="L89" t="str">
        <f>_xlfn.XLOOKUP(LOWER(Table3[[#This Row],[Voornaam]]&amp;Table3[[#This Row],[Achternaam]]&amp;Table3[[#This Row],[Basisnaam]]),Contacten!$L$2:$L$355,Contacten!$H$2:$H$355,"Not Found",0)</f>
        <v>Not Found</v>
      </c>
      <c r="M89" t="str">
        <f>LOWER(Table3[[#This Row],[Voornaam]]&amp;Table3[[#This Row],[Achternaam]]&amp;Table3[[#This Row],[Basisnaam]])</f>
        <v>clairetomasinaelia</v>
      </c>
    </row>
    <row r="90" spans="1:13" x14ac:dyDescent="0.45">
      <c r="A90" s="3" t="s">
        <v>7118</v>
      </c>
      <c r="B90" s="4" t="s">
        <v>7119</v>
      </c>
      <c r="C90" t="s">
        <v>7120</v>
      </c>
      <c r="D90" s="4" t="s">
        <v>7121</v>
      </c>
      <c r="E90" s="4" t="str">
        <f>SUBSTITUTE(SUBSTITUTE(SUBSTITUTE(SUBSTITUTE(SUBSTITUTE(SUBSTITUTE(SUBSTITUTE(SUBSTITUTE(SUBSTITUTE(SUBSTITUTE(SUBSTITUTE(SUBSTITUTE(SUBSTITUTE(LOWER(Table3[[#This Row],[Bedrijf]]),".",""),"-","")," bvba",""),"belgië",""),"belgium","")," nv","")," bv",""),"group",""),"groep","")," ", ""),"é","e"),"è","e"),"à","a")</f>
        <v>ompartners</v>
      </c>
      <c r="F90" t="s">
        <v>7122</v>
      </c>
      <c r="G90" s="4" t="s">
        <v>6689</v>
      </c>
      <c r="H90" t="s">
        <v>6950</v>
      </c>
      <c r="I90" t="s">
        <v>7123</v>
      </c>
      <c r="J90" t="str">
        <f>_xlfn.XLOOKUP(Table3[[#This Row],[Basisnaam]],Table2[Basisnaam],Table2[Naam],"",0)</f>
        <v>OM Partners nv</v>
      </c>
      <c r="K90" t="str">
        <f>_xlfn.XLOOKUP(Table3[[#This Row],[Email]],Contacten!$D$2:$D$355,Contacten!$D$2:$D$355,"Not Found",0)</f>
        <v>Not Found</v>
      </c>
      <c r="L90" t="str">
        <f>_xlfn.XLOOKUP(LOWER(Table3[[#This Row],[Voornaam]]&amp;Table3[[#This Row],[Achternaam]]&amp;Table3[[#This Row],[Basisnaam]]),Contacten!$L$2:$L$355,Contacten!$H$2:$H$355,"Not Found",0)</f>
        <v>Not Found</v>
      </c>
      <c r="M90" t="str">
        <f>LOWER(Table3[[#This Row],[Voornaam]]&amp;Table3[[#This Row],[Achternaam]]&amp;Table3[[#This Row],[Basisnaam]])</f>
        <v>cathelinelourdauxompartners</v>
      </c>
    </row>
    <row r="91" spans="1:13" x14ac:dyDescent="0.45">
      <c r="A91" s="3" t="s">
        <v>7124</v>
      </c>
      <c r="B91" s="4" t="s">
        <v>6425</v>
      </c>
      <c r="C91" t="s">
        <v>7125</v>
      </c>
      <c r="D91" s="4" t="s">
        <v>7126</v>
      </c>
      <c r="E91" s="4" t="str">
        <f>SUBSTITUTE(SUBSTITUTE(SUBSTITUTE(SUBSTITUTE(SUBSTITUTE(SUBSTITUTE(SUBSTITUTE(SUBSTITUTE(SUBSTITUTE(SUBSTITUTE(SUBSTITUTE(SUBSTITUTE(SUBSTITUTE(LOWER(Table3[[#This Row],[Bedrijf]]),".",""),"-","")," bvba",""),"belgië",""),"belgium","")," nv","")," bv",""),"group",""),"groep","")," ", ""),"é","e"),"è","e"),"à","a")</f>
        <v>amgen</v>
      </c>
      <c r="F91" t="s">
        <v>7127</v>
      </c>
      <c r="G91" s="4" t="s">
        <v>6689</v>
      </c>
      <c r="H91" t="s">
        <v>7128</v>
      </c>
      <c r="I91" t="s">
        <v>7129</v>
      </c>
      <c r="J91" t="str">
        <f>_xlfn.XLOOKUP(Table3[[#This Row],[Basisnaam]],Table2[Basisnaam],Table2[Naam],"",0)</f>
        <v>Amgen NV</v>
      </c>
      <c r="K91" t="str">
        <f>_xlfn.XLOOKUP(Table3[[#This Row],[Email]],Contacten!$D$2:$D$355,Contacten!$D$2:$D$355,"Not Found",0)</f>
        <v>Not Found</v>
      </c>
      <c r="L91" t="str">
        <f>_xlfn.XLOOKUP(LOWER(Table3[[#This Row],[Voornaam]]&amp;Table3[[#This Row],[Achternaam]]&amp;Table3[[#This Row],[Basisnaam]]),Contacten!$L$2:$L$355,Contacten!$H$2:$H$355,"Not Found",0)</f>
        <v>Not Found</v>
      </c>
      <c r="M91" t="str">
        <f>LOWER(Table3[[#This Row],[Voornaam]]&amp;Table3[[#This Row],[Achternaam]]&amp;Table3[[#This Row],[Basisnaam]])</f>
        <v>carolienmarcelleamgen</v>
      </c>
    </row>
    <row r="92" spans="1:13" x14ac:dyDescent="0.45">
      <c r="A92" s="3" t="s">
        <v>7130</v>
      </c>
      <c r="B92" s="4" t="s">
        <v>7131</v>
      </c>
      <c r="C92" t="s">
        <v>7132</v>
      </c>
      <c r="D92" s="4" t="s">
        <v>7133</v>
      </c>
      <c r="E92" s="4" t="str">
        <f>SUBSTITUTE(SUBSTITUTE(SUBSTITUTE(SUBSTITUTE(SUBSTITUTE(SUBSTITUTE(SUBSTITUTE(SUBSTITUTE(SUBSTITUTE(SUBSTITUTE(SUBSTITUTE(SUBSTITUTE(SUBSTITUTE(LOWER(Table3[[#This Row],[Bedrijf]]),".",""),"-","")," bvba",""),"belgië",""),"belgium","")," nv","")," bv",""),"group",""),"groep","")," ", ""),"é","e"),"è","e"),"à","a")</f>
        <v>demedredging</v>
      </c>
      <c r="F92" t="s">
        <v>6689</v>
      </c>
      <c r="G92" s="4" t="s">
        <v>6689</v>
      </c>
      <c r="H92" t="s">
        <v>7134</v>
      </c>
      <c r="I92" t="s">
        <v>1707</v>
      </c>
      <c r="J92" t="str">
        <f>_xlfn.XLOOKUP(Table3[[#This Row],[Basisnaam]],Table2[Basisnaam],Table2[Naam],"",0)</f>
        <v>DEME Dredging nv</v>
      </c>
      <c r="K92" t="str">
        <f>_xlfn.XLOOKUP(Table3[[#This Row],[Email]],Contacten!$D$2:$D$355,Contacten!$D$2:$D$355,"Not Found",0)</f>
        <v>Not Found</v>
      </c>
      <c r="L92" t="str">
        <f>_xlfn.XLOOKUP(LOWER(Table3[[#This Row],[Voornaam]]&amp;Table3[[#This Row],[Achternaam]]&amp;Table3[[#This Row],[Basisnaam]]),Contacten!$L$2:$L$355,Contacten!$H$2:$H$355,"Not Found",0)</f>
        <v>Not Found</v>
      </c>
      <c r="M92" t="str">
        <f>LOWER(Table3[[#This Row],[Voornaam]]&amp;Table3[[#This Row],[Achternaam]]&amp;Table3[[#This Row],[Basisnaam]])</f>
        <v>jurgencopdemedredging</v>
      </c>
    </row>
    <row r="93" spans="1:13" x14ac:dyDescent="0.45">
      <c r="A93" s="3" t="s">
        <v>7135</v>
      </c>
      <c r="B93" s="4" t="s">
        <v>7136</v>
      </c>
      <c r="C93" t="s">
        <v>7137</v>
      </c>
      <c r="D93" s="4" t="s">
        <v>7138</v>
      </c>
      <c r="E93" s="4" t="str">
        <f>SUBSTITUTE(SUBSTITUTE(SUBSTITUTE(SUBSTITUTE(SUBSTITUTE(SUBSTITUTE(SUBSTITUTE(SUBSTITUTE(SUBSTITUTE(SUBSTITUTE(SUBSTITUTE(SUBSTITUTE(SUBSTITUTE(LOWER(Table3[[#This Row],[Bedrijf]]),".",""),"-","")," bvba",""),"belgië",""),"belgium","")," nv","")," bv",""),"group",""),"groep","")," ", ""),"é","e"),"è","e"),"à","a")</f>
        <v>solvaypharmaceuticalssa</v>
      </c>
      <c r="F93" t="s">
        <v>6689</v>
      </c>
      <c r="G93" s="4" t="s">
        <v>6689</v>
      </c>
      <c r="H93" t="s">
        <v>7035</v>
      </c>
      <c r="I93" t="s">
        <v>7139</v>
      </c>
      <c r="J93" t="str">
        <f>_xlfn.XLOOKUP(Table3[[#This Row],[Basisnaam]],Table2[Basisnaam],Table2[Naam],"",0)</f>
        <v>Solvay Pharmaceuticals SA</v>
      </c>
      <c r="K93" t="str">
        <f>_xlfn.XLOOKUP(Table3[[#This Row],[Email]],Contacten!$D$2:$D$355,Contacten!$D$2:$D$355,"Not Found",0)</f>
        <v>Not Found</v>
      </c>
      <c r="L93" t="str">
        <f>_xlfn.XLOOKUP(LOWER(Table3[[#This Row],[Voornaam]]&amp;Table3[[#This Row],[Achternaam]]&amp;Table3[[#This Row],[Basisnaam]]),Contacten!$L$2:$L$355,Contacten!$H$2:$H$355,"Not Found",0)</f>
        <v>Not Found</v>
      </c>
      <c r="M93" t="str">
        <f>LOWER(Table3[[#This Row],[Voornaam]]&amp;Table3[[#This Row],[Achternaam]]&amp;Table3[[#This Row],[Basisnaam]])</f>
        <v>corneliaandersonsolvaypharmaceuticalssa</v>
      </c>
    </row>
    <row r="94" spans="1:13" x14ac:dyDescent="0.45">
      <c r="A94" s="3" t="s">
        <v>7140</v>
      </c>
      <c r="B94" s="4" t="s">
        <v>5204</v>
      </c>
      <c r="C94" t="s">
        <v>5205</v>
      </c>
      <c r="D94" s="4" t="s">
        <v>6968</v>
      </c>
      <c r="E94" s="4" t="str">
        <f>SUBSTITUTE(SUBSTITUTE(SUBSTITUTE(SUBSTITUTE(SUBSTITUTE(SUBSTITUTE(SUBSTITUTE(SUBSTITUTE(SUBSTITUTE(SUBSTITUTE(SUBSTITUTE(SUBSTITUTE(SUBSTITUTE(LOWER(Table3[[#This Row],[Bedrijf]]),".",""),"-","")," bvba",""),"belgië",""),"belgium","")," nv","")," bv",""),"group",""),"groep","")," ", ""),"é","e"),"è","e"),"à","a")</f>
        <v>kaneka</v>
      </c>
      <c r="F94" t="s">
        <v>6689</v>
      </c>
      <c r="G94" s="4" t="s">
        <v>6689</v>
      </c>
      <c r="H94" t="s">
        <v>5052</v>
      </c>
      <c r="I94" t="s">
        <v>6969</v>
      </c>
      <c r="J94" t="str">
        <f>_xlfn.XLOOKUP(Table3[[#This Row],[Basisnaam]],Table2[Basisnaam],Table2[Naam],"",0)</f>
        <v>Kaneka Belgium</v>
      </c>
      <c r="K94" t="str">
        <f>_xlfn.XLOOKUP(Table3[[#This Row],[Email]],Contacten!$D$2:$D$355,Contacten!$D$2:$D$355,"Not Found",0)</f>
        <v>Not Found</v>
      </c>
      <c r="L94" t="str">
        <f>_xlfn.XLOOKUP(LOWER(Table3[[#This Row],[Voornaam]]&amp;Table3[[#This Row],[Achternaam]]&amp;Table3[[#This Row],[Basisnaam]]),Contacten!$L$2:$L$355,Contacten!$H$2:$H$355,"Not Found",0)</f>
        <v>Not Found</v>
      </c>
      <c r="M94" t="str">
        <f>LOWER(Table3[[#This Row],[Voornaam]]&amp;Table3[[#This Row],[Achternaam]]&amp;Table3[[#This Row],[Basisnaam]])</f>
        <v>dannynijskaneka</v>
      </c>
    </row>
    <row r="95" spans="1:13" x14ac:dyDescent="0.45">
      <c r="A95" s="3" t="s">
        <v>7141</v>
      </c>
      <c r="B95" s="4" t="s">
        <v>7142</v>
      </c>
      <c r="C95" t="s">
        <v>5447</v>
      </c>
      <c r="D95" s="4" t="s">
        <v>7143</v>
      </c>
      <c r="E95" s="4" t="str">
        <f>SUBSTITUTE(SUBSTITUTE(SUBSTITUTE(SUBSTITUTE(SUBSTITUTE(SUBSTITUTE(SUBSTITUTE(SUBSTITUTE(SUBSTITUTE(SUBSTITUTE(SUBSTITUTE(SUBSTITUTE(SUBSTITUTE(LOWER(Table3[[#This Row],[Bedrijf]]),".",""),"-","")," bvba",""),"belgië",""),"belgium","")," nv","")," bv",""),"group",""),"groep","")," ", ""),"é","e"),"è","e"),"à","a")</f>
        <v>zuidnatie</v>
      </c>
      <c r="F95" t="s">
        <v>7144</v>
      </c>
      <c r="G95" s="4" t="s">
        <v>6689</v>
      </c>
      <c r="H95" t="s">
        <v>5052</v>
      </c>
      <c r="I95" t="s">
        <v>7145</v>
      </c>
      <c r="J95" t="str">
        <f>_xlfn.XLOOKUP(Table3[[#This Row],[Basisnaam]],Table2[Basisnaam],Table2[Naam],"",0)</f>
        <v>Zuidnatie NV</v>
      </c>
      <c r="K95" t="str">
        <f>_xlfn.XLOOKUP(Table3[[#This Row],[Email]],Contacten!$D$2:$D$355,Contacten!$D$2:$D$355,"Not Found",0)</f>
        <v>Not Found</v>
      </c>
      <c r="L95" t="str">
        <f>_xlfn.XLOOKUP(LOWER(Table3[[#This Row],[Voornaam]]&amp;Table3[[#This Row],[Achternaam]]&amp;Table3[[#This Row],[Basisnaam]]),Contacten!$L$2:$L$355,Contacten!$H$2:$H$355,"Not Found",0)</f>
        <v>Not Found</v>
      </c>
      <c r="M95" t="str">
        <f>LOWER(Table3[[#This Row],[Voornaam]]&amp;Table3[[#This Row],[Achternaam]]&amp;Table3[[#This Row],[Basisnaam]])</f>
        <v>daphnecorneliszuidnatie</v>
      </c>
    </row>
    <row r="96" spans="1:13" x14ac:dyDescent="0.45">
      <c r="A96" s="3" t="s">
        <v>7146</v>
      </c>
      <c r="B96" s="4" t="s">
        <v>5055</v>
      </c>
      <c r="C96" t="s">
        <v>7147</v>
      </c>
      <c r="D96" s="4" t="s">
        <v>7148</v>
      </c>
      <c r="E96" s="4" t="str">
        <f>SUBSTITUTE(SUBSTITUTE(SUBSTITUTE(SUBSTITUTE(SUBSTITUTE(SUBSTITUTE(SUBSTITUTE(SUBSTITUTE(SUBSTITUTE(SUBSTITUTE(SUBSTITUTE(SUBSTITUTE(SUBSTITUTE(LOWER(Table3[[#This Row],[Bedrijf]]),".",""),"-","")," bvba",""),"belgië",""),"belgium","")," nv","")," bv",""),"group",""),"groep","")," ", ""),"é","e"),"è","e"),"à","a")</f>
        <v>ravagocoordinationcenter</v>
      </c>
      <c r="F96" t="s">
        <v>6689</v>
      </c>
      <c r="G96" s="4" t="s">
        <v>6689</v>
      </c>
      <c r="H96" t="s">
        <v>7149</v>
      </c>
      <c r="I96" t="s">
        <v>7150</v>
      </c>
      <c r="J96" t="str">
        <f>_xlfn.XLOOKUP(Table3[[#This Row],[Basisnaam]],Table2[Basisnaam],Table2[Naam],"",0)</f>
        <v>Ravago Coordination Center</v>
      </c>
      <c r="K96" t="str">
        <f>_xlfn.XLOOKUP(Table3[[#This Row],[Email]],Contacten!$D$2:$D$355,Contacten!$D$2:$D$355,"Not Found",0)</f>
        <v>Not Found</v>
      </c>
      <c r="L96" t="str">
        <f>_xlfn.XLOOKUP(LOWER(Table3[[#This Row],[Voornaam]]&amp;Table3[[#This Row],[Achternaam]]&amp;Table3[[#This Row],[Basisnaam]]),Contacten!$L$2:$L$355,Contacten!$H$2:$H$355,"Not Found",0)</f>
        <v>Not Found</v>
      </c>
      <c r="M96" t="str">
        <f>LOWER(Table3[[#This Row],[Voornaam]]&amp;Table3[[#This Row],[Achternaam]]&amp;Table3[[#This Row],[Basisnaam]])</f>
        <v>daphnéroussisravagocoordinationcenter</v>
      </c>
    </row>
    <row r="97" spans="1:13" x14ac:dyDescent="0.45">
      <c r="A97" s="3" t="s">
        <v>7151</v>
      </c>
      <c r="B97" s="4" t="s">
        <v>5127</v>
      </c>
      <c r="C97" t="s">
        <v>7152</v>
      </c>
      <c r="D97" s="4" t="s">
        <v>7153</v>
      </c>
      <c r="E97" s="4" t="str">
        <f>SUBSTITUTE(SUBSTITUTE(SUBSTITUTE(SUBSTITUTE(SUBSTITUTE(SUBSTITUTE(SUBSTITUTE(SUBSTITUTE(SUBSTITUTE(SUBSTITUTE(SUBSTITUTE(SUBSTITUTE(SUBSTITUTE(LOWER(Table3[[#This Row],[Bedrijf]]),".",""),"-","")," bvba",""),"belgië",""),"belgium","")," nv","")," bv",""),"group",""),"groep","")," ", ""),"é","e"),"è","e"),"à","a")</f>
        <v>abbotvascularinternational</v>
      </c>
      <c r="F97" t="s">
        <v>7154</v>
      </c>
      <c r="G97" s="4" t="s">
        <v>6689</v>
      </c>
      <c r="H97" t="s">
        <v>7155</v>
      </c>
      <c r="I97" t="s">
        <v>7156</v>
      </c>
      <c r="J97" t="str">
        <f>_xlfn.XLOOKUP(Table3[[#This Row],[Basisnaam]],Table2[Basisnaam],Table2[Naam],"",0)</f>
        <v>Abbot Vascular International</v>
      </c>
      <c r="K97" t="str">
        <f>_xlfn.XLOOKUP(Table3[[#This Row],[Email]],Contacten!$D$2:$D$355,Contacten!$D$2:$D$355,"Not Found",0)</f>
        <v>Not Found</v>
      </c>
      <c r="L97" t="str">
        <f>_xlfn.XLOOKUP(LOWER(Table3[[#This Row],[Voornaam]]&amp;Table3[[#This Row],[Achternaam]]&amp;Table3[[#This Row],[Basisnaam]]),Contacten!$L$2:$L$355,Contacten!$H$2:$H$355,"Not Found",0)</f>
        <v>Not Found</v>
      </c>
      <c r="M97" t="str">
        <f>LOWER(Table3[[#This Row],[Voornaam]]&amp;Table3[[#This Row],[Achternaam]]&amp;Table3[[#This Row],[Basisnaam]])</f>
        <v>davidhouzé-cambierabbotvascularinternational</v>
      </c>
    </row>
    <row r="98" spans="1:13" x14ac:dyDescent="0.45">
      <c r="A98" s="3" t="s">
        <v>7157</v>
      </c>
      <c r="B98" s="4" t="s">
        <v>5127</v>
      </c>
      <c r="C98" t="s">
        <v>6375</v>
      </c>
      <c r="D98" s="4" t="s">
        <v>7158</v>
      </c>
      <c r="E98" s="4" t="str">
        <f>SUBSTITUTE(SUBSTITUTE(SUBSTITUTE(SUBSTITUTE(SUBSTITUTE(SUBSTITUTE(SUBSTITUTE(SUBSTITUTE(SUBSTITUTE(SUBSTITUTE(SUBSTITUTE(SUBSTITUTE(SUBSTITUTE(LOWER(Table3[[#This Row],[Bedrijf]]),".",""),"-","")," bvba",""),"belgië",""),"belgium","")," nv","")," bv",""),"group",""),"groep","")," ", ""),"é","e"),"è","e"),"à","a")</f>
        <v>volvocar</v>
      </c>
      <c r="F98" t="s">
        <v>6689</v>
      </c>
      <c r="G98" s="4" t="s">
        <v>6689</v>
      </c>
      <c r="H98" t="s">
        <v>5115</v>
      </c>
      <c r="I98" t="s">
        <v>7159</v>
      </c>
      <c r="J98" t="str">
        <f>_xlfn.XLOOKUP(Table3[[#This Row],[Basisnaam]],Table2[Basisnaam],Table2[Naam],"",0)</f>
        <v>VOLVO CAR BELGIUM NV</v>
      </c>
      <c r="K98" t="str">
        <f>_xlfn.XLOOKUP(Table3[[#This Row],[Email]],Contacten!$D$2:$D$355,Contacten!$D$2:$D$355,"Not Found",0)</f>
        <v>Not Found</v>
      </c>
      <c r="L98" t="str">
        <f>_xlfn.XLOOKUP(LOWER(Table3[[#This Row],[Voornaam]]&amp;Table3[[#This Row],[Achternaam]]&amp;Table3[[#This Row],[Basisnaam]]),Contacten!$L$2:$L$355,Contacten!$H$2:$H$355,"Not Found",0)</f>
        <v>Not Found</v>
      </c>
      <c r="M98" t="str">
        <f>LOWER(Table3[[#This Row],[Voornaam]]&amp;Table3[[#This Row],[Achternaam]]&amp;Table3[[#This Row],[Basisnaam]])</f>
        <v>davidmuylaertvolvocar</v>
      </c>
    </row>
    <row r="99" spans="1:13" x14ac:dyDescent="0.45">
      <c r="A99" s="3" t="s">
        <v>7160</v>
      </c>
      <c r="B99" s="4" t="s">
        <v>7161</v>
      </c>
      <c r="C99" t="s">
        <v>7162</v>
      </c>
      <c r="D99" s="4" t="s">
        <v>6977</v>
      </c>
      <c r="E99" s="4" t="str">
        <f>SUBSTITUTE(SUBSTITUTE(SUBSTITUTE(SUBSTITUTE(SUBSTITUTE(SUBSTITUTE(SUBSTITUTE(SUBSTITUTE(SUBSTITUTE(SUBSTITUTE(SUBSTITUTE(SUBSTITUTE(SUBSTITUTE(LOWER(Table3[[#This Row],[Bedrijf]]),".",""),"-","")," bvba",""),"belgië",""),"belgium","")," nv","")," bv",""),"group",""),"groep","")," ", ""),"é","e"),"è","e"),"à","a")</f>
        <v>johnson&amp;johnson</v>
      </c>
      <c r="F99" t="s">
        <v>7163</v>
      </c>
      <c r="G99" s="4" t="s">
        <v>6689</v>
      </c>
      <c r="H99" t="s">
        <v>7164</v>
      </c>
      <c r="I99" t="s">
        <v>6979</v>
      </c>
      <c r="J99" t="str">
        <f>_xlfn.XLOOKUP(Table3[[#This Row],[Basisnaam]],Table2[Basisnaam],Table2[Naam],"",0)</f>
        <v>Johnson &amp; Johnson</v>
      </c>
      <c r="K99" t="str">
        <f>_xlfn.XLOOKUP(Table3[[#This Row],[Email]],Contacten!$D$2:$D$355,Contacten!$D$2:$D$355,"Not Found",0)</f>
        <v>Not Found</v>
      </c>
      <c r="L99" t="str">
        <f>_xlfn.XLOOKUP(LOWER(Table3[[#This Row],[Voornaam]]&amp;Table3[[#This Row],[Achternaam]]&amp;Table3[[#This Row],[Basisnaam]]),Contacten!$L$2:$L$355,Contacten!$H$2:$H$355,"Not Found",0)</f>
        <v>Not Found</v>
      </c>
      <c r="M99" t="str">
        <f>LOWER(Table3[[#This Row],[Voornaam]]&amp;Table3[[#This Row],[Achternaam]]&amp;Table3[[#This Row],[Basisnaam]])</f>
        <v>dominiquechristiaensjohnson&amp;johnson</v>
      </c>
    </row>
    <row r="100" spans="1:13" x14ac:dyDescent="0.45">
      <c r="A100" s="3" t="s">
        <v>7165</v>
      </c>
      <c r="B100" s="4" t="s">
        <v>7166</v>
      </c>
      <c r="C100" t="s">
        <v>7167</v>
      </c>
      <c r="D100" s="4" t="s">
        <v>7168</v>
      </c>
      <c r="E100" s="4" t="str">
        <f>SUBSTITUTE(SUBSTITUTE(SUBSTITUTE(SUBSTITUTE(SUBSTITUTE(SUBSTITUTE(SUBSTITUTE(SUBSTITUTE(SUBSTITUTE(SUBSTITUTE(SUBSTITUTE(SUBSTITUTE(SUBSTITUTE(LOWER(Table3[[#This Row],[Bedrijf]]),".",""),"-","")," bvba",""),"belgië",""),"belgium","")," nv","")," bv",""),"group",""),"groep","")," ", ""),"é","e"),"è","e"),"à","a")</f>
        <v>horecalogisticservice</v>
      </c>
      <c r="F100" t="s">
        <v>7169</v>
      </c>
      <c r="G100" s="4" t="s">
        <v>6689</v>
      </c>
      <c r="H100" t="s">
        <v>5115</v>
      </c>
      <c r="I100" t="s">
        <v>7170</v>
      </c>
      <c r="J100" t="str">
        <f>_xlfn.XLOOKUP(Table3[[#This Row],[Basisnaam]],Table2[Basisnaam],Table2[Naam],"",0)</f>
        <v>Horeca Logistic Service</v>
      </c>
      <c r="K100" t="str">
        <f>_xlfn.XLOOKUP(Table3[[#This Row],[Email]],Contacten!$D$2:$D$355,Contacten!$D$2:$D$355,"Not Found",0)</f>
        <v>Not Found</v>
      </c>
      <c r="L100" t="str">
        <f>_xlfn.XLOOKUP(LOWER(Table3[[#This Row],[Voornaam]]&amp;Table3[[#This Row],[Achternaam]]&amp;Table3[[#This Row],[Basisnaam]]),Contacten!$L$2:$L$355,Contacten!$H$2:$H$355,"Not Found",0)</f>
        <v>Not Found</v>
      </c>
      <c r="M100" t="str">
        <f>LOWER(Table3[[#This Row],[Voornaam]]&amp;Table3[[#This Row],[Achternaam]]&amp;Table3[[#This Row],[Basisnaam]])</f>
        <v>katiadeknophorecalogisticservice</v>
      </c>
    </row>
    <row r="101" spans="1:13" x14ac:dyDescent="0.45">
      <c r="A101" s="3" t="s">
        <v>7171</v>
      </c>
      <c r="B101" s="4" t="s">
        <v>7172</v>
      </c>
      <c r="C101" t="s">
        <v>7173</v>
      </c>
      <c r="D101" s="4" t="s">
        <v>7174</v>
      </c>
      <c r="E101" s="4" t="str">
        <f>SUBSTITUTE(SUBSTITUTE(SUBSTITUTE(SUBSTITUTE(SUBSTITUTE(SUBSTITUTE(SUBSTITUTE(SUBSTITUTE(SUBSTITUTE(SUBSTITUTE(SUBSTITUTE(SUBSTITUTE(SUBSTITUTE(LOWER(Table3[[#This Row],[Bedrijf]]),".",""),"-","")," bvba",""),"belgië",""),"belgium","")," nv","")," bv",""),"group",""),"groep","")," ", ""),"é","e"),"è","e"),"à","a")</f>
        <v>procter&amp;gamblehealth</v>
      </c>
      <c r="F101" t="s">
        <v>7175</v>
      </c>
      <c r="G101" s="4" t="s">
        <v>6689</v>
      </c>
      <c r="H101" t="s">
        <v>7176</v>
      </c>
      <c r="I101" t="s">
        <v>7177</v>
      </c>
      <c r="J101" t="str">
        <f>_xlfn.XLOOKUP(Table3[[#This Row],[Basisnaam]],Table2[Basisnaam],Table2[Naam],"",0)</f>
        <v>Procter &amp; Gamble Health Belgium</v>
      </c>
      <c r="K101" t="str">
        <f>_xlfn.XLOOKUP(Table3[[#This Row],[Email]],Contacten!$D$2:$D$355,Contacten!$D$2:$D$355,"Not Found",0)</f>
        <v>Not Found</v>
      </c>
      <c r="L101" t="str">
        <f>_xlfn.XLOOKUP(LOWER(Table3[[#This Row],[Voornaam]]&amp;Table3[[#This Row],[Achternaam]]&amp;Table3[[#This Row],[Basisnaam]]),Contacten!$L$2:$L$355,Contacten!$H$2:$H$355,"Not Found",0)</f>
        <v>Not Found</v>
      </c>
      <c r="M101" t="str">
        <f>LOWER(Table3[[#This Row],[Voornaam]]&amp;Table3[[#This Row],[Achternaam]]&amp;Table3[[#This Row],[Basisnaam]])</f>
        <v>hildedelmoteprocter&amp;gamblehealth</v>
      </c>
    </row>
    <row r="102" spans="1:13" x14ac:dyDescent="0.45">
      <c r="A102" s="3" t="s">
        <v>7178</v>
      </c>
      <c r="B102" s="4" t="s">
        <v>5508</v>
      </c>
      <c r="C102" t="s">
        <v>7179</v>
      </c>
      <c r="D102" s="4" t="s">
        <v>7133</v>
      </c>
      <c r="E102" s="4" t="str">
        <f>SUBSTITUTE(SUBSTITUTE(SUBSTITUTE(SUBSTITUTE(SUBSTITUTE(SUBSTITUTE(SUBSTITUTE(SUBSTITUTE(SUBSTITUTE(SUBSTITUTE(SUBSTITUTE(SUBSTITUTE(SUBSTITUTE(LOWER(Table3[[#This Row],[Bedrijf]]),".",""),"-","")," bvba",""),"belgië",""),"belgium","")," nv","")," bv",""),"group",""),"groep","")," ", ""),"é","e"),"è","e"),"à","a")</f>
        <v>demedredging</v>
      </c>
      <c r="F102" t="s">
        <v>7180</v>
      </c>
      <c r="G102" s="4" t="s">
        <v>6689</v>
      </c>
      <c r="H102" t="s">
        <v>7181</v>
      </c>
      <c r="I102" t="s">
        <v>1707</v>
      </c>
      <c r="J102" t="str">
        <f>_xlfn.XLOOKUP(Table3[[#This Row],[Basisnaam]],Table2[Basisnaam],Table2[Naam],"",0)</f>
        <v>DEME Dredging nv</v>
      </c>
      <c r="K102" t="str">
        <f>_xlfn.XLOOKUP(Table3[[#This Row],[Email]],Contacten!$D$2:$D$355,Contacten!$D$2:$D$355,"Not Found",0)</f>
        <v>Not Found</v>
      </c>
      <c r="L102" t="str">
        <f>_xlfn.XLOOKUP(LOWER(Table3[[#This Row],[Voornaam]]&amp;Table3[[#This Row],[Achternaam]]&amp;Table3[[#This Row],[Basisnaam]]),Contacten!$L$2:$L$355,Contacten!$H$2:$H$355,"Not Found",0)</f>
        <v>Not Found</v>
      </c>
      <c r="M102" t="str">
        <f>LOWER(Table3[[#This Row],[Voornaam]]&amp;Table3[[#This Row],[Achternaam]]&amp;Table3[[#This Row],[Basisnaam]])</f>
        <v>karinedhaenensdemedredging</v>
      </c>
    </row>
    <row r="103" spans="1:13" x14ac:dyDescent="0.45">
      <c r="A103" s="3" t="s">
        <v>7182</v>
      </c>
      <c r="B103" s="4" t="s">
        <v>7183</v>
      </c>
      <c r="C103" t="s">
        <v>7184</v>
      </c>
      <c r="D103" s="4" t="s">
        <v>7185</v>
      </c>
      <c r="E103" s="4" t="str">
        <f>SUBSTITUTE(SUBSTITUTE(SUBSTITUTE(SUBSTITUTE(SUBSTITUTE(SUBSTITUTE(SUBSTITUTE(SUBSTITUTE(SUBSTITUTE(SUBSTITUTE(SUBSTITUTE(SUBSTITUTE(SUBSTITUTE(LOWER(Table3[[#This Row],[Bedrijf]]),".",""),"-","")," bvba",""),"belgië",""),"belgium","")," nv","")," bv",""),"group",""),"groep","")," ", ""),"é","e"),"è","e"),"à","a")</f>
        <v>proximus</v>
      </c>
      <c r="F103" t="s">
        <v>7186</v>
      </c>
      <c r="G103" s="4" t="s">
        <v>6689</v>
      </c>
      <c r="H103" t="s">
        <v>5115</v>
      </c>
      <c r="I103" t="s">
        <v>7187</v>
      </c>
      <c r="J103" t="str">
        <f>_xlfn.XLOOKUP(Table3[[#This Row],[Basisnaam]],Table2[Basisnaam],Table2[Naam],"",0)</f>
        <v>Proximus</v>
      </c>
      <c r="K103" t="str">
        <f>_xlfn.XLOOKUP(Table3[[#This Row],[Email]],Contacten!$D$2:$D$355,Contacten!$D$2:$D$355,"Not Found",0)</f>
        <v>Not Found</v>
      </c>
      <c r="L103" t="str">
        <f>_xlfn.XLOOKUP(LOWER(Table3[[#This Row],[Voornaam]]&amp;Table3[[#This Row],[Achternaam]]&amp;Table3[[#This Row],[Basisnaam]]),Contacten!$L$2:$L$355,Contacten!$H$2:$H$355,"Not Found",0)</f>
        <v>Not Found</v>
      </c>
      <c r="M103" t="str">
        <f>LOWER(Table3[[#This Row],[Voornaam]]&amp;Table3[[#This Row],[Achternaam]]&amp;Table3[[#This Row],[Basisnaam]])</f>
        <v>didierghysenproximus</v>
      </c>
    </row>
    <row r="104" spans="1:13" x14ac:dyDescent="0.45">
      <c r="A104" s="3" t="s">
        <v>7188</v>
      </c>
      <c r="B104" s="4" t="s">
        <v>7189</v>
      </c>
      <c r="C104" t="s">
        <v>7190</v>
      </c>
      <c r="D104" s="4" t="s">
        <v>7191</v>
      </c>
      <c r="E104" s="4" t="str">
        <f>SUBSTITUTE(SUBSTITUTE(SUBSTITUTE(SUBSTITUTE(SUBSTITUTE(SUBSTITUTE(SUBSTITUTE(SUBSTITUTE(SUBSTITUTE(SUBSTITUTE(SUBSTITUTE(SUBSTITUTE(SUBSTITUTE(LOWER(Table3[[#This Row],[Bedrijf]]),".",""),"-","")," bvba",""),"belgië",""),"belgium","")," nv","")," bv",""),"group",""),"groep","")," ", ""),"é","e"),"è","e"),"à","a")</f>
        <v>aldi</v>
      </c>
      <c r="F104" t="s">
        <v>6689</v>
      </c>
      <c r="G104" s="4" t="s">
        <v>6689</v>
      </c>
      <c r="H104" t="s">
        <v>5115</v>
      </c>
      <c r="I104" t="s">
        <v>7192</v>
      </c>
      <c r="J104" t="str">
        <f>_xlfn.XLOOKUP(Table3[[#This Row],[Basisnaam]],Table2[Basisnaam],Table2[Naam],"",0)</f>
        <v>Aldi</v>
      </c>
      <c r="K104" t="str">
        <f>_xlfn.XLOOKUP(Table3[[#This Row],[Email]],Contacten!$D$2:$D$355,Contacten!$D$2:$D$355,"Not Found",0)</f>
        <v>Not Found</v>
      </c>
      <c r="L104" t="str">
        <f>_xlfn.XLOOKUP(LOWER(Table3[[#This Row],[Voornaam]]&amp;Table3[[#This Row],[Achternaam]]&amp;Table3[[#This Row],[Basisnaam]]),Contacten!$L$2:$L$355,Contacten!$H$2:$H$355,"Not Found",0)</f>
        <v>Not Found</v>
      </c>
      <c r="M104" t="str">
        <f>LOWER(Table3[[#This Row],[Voornaam]]&amp;Table3[[#This Row],[Achternaam]]&amp;Table3[[#This Row],[Basisnaam]])</f>
        <v>dimitribatailliealdi</v>
      </c>
    </row>
    <row r="105" spans="1:13" x14ac:dyDescent="0.45">
      <c r="A105" s="3" t="s">
        <v>7193</v>
      </c>
      <c r="B105" s="4" t="s">
        <v>7189</v>
      </c>
      <c r="C105" t="s">
        <v>7194</v>
      </c>
      <c r="D105" s="4" t="s">
        <v>7099</v>
      </c>
      <c r="E105" s="4" t="str">
        <f>SUBSTITUTE(SUBSTITUTE(SUBSTITUTE(SUBSTITUTE(SUBSTITUTE(SUBSTITUTE(SUBSTITUTE(SUBSTITUTE(SUBSTITUTE(SUBSTITUTE(SUBSTITUTE(SUBSTITUTE(SUBSTITUTE(LOWER(Table3[[#This Row],[Bedrijf]]),".",""),"-","")," bvba",""),"belgië",""),"belgium","")," nv","")," bv",""),"group",""),"groep","")," ", ""),"é","e"),"è","e"),"à","a")</f>
        <v>zoetis</v>
      </c>
      <c r="F105" t="s">
        <v>6689</v>
      </c>
      <c r="G105" s="4" t="s">
        <v>6689</v>
      </c>
      <c r="H105" t="s">
        <v>6820</v>
      </c>
      <c r="I105" t="s">
        <v>7195</v>
      </c>
      <c r="J105" t="str">
        <f>_xlfn.XLOOKUP(Table3[[#This Row],[Basisnaam]],Table2[Basisnaam],Table2[Naam],"",0)</f>
        <v>ZOETIS BELGIUM</v>
      </c>
      <c r="K105" t="str">
        <f>_xlfn.XLOOKUP(Table3[[#This Row],[Email]],Contacten!$D$2:$D$355,Contacten!$D$2:$D$355,"Not Found",0)</f>
        <v>Not Found</v>
      </c>
      <c r="L105" t="str">
        <f>_xlfn.XLOOKUP(LOWER(Table3[[#This Row],[Voornaam]]&amp;Table3[[#This Row],[Achternaam]]&amp;Table3[[#This Row],[Basisnaam]]),Contacten!$L$2:$L$355,Contacten!$H$2:$H$355,"Not Found",0)</f>
        <v>Not Found</v>
      </c>
      <c r="M105" t="str">
        <f>LOWER(Table3[[#This Row],[Voornaam]]&amp;Table3[[#This Row],[Achternaam]]&amp;Table3[[#This Row],[Basisnaam]])</f>
        <v>dimitrimorelzoetis</v>
      </c>
    </row>
    <row r="106" spans="1:13" x14ac:dyDescent="0.45">
      <c r="A106" s="3" t="s">
        <v>7196</v>
      </c>
      <c r="B106" s="4" t="s">
        <v>7189</v>
      </c>
      <c r="C106" t="s">
        <v>7197</v>
      </c>
      <c r="D106" s="4" t="s">
        <v>7198</v>
      </c>
      <c r="E106" s="4" t="str">
        <f>SUBSTITUTE(SUBSTITUTE(SUBSTITUTE(SUBSTITUTE(SUBSTITUTE(SUBSTITUTE(SUBSTITUTE(SUBSTITUTE(SUBSTITUTE(SUBSTITUTE(SUBSTITUTE(SUBSTITUTE(SUBSTITUTE(LOWER(Table3[[#This Row],[Bedrijf]]),".",""),"-","")," bvba",""),"belgië",""),"belgium","")," nv","")," bv",""),"group",""),"groep","")," ", ""),"é","e"),"è","e"),"à","a")</f>
        <v>total</v>
      </c>
      <c r="F106" t="s">
        <v>7199</v>
      </c>
      <c r="G106" s="4" t="s">
        <v>6689</v>
      </c>
      <c r="H106" t="s">
        <v>5052</v>
      </c>
      <c r="I106" t="s">
        <v>7200</v>
      </c>
      <c r="J106" t="str">
        <f>_xlfn.XLOOKUP(Table3[[#This Row],[Basisnaam]],Table2[Basisnaam],Table2[Naam],"",0)</f>
        <v>Total</v>
      </c>
      <c r="K106" t="str">
        <f>_xlfn.XLOOKUP(Table3[[#This Row],[Email]],Contacten!$D$2:$D$355,Contacten!$D$2:$D$355,"Not Found",0)</f>
        <v>Not Found</v>
      </c>
      <c r="L106" t="str">
        <f>_xlfn.XLOOKUP(LOWER(Table3[[#This Row],[Voornaam]]&amp;Table3[[#This Row],[Achternaam]]&amp;Table3[[#This Row],[Basisnaam]]),Contacten!$L$2:$L$355,Contacten!$H$2:$H$355,"Not Found",0)</f>
        <v>Not Found</v>
      </c>
      <c r="M106" t="str">
        <f>LOWER(Table3[[#This Row],[Voornaam]]&amp;Table3[[#This Row],[Achternaam]]&amp;Table3[[#This Row],[Basisnaam]])</f>
        <v>dimitripevenagetotal</v>
      </c>
    </row>
    <row r="107" spans="1:13" x14ac:dyDescent="0.45">
      <c r="A107" s="3" t="s">
        <v>7201</v>
      </c>
      <c r="B107" s="4" t="s">
        <v>7189</v>
      </c>
      <c r="C107" t="s">
        <v>7202</v>
      </c>
      <c r="D107" s="4" t="s">
        <v>6775</v>
      </c>
      <c r="E107" s="4" t="str">
        <f>SUBSTITUTE(SUBSTITUTE(SUBSTITUTE(SUBSTITUTE(SUBSTITUTE(SUBSTITUTE(SUBSTITUTE(SUBSTITUTE(SUBSTITUTE(SUBSTITUTE(SUBSTITUTE(SUBSTITUTE(SUBSTITUTE(LOWER(Table3[[#This Row],[Bedrijf]]),".",""),"-","")," bvba",""),"belgië",""),"belgium","")," nv","")," bv",""),"group",""),"groep","")," ", ""),"é","e"),"è","e"),"à","a")</f>
        <v>rhenussharedservicecenter</v>
      </c>
      <c r="F107" t="s">
        <v>7203</v>
      </c>
      <c r="G107" s="4" t="s">
        <v>6689</v>
      </c>
      <c r="H107" t="s">
        <v>5052</v>
      </c>
      <c r="I107" t="s">
        <v>7204</v>
      </c>
      <c r="J107" t="str">
        <f>_xlfn.XLOOKUP(Table3[[#This Row],[Basisnaam]],Table2[Basisnaam],Table2[Naam],"",0)</f>
        <v>Rhenus Shared Service Center nv</v>
      </c>
      <c r="K107" t="str">
        <f>_xlfn.XLOOKUP(Table3[[#This Row],[Email]],Contacten!$D$2:$D$355,Contacten!$D$2:$D$355,"Not Found",0)</f>
        <v>Not Found</v>
      </c>
      <c r="L107" t="str">
        <f>_xlfn.XLOOKUP(LOWER(Table3[[#This Row],[Voornaam]]&amp;Table3[[#This Row],[Achternaam]]&amp;Table3[[#This Row],[Basisnaam]]),Contacten!$L$2:$L$355,Contacten!$H$2:$H$355,"Not Found",0)</f>
        <v>Not Found</v>
      </c>
      <c r="M107" t="str">
        <f>LOWER(Table3[[#This Row],[Voornaam]]&amp;Table3[[#This Row],[Achternaam]]&amp;Table3[[#This Row],[Basisnaam]])</f>
        <v>dimitrivan delsenrhenussharedservicecenter</v>
      </c>
    </row>
    <row r="108" spans="1:13" x14ac:dyDescent="0.45">
      <c r="A108" s="3" t="s">
        <v>7205</v>
      </c>
      <c r="B108" s="4" t="s">
        <v>5091</v>
      </c>
      <c r="C108" t="s">
        <v>7206</v>
      </c>
      <c r="D108" s="4" t="s">
        <v>7207</v>
      </c>
      <c r="E108" s="4" t="str">
        <f>SUBSTITUTE(SUBSTITUTE(SUBSTITUTE(SUBSTITUTE(SUBSTITUTE(SUBSTITUTE(SUBSTITUTE(SUBSTITUTE(SUBSTITUTE(SUBSTITUTE(SUBSTITUTE(SUBSTITUTE(SUBSTITUTE(LOWER(Table3[[#This Row],[Bedrijf]]),".",""),"-","")," bvba",""),"belgië",""),"belgium","")," nv","")," bv",""),"group",""),"groep","")," ", ""),"é","e"),"è","e"),"à","a")</f>
        <v>agfa</v>
      </c>
      <c r="F108" t="s">
        <v>6689</v>
      </c>
      <c r="G108" s="4" t="s">
        <v>6689</v>
      </c>
      <c r="H108" t="s">
        <v>5723</v>
      </c>
      <c r="I108" t="s">
        <v>162</v>
      </c>
      <c r="J108" t="str">
        <f>_xlfn.XLOOKUP(Table3[[#This Row],[Basisnaam]],Table2[Basisnaam],Table2[Naam],"",0)</f>
        <v>Agfa NV</v>
      </c>
      <c r="K108" t="str">
        <f>_xlfn.XLOOKUP(Table3[[#This Row],[Email]],Contacten!$D$2:$D$355,Contacten!$D$2:$D$355,"Not Found",0)</f>
        <v>Not Found</v>
      </c>
      <c r="L108" t="str">
        <f>_xlfn.XLOOKUP(LOWER(Table3[[#This Row],[Voornaam]]&amp;Table3[[#This Row],[Achternaam]]&amp;Table3[[#This Row],[Basisnaam]]),Contacten!$L$2:$L$355,Contacten!$H$2:$H$355,"Not Found",0)</f>
        <v>Not Found</v>
      </c>
      <c r="M108" t="str">
        <f>LOWER(Table3[[#This Row],[Voornaam]]&amp;Table3[[#This Row],[Achternaam]]&amp;Table3[[#This Row],[Basisnaam]])</f>
        <v>dirkvan peeragfa</v>
      </c>
    </row>
    <row r="109" spans="1:13" x14ac:dyDescent="0.45">
      <c r="A109" s="3" t="s">
        <v>7208</v>
      </c>
      <c r="B109" s="4" t="s">
        <v>7209</v>
      </c>
      <c r="C109" t="s">
        <v>7210</v>
      </c>
      <c r="D109" s="4" t="s">
        <v>7211</v>
      </c>
      <c r="E109" s="4" t="str">
        <f>SUBSTITUTE(SUBSTITUTE(SUBSTITUTE(SUBSTITUTE(SUBSTITUTE(SUBSTITUTE(SUBSTITUTE(SUBSTITUTE(SUBSTITUTE(SUBSTITUTE(SUBSTITUTE(SUBSTITUTE(SUBSTITUTE(LOWER(Table3[[#This Row],[Bedrijf]]),".",""),"-","")," bvba",""),"belgië",""),"belgium","")," nv","")," bv",""),"group",""),"groep","")," ", ""),"é","e"),"è","e"),"à","a")</f>
        <v>delhaizelelion/deleeuw</v>
      </c>
      <c r="F109" t="s">
        <v>7212</v>
      </c>
      <c r="G109" s="4" t="s">
        <v>6689</v>
      </c>
      <c r="H109" t="s">
        <v>7213</v>
      </c>
      <c r="I109" t="s">
        <v>7214</v>
      </c>
      <c r="J109" t="str">
        <f>_xlfn.XLOOKUP(Table3[[#This Row],[Basisnaam]],Table2[Basisnaam],Table2[Naam],"",0)</f>
        <v>Delhaize Le Lion/De Leeuw</v>
      </c>
      <c r="K109" t="str">
        <f>_xlfn.XLOOKUP(Table3[[#This Row],[Email]],Contacten!$D$2:$D$355,Contacten!$D$2:$D$355,"Not Found",0)</f>
        <v>Not Found</v>
      </c>
      <c r="L109" t="str">
        <f>_xlfn.XLOOKUP(LOWER(Table3[[#This Row],[Voornaam]]&amp;Table3[[#This Row],[Achternaam]]&amp;Table3[[#This Row],[Basisnaam]]),Contacten!$L$2:$L$355,Contacten!$H$2:$H$355,"Not Found",0)</f>
        <v>Not Found</v>
      </c>
      <c r="M109" t="str">
        <f>LOWER(Table3[[#This Row],[Voornaam]]&amp;Table3[[#This Row],[Achternaam]]&amp;Table3[[#This Row],[Basisnaam]])</f>
        <v>dominieklenoirdelhaizelelion/deleeuw</v>
      </c>
    </row>
    <row r="110" spans="1:13" x14ac:dyDescent="0.45">
      <c r="A110" s="3" t="s">
        <v>7215</v>
      </c>
      <c r="B110" s="4" t="s">
        <v>7161</v>
      </c>
      <c r="C110" t="s">
        <v>7216</v>
      </c>
      <c r="D110" s="4" t="s">
        <v>7217</v>
      </c>
      <c r="E110" s="4" t="str">
        <f>SUBSTITUTE(SUBSTITUTE(SUBSTITUTE(SUBSTITUTE(SUBSTITUTE(SUBSTITUTE(SUBSTITUTE(SUBSTITUTE(SUBSTITUTE(SUBSTITUTE(SUBSTITUTE(SUBSTITUTE(SUBSTITUTE(LOWER(Table3[[#This Row],[Bedrijf]]),".",""),"-","")," bvba",""),"belgië",""),"belgium","")," nv","")," bv",""),"group",""),"groep","")," ", ""),"é","e"),"è","e"),"à","a")</f>
        <v>zeb</v>
      </c>
      <c r="F110" t="s">
        <v>7218</v>
      </c>
      <c r="G110" s="4" t="s">
        <v>6689</v>
      </c>
      <c r="H110" t="s">
        <v>5052</v>
      </c>
      <c r="I110" t="s">
        <v>7219</v>
      </c>
      <c r="J110" t="str">
        <f>_xlfn.XLOOKUP(Table3[[#This Row],[Basisnaam]],Table2[Basisnaam],Table2[Naam],"",0)</f>
        <v>ZEB</v>
      </c>
      <c r="K110" t="str">
        <f>_xlfn.XLOOKUP(Table3[[#This Row],[Email]],Contacten!$D$2:$D$355,Contacten!$D$2:$D$355,"Not Found",0)</f>
        <v>Not Found</v>
      </c>
      <c r="L110" t="str">
        <f>_xlfn.XLOOKUP(LOWER(Table3[[#This Row],[Voornaam]]&amp;Table3[[#This Row],[Achternaam]]&amp;Table3[[#This Row],[Basisnaam]]),Contacten!$L$2:$L$355,Contacten!$H$2:$H$355,"Not Found",0)</f>
        <v>Not Found</v>
      </c>
      <c r="M110" t="str">
        <f>LOWER(Table3[[#This Row],[Voornaam]]&amp;Table3[[#This Row],[Achternaam]]&amp;Table3[[#This Row],[Basisnaam]])</f>
        <v>dominiquede maesschalckzeb</v>
      </c>
    </row>
    <row r="111" spans="1:13" x14ac:dyDescent="0.45">
      <c r="A111" s="3" t="s">
        <v>7220</v>
      </c>
      <c r="B111" s="4" t="s">
        <v>7221</v>
      </c>
      <c r="C111" t="s">
        <v>7222</v>
      </c>
      <c r="D111" s="4" t="s">
        <v>7223</v>
      </c>
      <c r="E111" s="4" t="str">
        <f>SUBSTITUTE(SUBSTITUTE(SUBSTITUTE(SUBSTITUTE(SUBSTITUTE(SUBSTITUTE(SUBSTITUTE(SUBSTITUTE(SUBSTITUTE(SUBSTITUTE(SUBSTITUTE(SUBSTITUTE(SUBSTITUTE(LOWER(Table3[[#This Row],[Bedrijf]]),".",""),"-","")," bvba",""),"belgië",""),"belgium","")," nv","")," bv",""),"group",""),"groep","")," ", ""),"é","e"),"è","e"),"à","a")</f>
        <v>elilillybenelux</v>
      </c>
      <c r="F111" t="s">
        <v>7224</v>
      </c>
      <c r="G111" s="4" t="s">
        <v>6689</v>
      </c>
      <c r="H111" t="s">
        <v>5052</v>
      </c>
      <c r="I111" t="s">
        <v>7225</v>
      </c>
      <c r="J111" t="str">
        <f>_xlfn.XLOOKUP(Table3[[#This Row],[Basisnaam]],Table2[Basisnaam],Table2[Naam],"",0)</f>
        <v>Eli Lilly Benelux</v>
      </c>
      <c r="K111" t="str">
        <f>_xlfn.XLOOKUP(Table3[[#This Row],[Email]],Contacten!$D$2:$D$355,Contacten!$D$2:$D$355,"Not Found",0)</f>
        <v>Not Found</v>
      </c>
      <c r="L111" t="str">
        <f>_xlfn.XLOOKUP(LOWER(Table3[[#This Row],[Voornaam]]&amp;Table3[[#This Row],[Achternaam]]&amp;Table3[[#This Row],[Basisnaam]]),Contacten!$L$2:$L$355,Contacten!$H$2:$H$355,"Not Found",0)</f>
        <v>Not Found</v>
      </c>
      <c r="M111" t="str">
        <f>LOWER(Table3[[#This Row],[Voornaam]]&amp;Table3[[#This Row],[Achternaam]]&amp;Table3[[#This Row],[Basisnaam]])</f>
        <v>delfinedubuselilillybenelux</v>
      </c>
    </row>
    <row r="112" spans="1:13" x14ac:dyDescent="0.45">
      <c r="A112" s="3" t="s">
        <v>7226</v>
      </c>
      <c r="B112" s="4" t="s">
        <v>7227</v>
      </c>
      <c r="C112" t="s">
        <v>7228</v>
      </c>
      <c r="D112" s="4" t="s">
        <v>7229</v>
      </c>
      <c r="E112" s="4" t="str">
        <f>SUBSTITUTE(SUBSTITUTE(SUBSTITUTE(SUBSTITUTE(SUBSTITUTE(SUBSTITUTE(SUBSTITUTE(SUBSTITUTE(SUBSTITUTE(SUBSTITUTE(SUBSTITUTE(SUBSTITUTE(SUBSTITUTE(LOWER(Table3[[#This Row],[Bedrijf]]),".",""),"-","")," bvba",""),"belgië",""),"belgium","")," nv","")," bv",""),"group",""),"groep","")," ", ""),"é","e"),"è","e"),"à","a")</f>
        <v>trixxojobs</v>
      </c>
      <c r="F112" t="s">
        <v>7230</v>
      </c>
      <c r="G112" s="4" t="s">
        <v>6689</v>
      </c>
      <c r="H112" t="s">
        <v>5052</v>
      </c>
      <c r="I112" t="s">
        <v>7231</v>
      </c>
      <c r="J112" t="str">
        <f>_xlfn.XLOOKUP(Table3[[#This Row],[Basisnaam]],Table2[Basisnaam],Table2[Naam],"",0)</f>
        <v>TRIXXO JOBS</v>
      </c>
      <c r="K112" t="str">
        <f>_xlfn.XLOOKUP(Table3[[#This Row],[Email]],Contacten!$D$2:$D$355,Contacten!$D$2:$D$355,"Not Found",0)</f>
        <v>Not Found</v>
      </c>
      <c r="L112" t="str">
        <f>_xlfn.XLOOKUP(LOWER(Table3[[#This Row],[Voornaam]]&amp;Table3[[#This Row],[Achternaam]]&amp;Table3[[#This Row],[Basisnaam]]),Contacten!$L$2:$L$355,Contacten!$H$2:$H$355,"Not Found",0)</f>
        <v>Not Found</v>
      </c>
      <c r="M112" t="str">
        <f>LOWER(Table3[[#This Row],[Voornaam]]&amp;Table3[[#This Row],[Achternaam]]&amp;Table3[[#This Row],[Basisnaam]])</f>
        <v>emmyernotstrixxojobs</v>
      </c>
    </row>
    <row r="113" spans="1:13" x14ac:dyDescent="0.45">
      <c r="A113" s="3" t="s">
        <v>7232</v>
      </c>
      <c r="B113" s="4" t="s">
        <v>7233</v>
      </c>
      <c r="C113" t="s">
        <v>5255</v>
      </c>
      <c r="D113" s="4" t="s">
        <v>7234</v>
      </c>
      <c r="E113" s="4" t="str">
        <f>SUBSTITUTE(SUBSTITUTE(SUBSTITUTE(SUBSTITUTE(SUBSTITUTE(SUBSTITUTE(SUBSTITUTE(SUBSTITUTE(SUBSTITUTE(SUBSTITUTE(SUBSTITUTE(SUBSTITUTE(SUBSTITUTE(LOWER(Table3[[#This Row],[Bedrijf]]),".",""),"-","")," bvba",""),"belgië",""),"belgium","")," nv","")," bv",""),"group",""),"groep","")," ", ""),"é","e"),"è","e"),"à","a")</f>
        <v>manuportlogistics</v>
      </c>
      <c r="F113" t="s">
        <v>7235</v>
      </c>
      <c r="G113" s="4" t="s">
        <v>6689</v>
      </c>
      <c r="H113" t="s">
        <v>5052</v>
      </c>
      <c r="I113" t="s">
        <v>7236</v>
      </c>
      <c r="J113" t="str">
        <f>_xlfn.XLOOKUP(Table3[[#This Row],[Basisnaam]],Table2[Basisnaam],Table2[Naam],"",0)</f>
        <v>Manuport Logistics</v>
      </c>
      <c r="K113" t="str">
        <f>_xlfn.XLOOKUP(Table3[[#This Row],[Email]],Contacten!$D$2:$D$355,Contacten!$D$2:$D$355,"Not Found",0)</f>
        <v>Not Found</v>
      </c>
      <c r="L113" t="str">
        <f>_xlfn.XLOOKUP(LOWER(Table3[[#This Row],[Voornaam]]&amp;Table3[[#This Row],[Achternaam]]&amp;Table3[[#This Row],[Basisnaam]]),Contacten!$L$2:$L$355,Contacten!$H$2:$H$355,"Not Found",0)</f>
        <v>Not Found</v>
      </c>
      <c r="M113" t="str">
        <f>LOWER(Table3[[#This Row],[Voornaam]]&amp;Table3[[#This Row],[Achternaam]]&amp;Table3[[#This Row],[Basisnaam]])</f>
        <v>evertjanssensmanuportlogistics</v>
      </c>
    </row>
    <row r="114" spans="1:13" x14ac:dyDescent="0.45">
      <c r="A114" s="3" t="s">
        <v>7237</v>
      </c>
      <c r="B114" s="4" t="s">
        <v>5188</v>
      </c>
      <c r="C114" t="s">
        <v>7238</v>
      </c>
      <c r="D114" s="4" t="s">
        <v>7239</v>
      </c>
      <c r="E114" s="4" t="str">
        <f>SUBSTITUTE(SUBSTITUTE(SUBSTITUTE(SUBSTITUTE(SUBSTITUTE(SUBSTITUTE(SUBSTITUTE(SUBSTITUTE(SUBSTITUTE(SUBSTITUTE(SUBSTITUTE(SUBSTITUTE(SUBSTITUTE(LOWER(Table3[[#This Row],[Bedrijf]]),".",""),"-","")," bvba",""),"belgië",""),"belgium","")," nv","")," bv",""),"group",""),"groep","")," ", ""),"é","e"),"è","e"),"à","a")</f>
        <v>alidesrealestateinvestmentandmanagement</v>
      </c>
      <c r="F114" t="s">
        <v>6689</v>
      </c>
      <c r="G114" s="4" t="s">
        <v>6689</v>
      </c>
      <c r="H114" t="s">
        <v>5052</v>
      </c>
      <c r="I114" t="s">
        <v>7240</v>
      </c>
      <c r="J114" t="str">
        <f>_xlfn.XLOOKUP(Table3[[#This Row],[Basisnaam]],Table2[Basisnaam],Table2[Naam],"",0)</f>
        <v>Alides Real Estate Investment and Management</v>
      </c>
      <c r="K114" t="str">
        <f>_xlfn.XLOOKUP(Table3[[#This Row],[Email]],Contacten!$D$2:$D$355,Contacten!$D$2:$D$355,"Not Found",0)</f>
        <v>Not Found</v>
      </c>
      <c r="L114" t="str">
        <f>_xlfn.XLOOKUP(LOWER(Table3[[#This Row],[Voornaam]]&amp;Table3[[#This Row],[Achternaam]]&amp;Table3[[#This Row],[Basisnaam]]),Contacten!$L$2:$L$355,Contacten!$H$2:$H$355,"Not Found",0)</f>
        <v>Not Found</v>
      </c>
      <c r="M114" t="str">
        <f>LOWER(Table3[[#This Row],[Voornaam]]&amp;Table3[[#This Row],[Achternaam]]&amp;Table3[[#This Row],[Basisnaam]])</f>
        <v>elslootensalidesrealestateinvestmentandmanagement</v>
      </c>
    </row>
    <row r="115" spans="1:13" x14ac:dyDescent="0.45">
      <c r="A115" s="3" t="s">
        <v>7241</v>
      </c>
      <c r="B115" s="4" t="s">
        <v>7242</v>
      </c>
      <c r="C115" t="s">
        <v>7243</v>
      </c>
      <c r="D115" s="4" t="s">
        <v>7244</v>
      </c>
      <c r="E115" s="4" t="str">
        <f>SUBSTITUTE(SUBSTITUTE(SUBSTITUTE(SUBSTITUTE(SUBSTITUTE(SUBSTITUTE(SUBSTITUTE(SUBSTITUTE(SUBSTITUTE(SUBSTITUTE(SUBSTITUTE(SUBSTITUTE(SUBSTITUTE(LOWER(Table3[[#This Row],[Bedrijf]]),".",""),"-","")," bvba",""),"belgië",""),"belgium","")," nv","")," bv",""),"group",""),"groep","")," ", ""),"é","e"),"è","e"),"à","a")</f>
        <v>sdworxpeoplesolutions</v>
      </c>
      <c r="F115" t="s">
        <v>6689</v>
      </c>
      <c r="G115" s="4" t="s">
        <v>6689</v>
      </c>
      <c r="H115" t="s">
        <v>5052</v>
      </c>
      <c r="I115" t="s">
        <v>7245</v>
      </c>
      <c r="J115" t="str">
        <f>_xlfn.XLOOKUP(Table3[[#This Row],[Basisnaam]],Table2[Basisnaam],Table2[Naam],"",0)</f>
        <v>SD Worx People Solutions</v>
      </c>
      <c r="K115" t="str">
        <f>_xlfn.XLOOKUP(Table3[[#This Row],[Email]],Contacten!$D$2:$D$355,Contacten!$D$2:$D$355,"Not Found",0)</f>
        <v>Not Found</v>
      </c>
      <c r="L115" t="str">
        <f>_xlfn.XLOOKUP(LOWER(Table3[[#This Row],[Voornaam]]&amp;Table3[[#This Row],[Achternaam]]&amp;Table3[[#This Row],[Basisnaam]]),Contacten!$L$2:$L$355,Contacten!$H$2:$H$355,"Not Found",0)</f>
        <v>Not Found</v>
      </c>
      <c r="M115" t="str">
        <f>LOWER(Table3[[#This Row],[Voornaam]]&amp;Table3[[#This Row],[Achternaam]]&amp;Table3[[#This Row],[Basisnaam]])</f>
        <v>eefmalusdworxpeoplesolutions</v>
      </c>
    </row>
    <row r="116" spans="1:13" x14ac:dyDescent="0.45">
      <c r="A116" s="3" t="s">
        <v>7246</v>
      </c>
      <c r="B116" s="4" t="s">
        <v>7247</v>
      </c>
      <c r="C116" t="s">
        <v>7248</v>
      </c>
      <c r="D116" s="4" t="s">
        <v>7249</v>
      </c>
      <c r="E116" s="4" t="str">
        <f>SUBSTITUTE(SUBSTITUTE(SUBSTITUTE(SUBSTITUTE(SUBSTITUTE(SUBSTITUTE(SUBSTITUTE(SUBSTITUTE(SUBSTITUTE(SUBSTITUTE(SUBSTITUTE(SUBSTITUTE(SUBSTITUTE(LOWER(Table3[[#This Row],[Bedrijf]]),".",""),"-","")," bvba",""),"belgië",""),"belgium","")," nv","")," bv",""),"group",""),"groep","")," ", ""),"é","e"),"è","e"),"à","a")</f>
        <v>audibrusselssa:nv</v>
      </c>
      <c r="F116" t="s">
        <v>7250</v>
      </c>
      <c r="G116" s="4" t="s">
        <v>6689</v>
      </c>
      <c r="H116" t="s">
        <v>5052</v>
      </c>
      <c r="I116" t="s">
        <v>7251</v>
      </c>
      <c r="J116" t="str">
        <f>_xlfn.XLOOKUP(Table3[[#This Row],[Basisnaam]],Table2[Basisnaam],Table2[Naam],"",0)</f>
        <v>Audi Brussels S.A.:N.V.</v>
      </c>
      <c r="K116" t="str">
        <f>_xlfn.XLOOKUP(Table3[[#This Row],[Email]],Contacten!$D$2:$D$355,Contacten!$D$2:$D$355,"Not Found",0)</f>
        <v>Not Found</v>
      </c>
      <c r="L116" t="str">
        <f>_xlfn.XLOOKUP(LOWER(Table3[[#This Row],[Voornaam]]&amp;Table3[[#This Row],[Achternaam]]&amp;Table3[[#This Row],[Basisnaam]]),Contacten!$L$2:$L$355,Contacten!$H$2:$H$355,"Not Found",0)</f>
        <v>Not Found</v>
      </c>
      <c r="M116" t="str">
        <f>LOWER(Table3[[#This Row],[Voornaam]]&amp;Table3[[#This Row],[Achternaam]]&amp;Table3[[#This Row],[Basisnaam]])</f>
        <v>eimanel hmoudaudibrusselssa:nv</v>
      </c>
    </row>
    <row r="117" spans="1:13" x14ac:dyDescent="0.45">
      <c r="A117" s="3" t="s">
        <v>7252</v>
      </c>
      <c r="B117" s="4" t="s">
        <v>7253</v>
      </c>
      <c r="C117" t="s">
        <v>7254</v>
      </c>
      <c r="D117" s="4" t="s">
        <v>7255</v>
      </c>
      <c r="E117" s="4" t="str">
        <f>SUBSTITUTE(SUBSTITUTE(SUBSTITUTE(SUBSTITUTE(SUBSTITUTE(SUBSTITUTE(SUBSTITUTE(SUBSTITUTE(SUBSTITUTE(SUBSTITUTE(SUBSTITUTE(SUBSTITUTE(SUBSTITUTE(LOWER(Table3[[#This Row],[Bedrijf]]),".",""),"-","")," bvba",""),"belgië",""),"belgium","")," nv","")," bv",""),"group",""),"groep","")," ", ""),"é","e"),"è","e"),"à","a")</f>
        <v>msc</v>
      </c>
      <c r="F117" t="s">
        <v>7256</v>
      </c>
      <c r="G117" s="4" t="s">
        <v>6689</v>
      </c>
      <c r="H117" t="s">
        <v>5052</v>
      </c>
      <c r="I117" t="s">
        <v>3211</v>
      </c>
      <c r="J117" t="str">
        <f>_xlfn.XLOOKUP(Table3[[#This Row],[Basisnaam]],Table2[Basisnaam],Table2[Naam],"",0)</f>
        <v>MSC NV</v>
      </c>
      <c r="K117" t="str">
        <f>_xlfn.XLOOKUP(Table3[[#This Row],[Email]],Contacten!$D$2:$D$355,Contacten!$D$2:$D$355,"Not Found",0)</f>
        <v>Not Found</v>
      </c>
      <c r="L117" t="str">
        <f>_xlfn.XLOOKUP(LOWER(Table3[[#This Row],[Voornaam]]&amp;Table3[[#This Row],[Achternaam]]&amp;Table3[[#This Row],[Basisnaam]]),Contacten!$L$2:$L$355,Contacten!$H$2:$H$355,"Not Found",0)</f>
        <v>Not Found</v>
      </c>
      <c r="M117" t="str">
        <f>LOWER(Table3[[#This Row],[Voornaam]]&amp;Table3[[#This Row],[Achternaam]]&amp;Table3[[#This Row],[Basisnaam]])</f>
        <v>elenasecuianumsc</v>
      </c>
    </row>
    <row r="118" spans="1:13" x14ac:dyDescent="0.45">
      <c r="A118" s="3" t="s">
        <v>7257</v>
      </c>
      <c r="B118" s="4" t="s">
        <v>5826</v>
      </c>
      <c r="C118" t="s">
        <v>7258</v>
      </c>
      <c r="D118" s="4" t="s">
        <v>7259</v>
      </c>
      <c r="E118" s="4" t="str">
        <f>SUBSTITUTE(SUBSTITUTE(SUBSTITUTE(SUBSTITUTE(SUBSTITUTE(SUBSTITUTE(SUBSTITUTE(SUBSTITUTE(SUBSTITUTE(SUBSTITUTE(SUBSTITUTE(SUBSTITUTE(SUBSTITUTE(LOWER(Table3[[#This Row],[Bedrijf]]),".",""),"-","")," bvba",""),"belgië",""),"belgium","")," nv","")," bv",""),"group",""),"groep","")," ", ""),"é","e"),"è","e"),"à","a")</f>
        <v>euronav</v>
      </c>
      <c r="F118" t="s">
        <v>6689</v>
      </c>
      <c r="G118" s="4" t="s">
        <v>6689</v>
      </c>
      <c r="H118" t="s">
        <v>5052</v>
      </c>
      <c r="I118" t="s">
        <v>7260</v>
      </c>
      <c r="J118" t="str">
        <f>_xlfn.XLOOKUP(Table3[[#This Row],[Basisnaam]],Table2[Basisnaam],Table2[Naam],"",0)</f>
        <v>Euronav</v>
      </c>
      <c r="K118" t="str">
        <f>_xlfn.XLOOKUP(Table3[[#This Row],[Email]],Contacten!$D$2:$D$355,Contacten!$D$2:$D$355,"Not Found",0)</f>
        <v>Not Found</v>
      </c>
      <c r="L118" t="str">
        <f>_xlfn.XLOOKUP(LOWER(Table3[[#This Row],[Voornaam]]&amp;Table3[[#This Row],[Achternaam]]&amp;Table3[[#This Row],[Basisnaam]]),Contacten!$L$2:$L$355,Contacten!$H$2:$H$355,"Not Found",0)</f>
        <v>Not Found</v>
      </c>
      <c r="M118" t="str">
        <f>LOWER(Table3[[#This Row],[Voornaam]]&amp;Table3[[#This Row],[Achternaam]]&amp;Table3[[#This Row],[Basisnaam]])</f>
        <v>elinesegerseuronav</v>
      </c>
    </row>
    <row r="119" spans="1:13" x14ac:dyDescent="0.45">
      <c r="A119" s="3" t="s">
        <v>7261</v>
      </c>
      <c r="B119" s="4" t="s">
        <v>5826</v>
      </c>
      <c r="C119" t="s">
        <v>7262</v>
      </c>
      <c r="D119" s="4" t="s">
        <v>7263</v>
      </c>
      <c r="E119" s="4" t="str">
        <f>SUBSTITUTE(SUBSTITUTE(SUBSTITUTE(SUBSTITUTE(SUBSTITUTE(SUBSTITUTE(SUBSTITUTE(SUBSTITUTE(SUBSTITUTE(SUBSTITUTE(SUBSTITUTE(SUBSTITUTE(SUBSTITUTE(LOWER(Table3[[#This Row],[Bedrijf]]),".",""),"-","")," bvba",""),"belgië",""),"belgium","")," nv","")," bv",""),"group",""),"groep","")," ", ""),"é","e"),"è","e"),"à","a")</f>
        <v>azeliscorporateservices</v>
      </c>
      <c r="F119" t="s">
        <v>7264</v>
      </c>
      <c r="G119" s="4" t="s">
        <v>6689</v>
      </c>
      <c r="H119" t="s">
        <v>6243</v>
      </c>
      <c r="I119" t="s">
        <v>7265</v>
      </c>
      <c r="J119" t="str">
        <f>_xlfn.XLOOKUP(Table3[[#This Row],[Basisnaam]],Table2[Basisnaam],Table2[Naam],"",0)</f>
        <v>Azelis Corporate Services NV</v>
      </c>
      <c r="K119" t="str">
        <f>_xlfn.XLOOKUP(Table3[[#This Row],[Email]],Contacten!$D$2:$D$355,Contacten!$D$2:$D$355,"Not Found",0)</f>
        <v>Not Found</v>
      </c>
      <c r="L119" t="str">
        <f>_xlfn.XLOOKUP(LOWER(Table3[[#This Row],[Voornaam]]&amp;Table3[[#This Row],[Achternaam]]&amp;Table3[[#This Row],[Basisnaam]]),Contacten!$L$2:$L$355,Contacten!$H$2:$H$355,"Not Found",0)</f>
        <v>Not Found</v>
      </c>
      <c r="M119" t="str">
        <f>LOWER(Table3[[#This Row],[Voornaam]]&amp;Table3[[#This Row],[Achternaam]]&amp;Table3[[#This Row],[Basisnaam]])</f>
        <v>elinevergauweazeliscorporateservices</v>
      </c>
    </row>
    <row r="120" spans="1:13" x14ac:dyDescent="0.45">
      <c r="A120" s="3" t="s">
        <v>7266</v>
      </c>
      <c r="B120" s="4" t="s">
        <v>7267</v>
      </c>
      <c r="C120" t="s">
        <v>7268</v>
      </c>
      <c r="D120" s="4" t="s">
        <v>7269</v>
      </c>
      <c r="E120" s="4" t="str">
        <f>SUBSTITUTE(SUBSTITUTE(SUBSTITUTE(SUBSTITUTE(SUBSTITUTE(SUBSTITUTE(SUBSTITUTE(SUBSTITUTE(SUBSTITUTE(SUBSTITUTE(SUBSTITUTE(SUBSTITUTE(SUBSTITUTE(LOWER(Table3[[#This Row],[Bedrijf]]),".",""),"-","")," bvba",""),"belgië",""),"belgium","")," nv","")," bv",""),"group",""),"groep","")," ", ""),"é","e"),"è","e"),"à","a")</f>
        <v>astarawesterneurope</v>
      </c>
      <c r="F120" t="s">
        <v>7270</v>
      </c>
      <c r="G120" s="4" t="s">
        <v>6689</v>
      </c>
      <c r="H120" t="s">
        <v>5052</v>
      </c>
      <c r="I120" t="s">
        <v>7271</v>
      </c>
      <c r="J120" t="str">
        <f>_xlfn.XLOOKUP(Table3[[#This Row],[Basisnaam]],Table2[Basisnaam],Table2[Naam],"",0)</f>
        <v>Astara Western Europe NV</v>
      </c>
      <c r="K120" t="str">
        <f>_xlfn.XLOOKUP(Table3[[#This Row],[Email]],Contacten!$D$2:$D$355,Contacten!$D$2:$D$355,"Not Found",0)</f>
        <v>Not Found</v>
      </c>
      <c r="L120" t="str">
        <f>_xlfn.XLOOKUP(LOWER(Table3[[#This Row],[Voornaam]]&amp;Table3[[#This Row],[Achternaam]]&amp;Table3[[#This Row],[Basisnaam]]),Contacten!$L$2:$L$355,Contacten!$H$2:$H$355,"Not Found",0)</f>
        <v>Not Found</v>
      </c>
      <c r="M120" t="str">
        <f>LOWER(Table3[[#This Row],[Voornaam]]&amp;Table3[[#This Row],[Achternaam]]&amp;Table3[[#This Row],[Basisnaam]])</f>
        <v>elisabethcraenenastarawesterneurope</v>
      </c>
    </row>
    <row r="121" spans="1:13" x14ac:dyDescent="0.45">
      <c r="A121" s="3" t="s">
        <v>7272</v>
      </c>
      <c r="B121" s="4" t="s">
        <v>5143</v>
      </c>
      <c r="C121" t="s">
        <v>7273</v>
      </c>
      <c r="D121" s="4" t="s">
        <v>7274</v>
      </c>
      <c r="E121" s="4" t="str">
        <f>SUBSTITUTE(SUBSTITUTE(SUBSTITUTE(SUBSTITUTE(SUBSTITUTE(SUBSTITUTE(SUBSTITUTE(SUBSTITUTE(SUBSTITUTE(SUBSTITUTE(SUBSTITUTE(SUBSTITUTE(SUBSTITUTE(LOWER(Table3[[#This Row],[Bedrijf]]),".",""),"-","")," bvba",""),"belgië",""),"belgium","")," nv","")," bv",""),"group",""),"groep","")," ", ""),"é","e"),"è","e"),"à","a")</f>
        <v>aertssen</v>
      </c>
      <c r="F121" t="s">
        <v>6689</v>
      </c>
      <c r="G121" s="4" t="s">
        <v>6689</v>
      </c>
      <c r="H121" t="s">
        <v>5115</v>
      </c>
      <c r="I121" t="s">
        <v>7275</v>
      </c>
      <c r="J121" t="str">
        <f>_xlfn.XLOOKUP(Table3[[#This Row],[Basisnaam]],Table2[Basisnaam],Table2[Naam],"",0)</f>
        <v>Aertssen Group</v>
      </c>
      <c r="K121" t="str">
        <f>_xlfn.XLOOKUP(Table3[[#This Row],[Email]],Contacten!$D$2:$D$355,Contacten!$D$2:$D$355,"Not Found",0)</f>
        <v>Not Found</v>
      </c>
      <c r="L121" t="str">
        <f>_xlfn.XLOOKUP(LOWER(Table3[[#This Row],[Voornaam]]&amp;Table3[[#This Row],[Achternaam]]&amp;Table3[[#This Row],[Basisnaam]]),Contacten!$L$2:$L$355,Contacten!$H$2:$H$355,"Not Found",0)</f>
        <v>Not Found</v>
      </c>
      <c r="M121" t="str">
        <f>LOWER(Table3[[#This Row],[Voornaam]]&amp;Table3[[#This Row],[Achternaam]]&amp;Table3[[#This Row],[Basisnaam]])</f>
        <v>elkedefosséaertssen</v>
      </c>
    </row>
    <row r="122" spans="1:13" x14ac:dyDescent="0.45">
      <c r="A122" s="3" t="s">
        <v>7276</v>
      </c>
      <c r="B122" s="4" t="s">
        <v>5143</v>
      </c>
      <c r="C122" t="s">
        <v>7277</v>
      </c>
      <c r="D122" s="4" t="s">
        <v>7278</v>
      </c>
      <c r="E122" s="4" t="str">
        <f>SUBSTITUTE(SUBSTITUTE(SUBSTITUTE(SUBSTITUTE(SUBSTITUTE(SUBSTITUTE(SUBSTITUTE(SUBSTITUTE(SUBSTITUTE(SUBSTITUTE(SUBSTITUTE(SUBSTITUTE(SUBSTITUTE(LOWER(Table3[[#This Row],[Bedrijf]]),".",""),"-","")," bvba",""),"belgië",""),"belgium","")," nv","")," bv",""),"group",""),"groep","")," ", ""),"é","e"),"è","e"),"à","a")</f>
        <v>yusenlogistics(benelux)</v>
      </c>
      <c r="F122" t="s">
        <v>6689</v>
      </c>
      <c r="G122" s="4" t="s">
        <v>6689</v>
      </c>
      <c r="H122" t="s">
        <v>7279</v>
      </c>
      <c r="I122" t="s">
        <v>7280</v>
      </c>
      <c r="J122" t="str">
        <f>_xlfn.XLOOKUP(Table3[[#This Row],[Basisnaam]],Table2[Basisnaam],Table2[Naam],"",0)</f>
        <v>Yusen Logistics (Benelux) B.V.</v>
      </c>
      <c r="K122" t="str">
        <f>_xlfn.XLOOKUP(Table3[[#This Row],[Email]],Contacten!$D$2:$D$355,Contacten!$D$2:$D$355,"Not Found",0)</f>
        <v>Not Found</v>
      </c>
      <c r="L122" t="str">
        <f>_xlfn.XLOOKUP(LOWER(Table3[[#This Row],[Voornaam]]&amp;Table3[[#This Row],[Achternaam]]&amp;Table3[[#This Row],[Basisnaam]]),Contacten!$L$2:$L$355,Contacten!$H$2:$H$355,"Not Found",0)</f>
        <v>Not Found</v>
      </c>
      <c r="M122" t="str">
        <f>LOWER(Table3[[#This Row],[Voornaam]]&amp;Table3[[#This Row],[Achternaam]]&amp;Table3[[#This Row],[Basisnaam]])</f>
        <v>elkepringelsyusenlogistics(benelux)</v>
      </c>
    </row>
    <row r="123" spans="1:13" x14ac:dyDescent="0.45">
      <c r="A123" s="3" t="s">
        <v>7281</v>
      </c>
      <c r="B123" s="4" t="s">
        <v>5143</v>
      </c>
      <c r="C123" t="s">
        <v>7282</v>
      </c>
      <c r="D123" s="4" t="s">
        <v>7283</v>
      </c>
      <c r="E123" s="4" t="str">
        <f>SUBSTITUTE(SUBSTITUTE(SUBSTITUTE(SUBSTITUTE(SUBSTITUTE(SUBSTITUTE(SUBSTITUTE(SUBSTITUTE(SUBSTITUTE(SUBSTITUTE(SUBSTITUTE(SUBSTITUTE(SUBSTITUTE(LOWER(Table3[[#This Row],[Bedrijf]]),".",""),"-","")," bvba",""),"belgië",""),"belgium","")," nv","")," bv",""),"group",""),"groep","")," ", ""),"é","e"),"è","e"),"à","a")</f>
        <v>beliving</v>
      </c>
      <c r="F123" t="s">
        <v>6689</v>
      </c>
      <c r="G123" s="4" t="s">
        <v>6689</v>
      </c>
      <c r="H123" t="s">
        <v>5052</v>
      </c>
      <c r="I123" t="s">
        <v>7284</v>
      </c>
      <c r="J123" t="str">
        <f>_xlfn.XLOOKUP(Table3[[#This Row],[Basisnaam]],Table2[Basisnaam],Table2[Naam],"",0)</f>
        <v>Beliving</v>
      </c>
      <c r="K123" t="str">
        <f>_xlfn.XLOOKUP(Table3[[#This Row],[Email]],Contacten!$D$2:$D$355,Contacten!$D$2:$D$355,"Not Found",0)</f>
        <v>Not Found</v>
      </c>
      <c r="L123" t="str">
        <f>_xlfn.XLOOKUP(LOWER(Table3[[#This Row],[Voornaam]]&amp;Table3[[#This Row],[Achternaam]]&amp;Table3[[#This Row],[Basisnaam]]),Contacten!$L$2:$L$355,Contacten!$H$2:$H$355,"Not Found",0)</f>
        <v>Not Found</v>
      </c>
      <c r="M123" t="str">
        <f>LOWER(Table3[[#This Row],[Voornaam]]&amp;Table3[[#This Row],[Achternaam]]&amp;Table3[[#This Row],[Basisnaam]])</f>
        <v>elkevan de wallebeliving</v>
      </c>
    </row>
    <row r="124" spans="1:13" x14ac:dyDescent="0.45">
      <c r="A124" s="3" t="s">
        <v>7285</v>
      </c>
      <c r="B124" s="4" t="s">
        <v>5143</v>
      </c>
      <c r="C124" t="s">
        <v>7286</v>
      </c>
      <c r="D124" s="4" t="s">
        <v>7287</v>
      </c>
      <c r="E124" s="4" t="str">
        <f>SUBSTITUTE(SUBSTITUTE(SUBSTITUTE(SUBSTITUTE(SUBSTITUTE(SUBSTITUTE(SUBSTITUTE(SUBSTITUTE(SUBSTITUTE(SUBSTITUTE(SUBSTITUTE(SUBSTITUTE(SUBSTITUTE(LOWER(Table3[[#This Row],[Bedrijf]]),".",""),"-","")," bvba",""),"belgië",""),"belgium","")," nv","")," bv",""),"group",""),"groep","")," ", ""),"é","e"),"è","e"),"à","a")</f>
        <v>gbfoods</v>
      </c>
      <c r="F124" t="s">
        <v>7288</v>
      </c>
      <c r="G124" s="4" t="s">
        <v>6689</v>
      </c>
      <c r="H124" t="s">
        <v>7289</v>
      </c>
      <c r="I124" t="s">
        <v>7290</v>
      </c>
      <c r="J124" t="str">
        <f>_xlfn.XLOOKUP(Table3[[#This Row],[Basisnaam]],Table2[Basisnaam],Table2[Naam],"",0)</f>
        <v>GB Foods Belgium</v>
      </c>
      <c r="K124" t="str">
        <f>_xlfn.XLOOKUP(Table3[[#This Row],[Email]],Contacten!$D$2:$D$355,Contacten!$D$2:$D$355,"Not Found",0)</f>
        <v>Not Found</v>
      </c>
      <c r="L124" t="str">
        <f>_xlfn.XLOOKUP(LOWER(Table3[[#This Row],[Voornaam]]&amp;Table3[[#This Row],[Achternaam]]&amp;Table3[[#This Row],[Basisnaam]]),Contacten!$L$2:$L$355,Contacten!$H$2:$H$355,"Not Found",0)</f>
        <v>Not Found</v>
      </c>
      <c r="M124" t="str">
        <f>LOWER(Table3[[#This Row],[Voornaam]]&amp;Table3[[#This Row],[Achternaam]]&amp;Table3[[#This Row],[Basisnaam]])</f>
        <v>elkedekortgbfoods</v>
      </c>
    </row>
    <row r="125" spans="1:13" x14ac:dyDescent="0.45">
      <c r="A125" s="3" t="s">
        <v>7291</v>
      </c>
      <c r="B125" s="4" t="s">
        <v>7292</v>
      </c>
      <c r="C125" t="s">
        <v>7293</v>
      </c>
      <c r="D125" s="4" t="s">
        <v>7294</v>
      </c>
      <c r="E125" s="4" t="str">
        <f>SUBSTITUTE(SUBSTITUTE(SUBSTITUTE(SUBSTITUTE(SUBSTITUTE(SUBSTITUTE(SUBSTITUTE(SUBSTITUTE(SUBSTITUTE(SUBSTITUTE(SUBSTITUTE(SUBSTITUTE(SUBSTITUTE(LOWER(Table3[[#This Row],[Bedrijf]]),".",""),"-","")," bvba",""),"belgië",""),"belgium","")," nv","")," bv",""),"group",""),"groep","")," ", ""),"é","e"),"è","e"),"à","a")</f>
        <v>dssmithpackaging</v>
      </c>
      <c r="F125" t="s">
        <v>6689</v>
      </c>
      <c r="G125" s="4" t="s">
        <v>6689</v>
      </c>
      <c r="H125" t="s">
        <v>7295</v>
      </c>
      <c r="I125" t="s">
        <v>7296</v>
      </c>
      <c r="J125" t="str">
        <f>_xlfn.XLOOKUP(Table3[[#This Row],[Basisnaam]],Table2[Basisnaam],Table2[Naam],"",0)</f>
        <v>DS Smith Packaging Belgium</v>
      </c>
      <c r="K125" t="str">
        <f>_xlfn.XLOOKUP(Table3[[#This Row],[Email]],Contacten!$D$2:$D$355,Contacten!$D$2:$D$355,"Not Found",0)</f>
        <v>Not Found</v>
      </c>
      <c r="L125" t="str">
        <f>_xlfn.XLOOKUP(LOWER(Table3[[#This Row],[Voornaam]]&amp;Table3[[#This Row],[Achternaam]]&amp;Table3[[#This Row],[Basisnaam]]),Contacten!$L$2:$L$355,Contacten!$H$2:$H$355,"Not Found",0)</f>
        <v>Not Found</v>
      </c>
      <c r="M125" t="str">
        <f>LOWER(Table3[[#This Row],[Voornaam]]&amp;Table3[[#This Row],[Achternaam]]&amp;Table3[[#This Row],[Basisnaam]])</f>
        <v>elladewaeledssmithpackaging</v>
      </c>
    </row>
    <row r="126" spans="1:13" x14ac:dyDescent="0.45">
      <c r="A126" s="3" t="s">
        <v>7297</v>
      </c>
      <c r="B126" s="4" t="s">
        <v>6189</v>
      </c>
      <c r="C126" t="s">
        <v>7298</v>
      </c>
      <c r="D126" s="4" t="s">
        <v>7299</v>
      </c>
      <c r="E126" s="4" t="str">
        <f>SUBSTITUTE(SUBSTITUTE(SUBSTITUTE(SUBSTITUTE(SUBSTITUTE(SUBSTITUTE(SUBSTITUTE(SUBSTITUTE(SUBSTITUTE(SUBSTITUTE(SUBSTITUTE(SUBSTITUTE(SUBSTITUTE(LOWER(Table3[[#This Row],[Bedrijf]]),".",""),"-","")," bvba",""),"belgië",""),"belgium","")," nv","")," bv",""),"group",""),"groep","")," ", ""),"é","e"),"è","e"),"à","a")</f>
        <v>graphius</v>
      </c>
      <c r="F126" t="s">
        <v>6689</v>
      </c>
      <c r="G126" s="4" t="s">
        <v>6689</v>
      </c>
      <c r="H126" t="s">
        <v>5052</v>
      </c>
      <c r="I126" t="s">
        <v>7300</v>
      </c>
      <c r="J126" t="str">
        <f>_xlfn.XLOOKUP(Table3[[#This Row],[Basisnaam]],Table2[Basisnaam],Table2[Naam],"",0)</f>
        <v>Graphius Group</v>
      </c>
      <c r="K126" t="str">
        <f>_xlfn.XLOOKUP(Table3[[#This Row],[Email]],Contacten!$D$2:$D$355,Contacten!$D$2:$D$355,"Not Found",0)</f>
        <v>Not Found</v>
      </c>
      <c r="L126" t="str">
        <f>_xlfn.XLOOKUP(LOWER(Table3[[#This Row],[Voornaam]]&amp;Table3[[#This Row],[Achternaam]]&amp;Table3[[#This Row],[Basisnaam]]),Contacten!$L$2:$L$355,Contacten!$H$2:$H$355,"Not Found",0)</f>
        <v>Not Found</v>
      </c>
      <c r="M126" t="str">
        <f>LOWER(Table3[[#This Row],[Voornaam]]&amp;Table3[[#This Row],[Achternaam]]&amp;Table3[[#This Row],[Basisnaam]])</f>
        <v>ellende vuystgraphius</v>
      </c>
    </row>
    <row r="127" spans="1:13" x14ac:dyDescent="0.45">
      <c r="A127" s="3" t="s">
        <v>7301</v>
      </c>
      <c r="B127" s="4" t="s">
        <v>6189</v>
      </c>
      <c r="C127" t="s">
        <v>7302</v>
      </c>
      <c r="D127" s="4" t="s">
        <v>7303</v>
      </c>
      <c r="E127" s="4" t="str">
        <f>SUBSTITUTE(SUBSTITUTE(SUBSTITUTE(SUBSTITUTE(SUBSTITUTE(SUBSTITUTE(SUBSTITUTE(SUBSTITUTE(SUBSTITUTE(SUBSTITUTE(SUBSTITUTE(SUBSTITUTE(SUBSTITUTE(LOWER(Table3[[#This Row],[Bedrijf]]),".",""),"-","")," bvba",""),"belgië",""),"belgium","")," nv","")," bv",""),"group",""),"groep","")," ", ""),"é","e"),"è","e"),"à","a")</f>
        <v>indigopark</v>
      </c>
      <c r="F127" t="s">
        <v>6689</v>
      </c>
      <c r="G127" s="4" t="s">
        <v>6689</v>
      </c>
      <c r="H127" t="s">
        <v>5115</v>
      </c>
      <c r="I127" t="s">
        <v>7304</v>
      </c>
      <c r="J127" t="str">
        <f>_xlfn.XLOOKUP(Table3[[#This Row],[Basisnaam]],Table2[Basisnaam],Table2[Naam],"",0)</f>
        <v>Indigo Park Belgium</v>
      </c>
      <c r="K127" t="str">
        <f>_xlfn.XLOOKUP(Table3[[#This Row],[Email]],Contacten!$D$2:$D$355,Contacten!$D$2:$D$355,"Not Found",0)</f>
        <v>Not Found</v>
      </c>
      <c r="L127" t="str">
        <f>_xlfn.XLOOKUP(LOWER(Table3[[#This Row],[Voornaam]]&amp;Table3[[#This Row],[Achternaam]]&amp;Table3[[#This Row],[Basisnaam]]),Contacten!$L$2:$L$355,Contacten!$H$2:$H$355,"Not Found",0)</f>
        <v>Not Found</v>
      </c>
      <c r="M127" t="str">
        <f>LOWER(Table3[[#This Row],[Voornaam]]&amp;Table3[[#This Row],[Achternaam]]&amp;Table3[[#This Row],[Basisnaam]])</f>
        <v>ellensoeteindigopark</v>
      </c>
    </row>
    <row r="128" spans="1:13" x14ac:dyDescent="0.45">
      <c r="A128" s="3" t="s">
        <v>7305</v>
      </c>
      <c r="B128" s="4" t="s">
        <v>6189</v>
      </c>
      <c r="C128" t="s">
        <v>7306</v>
      </c>
      <c r="D128" s="4" t="s">
        <v>7307</v>
      </c>
      <c r="E128" s="4" t="str">
        <f>SUBSTITUTE(SUBSTITUTE(SUBSTITUTE(SUBSTITUTE(SUBSTITUTE(SUBSTITUTE(SUBSTITUTE(SUBSTITUTE(SUBSTITUTE(SUBSTITUTE(SUBSTITUTE(SUBSTITUTE(SUBSTITUTE(LOWER(Table3[[#This Row],[Bedrijf]]),".",""),"-","")," bvba",""),"belgië",""),"belgium","")," nv","")," bv",""),"group",""),"groep","")," ", ""),"é","e"),"è","e"),"à","a")</f>
        <v>renotec</v>
      </c>
      <c r="F128" t="s">
        <v>7308</v>
      </c>
      <c r="G128" s="4" t="s">
        <v>6689</v>
      </c>
      <c r="H128" t="s">
        <v>7309</v>
      </c>
      <c r="I128" t="s">
        <v>7310</v>
      </c>
      <c r="J128" t="str">
        <f>_xlfn.XLOOKUP(Table3[[#This Row],[Basisnaam]],Table2[Basisnaam],Table2[Naam],"",0)</f>
        <v>RENOTEC</v>
      </c>
      <c r="K128" t="str">
        <f>_xlfn.XLOOKUP(Table3[[#This Row],[Email]],Contacten!$D$2:$D$355,Contacten!$D$2:$D$355,"Not Found",0)</f>
        <v>Not Found</v>
      </c>
      <c r="L128" t="str">
        <f>_xlfn.XLOOKUP(LOWER(Table3[[#This Row],[Voornaam]]&amp;Table3[[#This Row],[Achternaam]]&amp;Table3[[#This Row],[Basisnaam]]),Contacten!$L$2:$L$355,Contacten!$H$2:$H$355,"Not Found",0)</f>
        <v>Not Found</v>
      </c>
      <c r="M128" t="str">
        <f>LOWER(Table3[[#This Row],[Voornaam]]&amp;Table3[[#This Row],[Achternaam]]&amp;Table3[[#This Row],[Basisnaam]])</f>
        <v>ellentuyteleersrenotec</v>
      </c>
    </row>
    <row r="129" spans="1:13" x14ac:dyDescent="0.45">
      <c r="A129" s="3" t="s">
        <v>7311</v>
      </c>
      <c r="B129" s="4" t="s">
        <v>6189</v>
      </c>
      <c r="C129" t="s">
        <v>7312</v>
      </c>
      <c r="D129" s="4" t="s">
        <v>7313</v>
      </c>
      <c r="E129" s="4" t="str">
        <f>SUBSTITUTE(SUBSTITUTE(SUBSTITUTE(SUBSTITUTE(SUBSTITUTE(SUBSTITUTE(SUBSTITUTE(SUBSTITUTE(SUBSTITUTE(SUBSTITUTE(SUBSTITUTE(SUBSTITUTE(SUBSTITUTE(LOWER(Table3[[#This Row],[Bedrijf]]),".",""),"-","")," bvba",""),"belgië",""),"belgium","")," nv","")," bv",""),"group",""),"groep","")," ", ""),"é","e"),"è","e"),"à","a")</f>
        <v>somatisystems</v>
      </c>
      <c r="F129" t="s">
        <v>6689</v>
      </c>
      <c r="G129" s="4" t="s">
        <v>6689</v>
      </c>
      <c r="H129" t="s">
        <v>5052</v>
      </c>
      <c r="I129" t="s">
        <v>7314</v>
      </c>
      <c r="J129" t="str">
        <f>_xlfn.XLOOKUP(Table3[[#This Row],[Basisnaam]],Table2[Basisnaam],Table2[Naam],"",0)</f>
        <v>Somati Systems</v>
      </c>
      <c r="K129" t="str">
        <f>_xlfn.XLOOKUP(Table3[[#This Row],[Email]],Contacten!$D$2:$D$355,Contacten!$D$2:$D$355,"Not Found",0)</f>
        <v>Not Found</v>
      </c>
      <c r="L129" t="str">
        <f>_xlfn.XLOOKUP(LOWER(Table3[[#This Row],[Voornaam]]&amp;Table3[[#This Row],[Achternaam]]&amp;Table3[[#This Row],[Basisnaam]]),Contacten!$L$2:$L$355,Contacten!$H$2:$H$355,"Not Found",0)</f>
        <v>Not Found</v>
      </c>
      <c r="M129" t="str">
        <f>LOWER(Table3[[#This Row],[Voornaam]]&amp;Table3[[#This Row],[Achternaam]]&amp;Table3[[#This Row],[Basisnaam]])</f>
        <v>ellenwalravenssomatisystems</v>
      </c>
    </row>
    <row r="130" spans="1:13" x14ac:dyDescent="0.45">
      <c r="A130" s="3" t="s">
        <v>7315</v>
      </c>
      <c r="B130" s="4" t="s">
        <v>7316</v>
      </c>
      <c r="C130" t="s">
        <v>5144</v>
      </c>
      <c r="D130" s="4" t="s">
        <v>7317</v>
      </c>
      <c r="E130" s="4" t="str">
        <f>SUBSTITUTE(SUBSTITUTE(SUBSTITUTE(SUBSTITUTE(SUBSTITUTE(SUBSTITUTE(SUBSTITUTE(SUBSTITUTE(SUBSTITUTE(SUBSTITUTE(SUBSTITUTE(SUBSTITUTE(SUBSTITUTE(LOWER(Table3[[#This Row],[Bedrijf]]),".",""),"-","")," bvba",""),"belgië",""),"belgium","")," nv","")," bv",""),"group",""),"groep","")," ", ""),"é","e"),"è","e"),"à","a")</f>
        <v>qbdgrowth</v>
      </c>
      <c r="F130" t="s">
        <v>7318</v>
      </c>
      <c r="G130" s="4" t="s">
        <v>6689</v>
      </c>
      <c r="H130" t="s">
        <v>5987</v>
      </c>
      <c r="I130" t="s">
        <v>7319</v>
      </c>
      <c r="J130" t="str">
        <f>_xlfn.XLOOKUP(Table3[[#This Row],[Basisnaam]],Table2[Basisnaam],Table2[Naam],"",0)</f>
        <v>QbD Growth</v>
      </c>
      <c r="K130" t="str">
        <f>_xlfn.XLOOKUP(Table3[[#This Row],[Email]],Contacten!$D$2:$D$355,Contacten!$D$2:$D$355,"Not Found",0)</f>
        <v>Not Found</v>
      </c>
      <c r="L130" t="str">
        <f>_xlfn.XLOOKUP(LOWER(Table3[[#This Row],[Voornaam]]&amp;Table3[[#This Row],[Achternaam]]&amp;Table3[[#This Row],[Basisnaam]]),Contacten!$L$2:$L$355,Contacten!$H$2:$H$355,"Not Found",0)</f>
        <v>Not Found</v>
      </c>
      <c r="M130" t="str">
        <f>LOWER(Table3[[#This Row],[Voornaam]]&amp;Table3[[#This Row],[Achternaam]]&amp;Table3[[#This Row],[Basisnaam]])</f>
        <v>ellyde bruynqbdgrowth</v>
      </c>
    </row>
    <row r="131" spans="1:13" x14ac:dyDescent="0.45">
      <c r="A131" s="3" t="s">
        <v>7320</v>
      </c>
      <c r="B131" s="4" t="s">
        <v>5188</v>
      </c>
      <c r="C131" t="s">
        <v>7321</v>
      </c>
      <c r="D131" s="4" t="s">
        <v>6786</v>
      </c>
      <c r="E131" s="4" t="str">
        <f>SUBSTITUTE(SUBSTITUTE(SUBSTITUTE(SUBSTITUTE(SUBSTITUTE(SUBSTITUTE(SUBSTITUTE(SUBSTITUTE(SUBSTITUTE(SUBSTITUTE(SUBSTITUTE(SUBSTITUTE(SUBSTITUTE(LOWER(Table3[[#This Row],[Bedrijf]]),".",""),"-","")," bvba",""),"belgië",""),"belgium","")," nv","")," bv",""),"group",""),"groep","")," ", ""),"é","e"),"è","e"),"à","a")</f>
        <v>zfwindpowerantwerpen</v>
      </c>
      <c r="F131" t="s">
        <v>7322</v>
      </c>
      <c r="G131" s="4" t="s">
        <v>6689</v>
      </c>
      <c r="H131" t="s">
        <v>7323</v>
      </c>
      <c r="I131" t="s">
        <v>6788</v>
      </c>
      <c r="J131" t="str">
        <f>_xlfn.XLOOKUP(Table3[[#This Row],[Basisnaam]],Table2[Basisnaam],Table2[Naam],"",0)</f>
        <v>ZF WIND POWER ANTWERPEN</v>
      </c>
      <c r="K131" t="str">
        <f>_xlfn.XLOOKUP(Table3[[#This Row],[Email]],Contacten!$D$2:$D$355,Contacten!$D$2:$D$355,"Not Found",0)</f>
        <v>Not Found</v>
      </c>
      <c r="L131" t="str">
        <f>_xlfn.XLOOKUP(LOWER(Table3[[#This Row],[Voornaam]]&amp;Table3[[#This Row],[Achternaam]]&amp;Table3[[#This Row],[Basisnaam]]),Contacten!$L$2:$L$355,Contacten!$H$2:$H$355,"Not Found",0)</f>
        <v>Not Found</v>
      </c>
      <c r="M131" t="str">
        <f>LOWER(Table3[[#This Row],[Voornaam]]&amp;Table3[[#This Row],[Achternaam]]&amp;Table3[[#This Row],[Basisnaam]])</f>
        <v>elsdierckxzfwindpowerantwerpen</v>
      </c>
    </row>
    <row r="132" spans="1:13" x14ac:dyDescent="0.45">
      <c r="A132" s="3" t="s">
        <v>7324</v>
      </c>
      <c r="B132" s="4" t="s">
        <v>5188</v>
      </c>
      <c r="C132" t="s">
        <v>7325</v>
      </c>
      <c r="D132" s="4" t="s">
        <v>7043</v>
      </c>
      <c r="E132" s="4" t="str">
        <f>SUBSTITUTE(SUBSTITUTE(SUBSTITUTE(SUBSTITUTE(SUBSTITUTE(SUBSTITUTE(SUBSTITUTE(SUBSTITUTE(SUBSTITUTE(SUBSTITUTE(SUBSTITUTE(SUBSTITUTE(SUBSTITUTE(LOWER(Table3[[#This Row],[Bedrijf]]),".",""),"-","")," bvba",""),"belgië",""),"belgium","")," nv","")," bv",""),"group",""),"groep","")," ", ""),"é","e"),"è","e"),"à","a")</f>
        <v>bardbenelux</v>
      </c>
      <c r="F132" t="s">
        <v>6689</v>
      </c>
      <c r="G132" s="4" t="s">
        <v>6689</v>
      </c>
      <c r="H132" t="s">
        <v>7326</v>
      </c>
      <c r="I132" t="s">
        <v>7046</v>
      </c>
      <c r="J132" t="str">
        <f>_xlfn.XLOOKUP(Table3[[#This Row],[Basisnaam]],Table2[Basisnaam],Table2[Naam],"",0)</f>
        <v>Bard Benelux</v>
      </c>
      <c r="K132" t="str">
        <f>_xlfn.XLOOKUP(Table3[[#This Row],[Email]],Contacten!$D$2:$D$355,Contacten!$D$2:$D$355,"Not Found",0)</f>
        <v>Not Found</v>
      </c>
      <c r="L132" t="str">
        <f>_xlfn.XLOOKUP(LOWER(Table3[[#This Row],[Voornaam]]&amp;Table3[[#This Row],[Achternaam]]&amp;Table3[[#This Row],[Basisnaam]]),Contacten!$L$2:$L$355,Contacten!$H$2:$H$355,"Not Found",0)</f>
        <v>Not Found</v>
      </c>
      <c r="M132" t="str">
        <f>LOWER(Table3[[#This Row],[Voornaam]]&amp;Table3[[#This Row],[Achternaam]]&amp;Table3[[#This Row],[Basisnaam]])</f>
        <v>elsmabildebardbenelux</v>
      </c>
    </row>
    <row r="133" spans="1:13" x14ac:dyDescent="0.45">
      <c r="A133" s="4" t="s">
        <v>7327</v>
      </c>
      <c r="B133" s="4" t="s">
        <v>5188</v>
      </c>
      <c r="C133" t="s">
        <v>4660</v>
      </c>
      <c r="D133" s="4" t="s">
        <v>7328</v>
      </c>
      <c r="E133" s="4" t="str">
        <f>SUBSTITUTE(SUBSTITUTE(SUBSTITUTE(SUBSTITUTE(SUBSTITUTE(SUBSTITUTE(SUBSTITUTE(SUBSTITUTE(SUBSTITUTE(SUBSTITUTE(SUBSTITUTE(SUBSTITUTE(SUBSTITUTE(LOWER(Table3[[#This Row],[Bedrijf]]),".",""),"-","")," bvba",""),"belgië",""),"belgium","")," nv","")," bv",""),"group",""),"groep","")," ", ""),"é","e"),"è","e"),"à","a")</f>
        <v>thvvandenbusschequbus</v>
      </c>
      <c r="F133" t="s">
        <v>6689</v>
      </c>
      <c r="G133" s="4" t="s">
        <v>6689</v>
      </c>
      <c r="H133" t="s">
        <v>5052</v>
      </c>
      <c r="I133" t="s">
        <v>7329</v>
      </c>
      <c r="J133" t="str">
        <f>_xlfn.XLOOKUP(Table3[[#This Row],[Basisnaam]],Table2[Basisnaam],Table2[Naam],"",0)</f>
        <v>Thv Vandenbussche-Qubus</v>
      </c>
      <c r="K133" t="str">
        <f>_xlfn.XLOOKUP(Table3[[#This Row],[Email]],Contacten!$D$2:$D$355,Contacten!$D$2:$D$355,"Not Found",0)</f>
        <v>Not Found</v>
      </c>
      <c r="L133" t="str">
        <f>_xlfn.XLOOKUP(LOWER(Table3[[#This Row],[Voornaam]]&amp;Table3[[#This Row],[Achternaam]]&amp;Table3[[#This Row],[Basisnaam]]),Contacten!$L$2:$L$355,Contacten!$H$2:$H$355,"Not Found",0)</f>
        <v>Not Found</v>
      </c>
      <c r="M133" t="str">
        <f>LOWER(Table3[[#This Row],[Voornaam]]&amp;Table3[[#This Row],[Achternaam]]&amp;Table3[[#This Row],[Basisnaam]])</f>
        <v>elsvandenbusschethvvandenbusschequbus</v>
      </c>
    </row>
    <row r="134" spans="1:13" x14ac:dyDescent="0.45">
      <c r="A134" s="3" t="s">
        <v>7330</v>
      </c>
      <c r="B134" s="4" t="s">
        <v>5188</v>
      </c>
      <c r="C134" t="s">
        <v>7331</v>
      </c>
      <c r="D134" s="4" t="s">
        <v>7332</v>
      </c>
      <c r="E134" s="4" t="str">
        <f>SUBSTITUTE(SUBSTITUTE(SUBSTITUTE(SUBSTITUTE(SUBSTITUTE(SUBSTITUTE(SUBSTITUTE(SUBSTITUTE(SUBSTITUTE(SUBSTITUTE(SUBSTITUTE(SUBSTITUTE(SUBSTITUTE(LOWER(Table3[[#This Row],[Bedrijf]]),".",""),"-","")," bvba",""),"belgië",""),"belgium","")," nv","")," bv",""),"group",""),"groep","")," ", ""),"é","e"),"è","e"),"à","a")</f>
        <v>torfsimportservice</v>
      </c>
      <c r="F134" t="s">
        <v>7333</v>
      </c>
      <c r="G134" s="4" t="s">
        <v>6689</v>
      </c>
      <c r="H134" t="s">
        <v>5052</v>
      </c>
      <c r="I134" t="s">
        <v>7334</v>
      </c>
      <c r="J134" t="str">
        <f>_xlfn.XLOOKUP(Table3[[#This Row],[Basisnaam]],Table2[Basisnaam],Table2[Naam],"",0)</f>
        <v>Torfs Import Service</v>
      </c>
      <c r="K134" t="str">
        <f>_xlfn.XLOOKUP(Table3[[#This Row],[Email]],Contacten!$D$2:$D$355,Contacten!$D$2:$D$355,"Not Found",0)</f>
        <v>Not Found</v>
      </c>
      <c r="L134" t="str">
        <f>_xlfn.XLOOKUP(LOWER(Table3[[#This Row],[Voornaam]]&amp;Table3[[#This Row],[Achternaam]]&amp;Table3[[#This Row],[Basisnaam]]),Contacten!$L$2:$L$355,Contacten!$H$2:$H$355,"Not Found",0)</f>
        <v>Not Found</v>
      </c>
      <c r="M134" t="str">
        <f>LOWER(Table3[[#This Row],[Voornaam]]&amp;Table3[[#This Row],[Achternaam]]&amp;Table3[[#This Row],[Basisnaam]])</f>
        <v>elsvan keymeulentorfsimportservice</v>
      </c>
    </row>
    <row r="135" spans="1:13" x14ac:dyDescent="0.45">
      <c r="A135" s="3" t="s">
        <v>7335</v>
      </c>
      <c r="B135" s="4" t="s">
        <v>5188</v>
      </c>
      <c r="C135" t="s">
        <v>7325</v>
      </c>
      <c r="D135" s="4" t="s">
        <v>7336</v>
      </c>
      <c r="E135" s="4" t="str">
        <f>SUBSTITUTE(SUBSTITUTE(SUBSTITUTE(SUBSTITUTE(SUBSTITUTE(SUBSTITUTE(SUBSTITUTE(SUBSTITUTE(SUBSTITUTE(SUBSTITUTE(SUBSTITUTE(SUBSTITUTE(SUBSTITUTE(LOWER(Table3[[#This Row],[Bedrijf]]),".",""),"-","")," bvba",""),"belgië",""),"belgium","")," nv","")," bv",""),"group",""),"groep","")," ", ""),"é","e"),"è","e"),"à","a")</f>
        <v>bectondickinsonbenelux</v>
      </c>
      <c r="F135" t="s">
        <v>7337</v>
      </c>
      <c r="G135" s="4" t="s">
        <v>6689</v>
      </c>
      <c r="H135" t="s">
        <v>7338</v>
      </c>
      <c r="I135" t="s">
        <v>7339</v>
      </c>
      <c r="J135" t="str">
        <f>_xlfn.XLOOKUP(Table3[[#This Row],[Basisnaam]],Table2[Basisnaam],Table2[Naam],"",0)</f>
        <v>Becton Dickinson Benelux</v>
      </c>
      <c r="K135" t="str">
        <f>_xlfn.XLOOKUP(Table3[[#This Row],[Email]],Contacten!$D$2:$D$355,Contacten!$D$2:$D$355,"Not Found",0)</f>
        <v>Not Found</v>
      </c>
      <c r="L135" t="str">
        <f>_xlfn.XLOOKUP(LOWER(Table3[[#This Row],[Voornaam]]&amp;Table3[[#This Row],[Achternaam]]&amp;Table3[[#This Row],[Basisnaam]]),Contacten!$L$2:$L$355,Contacten!$H$2:$H$355,"Not Found",0)</f>
        <v>Not Found</v>
      </c>
      <c r="M135" t="str">
        <f>LOWER(Table3[[#This Row],[Voornaam]]&amp;Table3[[#This Row],[Achternaam]]&amp;Table3[[#This Row],[Basisnaam]])</f>
        <v>elsmabildebectondickinsonbenelux</v>
      </c>
    </row>
    <row r="136" spans="1:13" x14ac:dyDescent="0.45">
      <c r="A136" s="3" t="s">
        <v>7340</v>
      </c>
      <c r="B136" s="4" t="s">
        <v>7341</v>
      </c>
      <c r="C136" t="s">
        <v>7342</v>
      </c>
      <c r="D136" s="4" t="s">
        <v>7343</v>
      </c>
      <c r="E136" s="4" t="str">
        <f>SUBSTITUTE(SUBSTITUTE(SUBSTITUTE(SUBSTITUTE(SUBSTITUTE(SUBSTITUTE(SUBSTITUTE(SUBSTITUTE(SUBSTITUTE(SUBSTITUTE(SUBSTITUTE(SUBSTITUTE(SUBSTITUTE(LOWER(Table3[[#This Row],[Bedrijf]]),".",""),"-","")," bvba",""),"belgië",""),"belgium","")," nv","")," bv",""),"group",""),"groep","")," ", ""),"é","e"),"è","e"),"à","a")</f>
        <v>thecookwarecompany</v>
      </c>
      <c r="F136" t="s">
        <v>6689</v>
      </c>
      <c r="G136" s="4" t="s">
        <v>6689</v>
      </c>
      <c r="H136" t="s">
        <v>5052</v>
      </c>
      <c r="I136" t="s">
        <v>7344</v>
      </c>
      <c r="J136" t="str">
        <f>_xlfn.XLOOKUP(Table3[[#This Row],[Basisnaam]],Table2[Basisnaam],Table2[Naam],"",0)</f>
        <v>The Cookware Company</v>
      </c>
      <c r="K136" t="str">
        <f>_xlfn.XLOOKUP(Table3[[#This Row],[Email]],Contacten!$D$2:$D$355,Contacten!$D$2:$D$355,"Not Found",0)</f>
        <v>Not Found</v>
      </c>
      <c r="L136" t="str">
        <f>_xlfn.XLOOKUP(LOWER(Table3[[#This Row],[Voornaam]]&amp;Table3[[#This Row],[Achternaam]]&amp;Table3[[#This Row],[Basisnaam]]),Contacten!$L$2:$L$355,Contacten!$H$2:$H$355,"Not Found",0)</f>
        <v>Not Found</v>
      </c>
      <c r="M136" t="str">
        <f>LOWER(Table3[[#This Row],[Voornaam]]&amp;Table3[[#This Row],[Achternaam]]&amp;Table3[[#This Row],[Basisnaam]])</f>
        <v>emilymaesthecookwarecompany</v>
      </c>
    </row>
    <row r="137" spans="1:13" x14ac:dyDescent="0.45">
      <c r="A137" s="4" t="s">
        <v>7345</v>
      </c>
      <c r="B137" s="4" t="s">
        <v>6181</v>
      </c>
      <c r="C137" t="s">
        <v>7346</v>
      </c>
      <c r="D137" s="4" t="s">
        <v>7347</v>
      </c>
      <c r="E137" s="4" t="str">
        <f>SUBSTITUTE(SUBSTITUTE(SUBSTITUTE(SUBSTITUTE(SUBSTITUTE(SUBSTITUTE(SUBSTITUTE(SUBSTITUTE(SUBSTITUTE(SUBSTITUTE(SUBSTITUTE(SUBSTITUTE(SUBSTITUTE(LOWER(Table3[[#This Row],[Bedrijf]]),".",""),"-","")," bvba",""),"belgië",""),"belgium","")," nv","")," bv",""),"group",""),"groep","")," ", ""),"é","e"),"è","e"),"à","a")</f>
        <v>saintgobainconstructionproducts</v>
      </c>
      <c r="F137" t="s">
        <v>7348</v>
      </c>
      <c r="G137" s="4" t="s">
        <v>6689</v>
      </c>
      <c r="H137" t="s">
        <v>5115</v>
      </c>
      <c r="I137" t="s">
        <v>3919</v>
      </c>
      <c r="J137" t="str">
        <f>_xlfn.XLOOKUP(Table3[[#This Row],[Basisnaam]],Table2[Basisnaam],Table2[Naam],"",0)</f>
        <v>SAINT-GOBAIN CONSTRUCTION PRODUCTS BELGIUM</v>
      </c>
      <c r="K137" t="str">
        <f>_xlfn.XLOOKUP(Table3[[#This Row],[Email]],Contacten!$D$2:$D$355,Contacten!$D$2:$D$355,"Not Found",0)</f>
        <v>Not Found</v>
      </c>
      <c r="L137" t="str">
        <f>_xlfn.XLOOKUP(LOWER(Table3[[#This Row],[Voornaam]]&amp;Table3[[#This Row],[Achternaam]]&amp;Table3[[#This Row],[Basisnaam]]),Contacten!$L$2:$L$355,Contacten!$H$2:$H$355,"Not Found",0)</f>
        <v>Not Found</v>
      </c>
      <c r="M137" t="str">
        <f>LOWER(Table3[[#This Row],[Voornaam]]&amp;Table3[[#This Row],[Achternaam]]&amp;Table3[[#This Row],[Basisnaam]])</f>
        <v>ericverbaenensaintgobainconstructionproducts</v>
      </c>
    </row>
    <row r="138" spans="1:13" x14ac:dyDescent="0.45">
      <c r="A138" s="3" t="s">
        <v>7349</v>
      </c>
      <c r="B138" s="4" t="s">
        <v>7350</v>
      </c>
      <c r="C138" t="s">
        <v>7351</v>
      </c>
      <c r="D138" s="4" t="s">
        <v>7217</v>
      </c>
      <c r="E138" s="4" t="str">
        <f>SUBSTITUTE(SUBSTITUTE(SUBSTITUTE(SUBSTITUTE(SUBSTITUTE(SUBSTITUTE(SUBSTITUTE(SUBSTITUTE(SUBSTITUTE(SUBSTITUTE(SUBSTITUTE(SUBSTITUTE(SUBSTITUTE(LOWER(Table3[[#This Row],[Bedrijf]]),".",""),"-","")," bvba",""),"belgië",""),"belgium","")," nv","")," bv",""),"group",""),"groep","")," ", ""),"é","e"),"è","e"),"à","a")</f>
        <v>zeb</v>
      </c>
      <c r="F138" t="s">
        <v>7352</v>
      </c>
      <c r="G138" s="4" t="s">
        <v>6689</v>
      </c>
      <c r="H138" t="s">
        <v>7353</v>
      </c>
      <c r="I138" t="s">
        <v>7354</v>
      </c>
      <c r="J138" t="str">
        <f>_xlfn.XLOOKUP(Table3[[#This Row],[Basisnaam]],Table2[Basisnaam],Table2[Naam],"",0)</f>
        <v>ZEB</v>
      </c>
      <c r="K138" t="str">
        <f>_xlfn.XLOOKUP(Table3[[#This Row],[Email]],Contacten!$D$2:$D$355,Contacten!$D$2:$D$355,"Not Found",0)</f>
        <v>Not Found</v>
      </c>
      <c r="L138" t="str">
        <f>_xlfn.XLOOKUP(LOWER(Table3[[#This Row],[Voornaam]]&amp;Table3[[#This Row],[Achternaam]]&amp;Table3[[#This Row],[Basisnaam]]),Contacten!$L$2:$L$355,Contacten!$H$2:$H$355,"Not Found",0)</f>
        <v>Not Found</v>
      </c>
      <c r="M138" t="str">
        <f>LOWER(Table3[[#This Row],[Voornaam]]&amp;Table3[[#This Row],[Achternaam]]&amp;Table3[[#This Row],[Basisnaam]])</f>
        <v>erikameeszeb</v>
      </c>
    </row>
    <row r="139" spans="1:13" x14ac:dyDescent="0.45">
      <c r="A139" s="3" t="s">
        <v>7355</v>
      </c>
      <c r="B139" s="4" t="s">
        <v>6657</v>
      </c>
      <c r="C139" t="s">
        <v>5832</v>
      </c>
      <c r="D139" s="4" t="s">
        <v>6751</v>
      </c>
      <c r="E139" s="4" t="str">
        <f>SUBSTITUTE(SUBSTITUTE(SUBSTITUTE(SUBSTITUTE(SUBSTITUTE(SUBSTITUTE(SUBSTITUTE(SUBSTITUTE(SUBSTITUTE(SUBSTITUTE(SUBSTITUTE(SUBSTITUTE(SUBSTITUTE(LOWER(Table3[[#This Row],[Bedrijf]]),".",""),"-","")," bvba",""),"belgië",""),"belgium","")," nv","")," bv",""),"group",""),"groep","")," ", ""),"é","e"),"è","e"),"à","a")</f>
        <v>nitto</v>
      </c>
      <c r="F139" t="s">
        <v>7356</v>
      </c>
      <c r="G139" s="4" t="s">
        <v>6689</v>
      </c>
      <c r="H139" t="s">
        <v>5052</v>
      </c>
      <c r="I139" t="s">
        <v>7357</v>
      </c>
      <c r="J139" t="str">
        <f>_xlfn.XLOOKUP(Table3[[#This Row],[Basisnaam]],Table2[Basisnaam],Table2[Naam],"",0)</f>
        <v>NITTO  BELGIUM</v>
      </c>
      <c r="K139" t="str">
        <f>_xlfn.XLOOKUP(Table3[[#This Row],[Email]],Contacten!$D$2:$D$355,Contacten!$D$2:$D$355,"Not Found",0)</f>
        <v>Not Found</v>
      </c>
      <c r="L139" t="str">
        <f>_xlfn.XLOOKUP(LOWER(Table3[[#This Row],[Voornaam]]&amp;Table3[[#This Row],[Achternaam]]&amp;Table3[[#This Row],[Basisnaam]]),Contacten!$L$2:$L$355,Contacten!$H$2:$H$355,"Not Found",0)</f>
        <v>Not Found</v>
      </c>
      <c r="M139" t="str">
        <f>LOWER(Table3[[#This Row],[Voornaam]]&amp;Table3[[#This Row],[Achternaam]]&amp;Table3[[#This Row],[Basisnaam]])</f>
        <v>erwinmartensnitto</v>
      </c>
    </row>
    <row r="140" spans="1:13" x14ac:dyDescent="0.45">
      <c r="A140" s="3" t="s">
        <v>7358</v>
      </c>
      <c r="B140" s="4" t="s">
        <v>6657</v>
      </c>
      <c r="C140" t="s">
        <v>7359</v>
      </c>
      <c r="D140" s="4" t="s">
        <v>7360</v>
      </c>
      <c r="E140" s="4" t="str">
        <f>SUBSTITUTE(SUBSTITUTE(SUBSTITUTE(SUBSTITUTE(SUBSTITUTE(SUBSTITUTE(SUBSTITUTE(SUBSTITUTE(SUBSTITUTE(SUBSTITUTE(SUBSTITUTE(SUBSTITUTE(SUBSTITUTE(LOWER(Table3[[#This Row],[Bedrijf]]),".",""),"-","")," bvba",""),"belgië",""),"belgium","")," nv","")," bv",""),"group",""),"groep","")," ", ""),"é","e"),"è","e"),"à","a")</f>
        <v>hbtrading</v>
      </c>
      <c r="F140" t="s">
        <v>7361</v>
      </c>
      <c r="G140" s="4" t="s">
        <v>6689</v>
      </c>
      <c r="H140" t="s">
        <v>5052</v>
      </c>
      <c r="I140" t="s">
        <v>7362</v>
      </c>
      <c r="J140" t="str">
        <f>_xlfn.XLOOKUP(Table3[[#This Row],[Basisnaam]],Table2[Basisnaam],Table2[Naam],"",0)</f>
        <v>HB Trading BV</v>
      </c>
      <c r="K140" t="str">
        <f>_xlfn.XLOOKUP(Table3[[#This Row],[Email]],Contacten!$D$2:$D$355,Contacten!$D$2:$D$355,"Not Found",0)</f>
        <v>Not Found</v>
      </c>
      <c r="L140" t="str">
        <f>_xlfn.XLOOKUP(LOWER(Table3[[#This Row],[Voornaam]]&amp;Table3[[#This Row],[Achternaam]]&amp;Table3[[#This Row],[Basisnaam]]),Contacten!$L$2:$L$355,Contacten!$H$2:$H$355,"Not Found",0)</f>
        <v>Not Found</v>
      </c>
      <c r="M140" t="str">
        <f>LOWER(Table3[[#This Row],[Voornaam]]&amp;Table3[[#This Row],[Achternaam]]&amp;Table3[[#This Row],[Basisnaam]])</f>
        <v>erwinmetdepenninghenhbtrading</v>
      </c>
    </row>
    <row r="141" spans="1:13" x14ac:dyDescent="0.45">
      <c r="A141" s="3" t="s">
        <v>7363</v>
      </c>
      <c r="B141" s="4" t="s">
        <v>7364</v>
      </c>
      <c r="C141" t="s">
        <v>7365</v>
      </c>
      <c r="D141" s="4" t="s">
        <v>7366</v>
      </c>
      <c r="E141" s="4" t="str">
        <f>SUBSTITUTE(SUBSTITUTE(SUBSTITUTE(SUBSTITUTE(SUBSTITUTE(SUBSTITUTE(SUBSTITUTE(SUBSTITUTE(SUBSTITUTE(SUBSTITUTE(SUBSTITUTE(SUBSTITUTE(SUBSTITUTE(LOWER(Table3[[#This Row],[Bedrijf]]),".",""),"-","")," bvba",""),"belgië",""),"belgium","")," nv","")," bv",""),"group",""),"groep","")," ", ""),"é","e"),"è","e"),"à","a")</f>
        <v>sipwell</v>
      </c>
      <c r="F141" t="s">
        <v>6689</v>
      </c>
      <c r="G141" s="4" t="s">
        <v>6689</v>
      </c>
      <c r="H141" t="s">
        <v>5052</v>
      </c>
      <c r="I141" t="s">
        <v>7367</v>
      </c>
      <c r="J141" t="str">
        <f>_xlfn.XLOOKUP(Table3[[#This Row],[Basisnaam]],Table2[Basisnaam],Table2[Naam],"",0)</f>
        <v>Sip-Well</v>
      </c>
      <c r="K141" t="str">
        <f>_xlfn.XLOOKUP(Table3[[#This Row],[Email]],Contacten!$D$2:$D$355,Contacten!$D$2:$D$355,"Not Found",0)</f>
        <v>Not Found</v>
      </c>
      <c r="L141" t="str">
        <f>_xlfn.XLOOKUP(LOWER(Table3[[#This Row],[Voornaam]]&amp;Table3[[#This Row],[Achternaam]]&amp;Table3[[#This Row],[Basisnaam]]),Contacten!$L$2:$L$355,Contacten!$H$2:$H$355,"Not Found",0)</f>
        <v>Not Found</v>
      </c>
      <c r="M141" t="str">
        <f>LOWER(Table3[[#This Row],[Voornaam]]&amp;Table3[[#This Row],[Achternaam]]&amp;Table3[[#This Row],[Basisnaam]])</f>
        <v>eskiengelssipwell</v>
      </c>
    </row>
    <row r="142" spans="1:13" x14ac:dyDescent="0.45">
      <c r="A142" s="3" t="s">
        <v>7368</v>
      </c>
      <c r="B142" s="4" t="s">
        <v>7369</v>
      </c>
      <c r="C142" t="s">
        <v>7370</v>
      </c>
      <c r="D142" s="4" t="s">
        <v>7371</v>
      </c>
      <c r="E142" s="4" t="str">
        <f>SUBSTITUTE(SUBSTITUTE(SUBSTITUTE(SUBSTITUTE(SUBSTITUTE(SUBSTITUTE(SUBSTITUTE(SUBSTITUTE(SUBSTITUTE(SUBSTITUTE(SUBSTITUTE(SUBSTITUTE(SUBSTITUTE(LOWER(Table3[[#This Row],[Bedrijf]]),".",""),"-","")," bvba",""),"belgië",""),"belgium","")," nv","")," bv",""),"group",""),"groep","")," ", ""),"é","e"),"è","e"),"à","a")</f>
        <v>interparking</v>
      </c>
      <c r="F142" t="s">
        <v>6689</v>
      </c>
      <c r="G142" s="4" t="s">
        <v>6689</v>
      </c>
      <c r="H142" t="s">
        <v>5115</v>
      </c>
      <c r="I142" t="s">
        <v>7372</v>
      </c>
      <c r="J142" t="str">
        <f>_xlfn.XLOOKUP(Table3[[#This Row],[Basisnaam]],Table2[Basisnaam],Table2[Naam],"",0)</f>
        <v>Interparking</v>
      </c>
      <c r="K142" t="str">
        <f>_xlfn.XLOOKUP(Table3[[#This Row],[Email]],Contacten!$D$2:$D$355,Contacten!$D$2:$D$355,"Not Found",0)</f>
        <v>Not Found</v>
      </c>
      <c r="L142" t="str">
        <f>_xlfn.XLOOKUP(LOWER(Table3[[#This Row],[Voornaam]]&amp;Table3[[#This Row],[Achternaam]]&amp;Table3[[#This Row],[Basisnaam]]),Contacten!$L$2:$L$355,Contacten!$H$2:$H$355,"Not Found",0)</f>
        <v>Not Found</v>
      </c>
      <c r="M142" t="str">
        <f>LOWER(Table3[[#This Row],[Voornaam]]&amp;Table3[[#This Row],[Achternaam]]&amp;Table3[[#This Row],[Basisnaam]])</f>
        <v>emmanueltytecainterparking</v>
      </c>
    </row>
    <row r="143" spans="1:13" x14ac:dyDescent="0.45">
      <c r="A143" s="3" t="s">
        <v>7373</v>
      </c>
      <c r="B143" s="4" t="s">
        <v>5865</v>
      </c>
      <c r="C143" t="s">
        <v>7374</v>
      </c>
      <c r="D143" s="4" t="s">
        <v>7375</v>
      </c>
      <c r="E143" s="4" t="str">
        <f>SUBSTITUTE(SUBSTITUTE(SUBSTITUTE(SUBSTITUTE(SUBSTITUTE(SUBSTITUTE(SUBSTITUTE(SUBSTITUTE(SUBSTITUTE(SUBSTITUTE(SUBSTITUTE(SUBSTITUTE(SUBSTITUTE(LOWER(Table3[[#This Row],[Bedrijf]]),".",""),"-","")," bvba",""),"belgië",""),"belgium","")," nv","")," bv",""),"group",""),"groep","")," ", ""),"é","e"),"è","e"),"à","a")</f>
        <v>impact</v>
      </c>
      <c r="F143" t="s">
        <v>7376</v>
      </c>
      <c r="G143" s="4" t="s">
        <v>6689</v>
      </c>
      <c r="H143" t="s">
        <v>5115</v>
      </c>
      <c r="I143" t="s">
        <v>7377</v>
      </c>
      <c r="J143" t="str">
        <f>_xlfn.XLOOKUP(Table3[[#This Row],[Basisnaam]],Table2[Basisnaam],Table2[Naam],"",0)</f>
        <v>Impact NV</v>
      </c>
      <c r="K143" t="str">
        <f>_xlfn.XLOOKUP(Table3[[#This Row],[Email]],Contacten!$D$2:$D$355,Contacten!$D$2:$D$355,"Not Found",0)</f>
        <v>Not Found</v>
      </c>
      <c r="L143" t="str">
        <f>_xlfn.XLOOKUP(LOWER(Table3[[#This Row],[Voornaam]]&amp;Table3[[#This Row],[Achternaam]]&amp;Table3[[#This Row],[Basisnaam]]),Contacten!$L$2:$L$355,Contacten!$H$2:$H$355,"Not Found",0)</f>
        <v>Not Found</v>
      </c>
      <c r="M143" t="str">
        <f>LOWER(Table3[[#This Row],[Voornaam]]&amp;Table3[[#This Row],[Achternaam]]&amp;Table3[[#This Row],[Basisnaam]])</f>
        <v>evamichielsenimpact</v>
      </c>
    </row>
    <row r="144" spans="1:13" x14ac:dyDescent="0.45">
      <c r="A144" s="3" t="s">
        <v>5399</v>
      </c>
      <c r="B144" s="4" t="s">
        <v>5397</v>
      </c>
      <c r="C144" t="s">
        <v>7378</v>
      </c>
      <c r="D144" s="4" t="s">
        <v>7379</v>
      </c>
      <c r="E144" s="4" t="str">
        <f>SUBSTITUTE(SUBSTITUTE(SUBSTITUTE(SUBSTITUTE(SUBSTITUTE(SUBSTITUTE(SUBSTITUTE(SUBSTITUTE(SUBSTITUTE(SUBSTITUTE(SUBSTITUTE(SUBSTITUTE(SUBSTITUTE(LOWER(Table3[[#This Row],[Bedrijf]]),".",""),"-","")," bvba",""),"belgië",""),"belgium","")," nv","")," bv",""),"group",""),"groep","")," ", ""),"é","e"),"è","e"),"à","a")</f>
        <v>brico</v>
      </c>
      <c r="F144" t="s">
        <v>7380</v>
      </c>
      <c r="G144" s="4" t="s">
        <v>6689</v>
      </c>
      <c r="H144" t="s">
        <v>5401</v>
      </c>
      <c r="I144" t="s">
        <v>7381</v>
      </c>
      <c r="J144" t="str">
        <f>_xlfn.XLOOKUP(Table3[[#This Row],[Basisnaam]],Table2[Basisnaam],Table2[Naam],"",0)</f>
        <v>BRICO BELGIUM</v>
      </c>
      <c r="K144" t="str">
        <f>_xlfn.XLOOKUP(Table3[[#This Row],[Email]],Contacten!$D$2:$D$355,Contacten!$D$2:$D$355,"Not Found",0)</f>
        <v>eve.thomas@brico.be</v>
      </c>
      <c r="L144" t="str">
        <f>_xlfn.XLOOKUP(LOWER(Table3[[#This Row],[Voornaam]]&amp;Table3[[#This Row],[Achternaam]]&amp;Table3[[#This Row],[Basisnaam]]),Contacten!$L$2:$L$355,Contacten!$H$2:$H$355,"Not Found",0)</f>
        <v>Not Found</v>
      </c>
      <c r="M144" t="str">
        <f>LOWER(Table3[[#This Row],[Voornaam]]&amp;Table3[[#This Row],[Achternaam]]&amp;Table3[[#This Row],[Basisnaam]])</f>
        <v>evethomasbrico</v>
      </c>
    </row>
    <row r="145" spans="1:13" x14ac:dyDescent="0.45">
      <c r="A145" s="3" t="s">
        <v>7382</v>
      </c>
      <c r="B145" s="4" t="s">
        <v>5629</v>
      </c>
      <c r="C145" t="s">
        <v>7383</v>
      </c>
      <c r="D145" s="4" t="s">
        <v>6780</v>
      </c>
      <c r="E145" s="4" t="str">
        <f>SUBSTITUTE(SUBSTITUTE(SUBSTITUTE(SUBSTITUTE(SUBSTITUTE(SUBSTITUTE(SUBSTITUTE(SUBSTITUTE(SUBSTITUTE(SUBSTITUTE(SUBSTITUTE(SUBSTITUTE(SUBSTITUTE(LOWER(Table3[[#This Row],[Bedrijf]]),".",""),"-","")," bvba",""),"belgië",""),"belgium","")," nv","")," bv",""),"group",""),"groep","")," ", ""),"é","e"),"è","e"),"à","a")</f>
        <v>facilcorporate</v>
      </c>
      <c r="F145" t="s">
        <v>6689</v>
      </c>
      <c r="G145" s="4" t="s">
        <v>6689</v>
      </c>
      <c r="H145" t="s">
        <v>5115</v>
      </c>
      <c r="I145" t="s">
        <v>7384</v>
      </c>
      <c r="J145" t="str">
        <f>_xlfn.XLOOKUP(Table3[[#This Row],[Basisnaam]],Table2[Basisnaam],Table2[Naam],"",0)</f>
        <v>Facil Corporate</v>
      </c>
      <c r="K145" t="str">
        <f>_xlfn.XLOOKUP(Table3[[#This Row],[Email]],Contacten!$D$2:$D$355,Contacten!$D$2:$D$355,"Not Found",0)</f>
        <v>Not Found</v>
      </c>
      <c r="L145" t="str">
        <f>_xlfn.XLOOKUP(LOWER(Table3[[#This Row],[Voornaam]]&amp;Table3[[#This Row],[Achternaam]]&amp;Table3[[#This Row],[Basisnaam]]),Contacten!$L$2:$L$355,Contacten!$H$2:$H$355,"Not Found",0)</f>
        <v>Not Found</v>
      </c>
      <c r="M145" t="str">
        <f>LOWER(Table3[[#This Row],[Voornaam]]&amp;Table3[[#This Row],[Achternaam]]&amp;Table3[[#This Row],[Basisnaam]])</f>
        <v>evelienulenaersfacilcorporate</v>
      </c>
    </row>
    <row r="146" spans="1:13" x14ac:dyDescent="0.45">
      <c r="A146" s="3" t="s">
        <v>7385</v>
      </c>
      <c r="B146" s="4" t="s">
        <v>5629</v>
      </c>
      <c r="C146" t="s">
        <v>7386</v>
      </c>
      <c r="D146" s="4" t="s">
        <v>7387</v>
      </c>
      <c r="E146" s="4" t="str">
        <f>SUBSTITUTE(SUBSTITUTE(SUBSTITUTE(SUBSTITUTE(SUBSTITUTE(SUBSTITUTE(SUBSTITUTE(SUBSTITUTE(SUBSTITUTE(SUBSTITUTE(SUBSTITUTE(SUBSTITUTE(SUBSTITUTE(LOWER(Table3[[#This Row],[Bedrijf]]),".",""),"-","")," bvba",""),"belgië",""),"belgium","")," nv","")," bv",""),"group",""),"groep","")," ", ""),"é","e"),"è","e"),"à","a")</f>
        <v>komatsueuropeinternational</v>
      </c>
      <c r="F146" t="s">
        <v>6689</v>
      </c>
      <c r="G146" s="4" t="s">
        <v>6689</v>
      </c>
      <c r="H146" t="s">
        <v>7388</v>
      </c>
      <c r="I146" t="s">
        <v>7389</v>
      </c>
      <c r="J146" t="str">
        <f>_xlfn.XLOOKUP(Table3[[#This Row],[Basisnaam]],Table2[Basisnaam],Table2[Naam],"",0)</f>
        <v>KOMATSU EUROPE INTERNATIONAL</v>
      </c>
      <c r="K146" t="str">
        <f>_xlfn.XLOOKUP(Table3[[#This Row],[Email]],Contacten!$D$2:$D$355,Contacten!$D$2:$D$355,"Not Found",0)</f>
        <v>Not Found</v>
      </c>
      <c r="L146" t="str">
        <f>_xlfn.XLOOKUP(LOWER(Table3[[#This Row],[Voornaam]]&amp;Table3[[#This Row],[Achternaam]]&amp;Table3[[#This Row],[Basisnaam]]),Contacten!$L$2:$L$355,Contacten!$H$2:$H$355,"Not Found",0)</f>
        <v>Not Found</v>
      </c>
      <c r="M146" t="str">
        <f>LOWER(Table3[[#This Row],[Voornaam]]&amp;Table3[[#This Row],[Achternaam]]&amp;Table3[[#This Row],[Basisnaam]])</f>
        <v>evelienvanderstappenkomatsueuropeinternational</v>
      </c>
    </row>
    <row r="147" spans="1:13" x14ac:dyDescent="0.45">
      <c r="A147" s="3" t="s">
        <v>7390</v>
      </c>
      <c r="B147" s="4" t="s">
        <v>6346</v>
      </c>
      <c r="C147" t="s">
        <v>7293</v>
      </c>
      <c r="D147" s="4" t="s">
        <v>7391</v>
      </c>
      <c r="E147" s="4" t="str">
        <f>SUBSTITUTE(SUBSTITUTE(SUBSTITUTE(SUBSTITUTE(SUBSTITUTE(SUBSTITUTE(SUBSTITUTE(SUBSTITUTE(SUBSTITUTE(SUBSTITUTE(SUBSTITUTE(SUBSTITUTE(SUBSTITUTE(LOWER(Table3[[#This Row],[Bedrijf]]),".",""),"-","")," bvba",""),"belgië",""),"belgium","")," nv","")," bv",""),"group",""),"groep","")," ", ""),"é","e"),"è","e"),"à","a")</f>
        <v>quartes</v>
      </c>
      <c r="F147" t="s">
        <v>6689</v>
      </c>
      <c r="G147" s="4" t="s">
        <v>6689</v>
      </c>
      <c r="H147" t="s">
        <v>5052</v>
      </c>
      <c r="I147" t="s">
        <v>7392</v>
      </c>
      <c r="J147" t="str">
        <f>_xlfn.XLOOKUP(Table3[[#This Row],[Basisnaam]],Table2[Basisnaam],Table2[Naam],"",0)</f>
        <v>Quartes</v>
      </c>
      <c r="K147" t="str">
        <f>_xlfn.XLOOKUP(Table3[[#This Row],[Email]],Contacten!$D$2:$D$355,Contacten!$D$2:$D$355,"Not Found",0)</f>
        <v>Not Found</v>
      </c>
      <c r="L147" t="str">
        <f>_xlfn.XLOOKUP(LOWER(Table3[[#This Row],[Voornaam]]&amp;Table3[[#This Row],[Achternaam]]&amp;Table3[[#This Row],[Basisnaam]]),Contacten!$L$2:$L$355,Contacten!$H$2:$H$355,"Not Found",0)</f>
        <v>Not Found</v>
      </c>
      <c r="M147" t="str">
        <f>LOWER(Table3[[#This Row],[Voornaam]]&amp;Table3[[#This Row],[Achternaam]]&amp;Table3[[#This Row],[Basisnaam]])</f>
        <v>evelinedewaelequartes</v>
      </c>
    </row>
    <row r="148" spans="1:13" x14ac:dyDescent="0.45">
      <c r="A148" s="3" t="s">
        <v>7393</v>
      </c>
      <c r="B148" s="4" t="s">
        <v>6346</v>
      </c>
      <c r="C148" t="s">
        <v>7394</v>
      </c>
      <c r="D148" s="4" t="s">
        <v>7294</v>
      </c>
      <c r="E148" s="4" t="str">
        <f>SUBSTITUTE(SUBSTITUTE(SUBSTITUTE(SUBSTITUTE(SUBSTITUTE(SUBSTITUTE(SUBSTITUTE(SUBSTITUTE(SUBSTITUTE(SUBSTITUTE(SUBSTITUTE(SUBSTITUTE(SUBSTITUTE(LOWER(Table3[[#This Row],[Bedrijf]]),".",""),"-","")," bvba",""),"belgië",""),"belgium","")," nv","")," bv",""),"group",""),"groep","")," ", ""),"é","e"),"è","e"),"à","a")</f>
        <v>dssmithpackaging</v>
      </c>
      <c r="F148" t="s">
        <v>6689</v>
      </c>
      <c r="G148" s="4" t="s">
        <v>6689</v>
      </c>
      <c r="H148" t="s">
        <v>7395</v>
      </c>
      <c r="I148" t="s">
        <v>7396</v>
      </c>
      <c r="J148" t="str">
        <f>_xlfn.XLOOKUP(Table3[[#This Row],[Basisnaam]],Table2[Basisnaam],Table2[Naam],"",0)</f>
        <v>DS Smith Packaging Belgium</v>
      </c>
      <c r="K148" t="str">
        <f>_xlfn.XLOOKUP(Table3[[#This Row],[Email]],Contacten!$D$2:$D$355,Contacten!$D$2:$D$355,"Not Found",0)</f>
        <v>Not Found</v>
      </c>
      <c r="L148" t="str">
        <f>_xlfn.XLOOKUP(LOWER(Table3[[#This Row],[Voornaam]]&amp;Table3[[#This Row],[Achternaam]]&amp;Table3[[#This Row],[Basisnaam]]),Contacten!$L$2:$L$355,Contacten!$H$2:$H$355,"Not Found",0)</f>
        <v>Not Found</v>
      </c>
      <c r="M148" t="str">
        <f>LOWER(Table3[[#This Row],[Voornaam]]&amp;Table3[[#This Row],[Achternaam]]&amp;Table3[[#This Row],[Basisnaam]])</f>
        <v>evelinevan beverdssmithpackaging</v>
      </c>
    </row>
    <row r="149" spans="1:13" x14ac:dyDescent="0.45">
      <c r="A149" s="3" t="s">
        <v>7397</v>
      </c>
      <c r="B149" s="4" t="s">
        <v>6346</v>
      </c>
      <c r="C149" t="s">
        <v>7398</v>
      </c>
      <c r="D149" s="4" t="s">
        <v>7399</v>
      </c>
      <c r="E149" s="4" t="str">
        <f>SUBSTITUTE(SUBSTITUTE(SUBSTITUTE(SUBSTITUTE(SUBSTITUTE(SUBSTITUTE(SUBSTITUTE(SUBSTITUTE(SUBSTITUTE(SUBSTITUTE(SUBSTITUTE(SUBSTITUTE(SUBSTITUTE(LOWER(Table3[[#This Row],[Bedrijf]]),".",""),"-","")," bvba",""),"belgië",""),"belgium","")," nv","")," bv",""),"group",""),"groep","")," ", ""),"é","e"),"è","e"),"à","a")</f>
        <v>strabagbrvz</v>
      </c>
      <c r="F149" t="s">
        <v>6689</v>
      </c>
      <c r="G149" s="4" t="s">
        <v>6689</v>
      </c>
      <c r="H149" t="s">
        <v>6703</v>
      </c>
      <c r="I149" t="s">
        <v>7400</v>
      </c>
      <c r="J149" t="str">
        <f>_xlfn.XLOOKUP(Table3[[#This Row],[Basisnaam]],Table2[Basisnaam],Table2[Naam],"",0)</f>
        <v>Strabag Belgium BRVZ</v>
      </c>
      <c r="K149" t="str">
        <f>_xlfn.XLOOKUP(Table3[[#This Row],[Email]],Contacten!$D$2:$D$355,Contacten!$D$2:$D$355,"Not Found",0)</f>
        <v>Not Found</v>
      </c>
      <c r="L149" t="str">
        <f>_xlfn.XLOOKUP(LOWER(Table3[[#This Row],[Voornaam]]&amp;Table3[[#This Row],[Achternaam]]&amp;Table3[[#This Row],[Basisnaam]]),Contacten!$L$2:$L$355,Contacten!$H$2:$H$355,"Not Found",0)</f>
        <v>Not Found</v>
      </c>
      <c r="M149" t="str">
        <f>LOWER(Table3[[#This Row],[Voornaam]]&amp;Table3[[#This Row],[Achternaam]]&amp;Table3[[#This Row],[Basisnaam]])</f>
        <v>evelinewillemsstrabagbrvz</v>
      </c>
    </row>
    <row r="150" spans="1:13" x14ac:dyDescent="0.45">
      <c r="A150" s="3" t="s">
        <v>7401</v>
      </c>
      <c r="B150" s="4" t="s">
        <v>6901</v>
      </c>
      <c r="C150" t="s">
        <v>6902</v>
      </c>
      <c r="D150" s="4" t="s">
        <v>6438</v>
      </c>
      <c r="E150" s="4" t="str">
        <f>SUBSTITUTE(SUBSTITUTE(SUBSTITUTE(SUBSTITUTE(SUBSTITUTE(SUBSTITUTE(SUBSTITUTE(SUBSTITUTE(SUBSTITUTE(SUBSTITUTE(SUBSTITUTE(SUBSTITUTE(SUBSTITUTE(LOWER(Table3[[#This Row],[Bedrijf]]),".",""),"-","")," bvba",""),"belgië",""),"belgium","")," nv","")," bv",""),"group",""),"groep","")," ", ""),"é","e"),"è","e"),"à","a")</f>
        <v>lotusbakeriescorporate</v>
      </c>
      <c r="F150" t="s">
        <v>6689</v>
      </c>
      <c r="G150" s="4" t="s">
        <v>6689</v>
      </c>
      <c r="H150" t="s">
        <v>6903</v>
      </c>
      <c r="I150" t="s">
        <v>6689</v>
      </c>
      <c r="J150" t="str">
        <f>_xlfn.XLOOKUP(Table3[[#This Row],[Basisnaam]],Table2[Basisnaam],Table2[Naam],"",0)</f>
        <v>Lotus Bakeries Corporate</v>
      </c>
      <c r="K150" t="str">
        <f>_xlfn.XLOOKUP(Table3[[#This Row],[Email]],Contacten!$D$2:$D$355,Contacten!$D$2:$D$355,"Not Found",0)</f>
        <v>Not Found</v>
      </c>
      <c r="L150" t="str">
        <f>_xlfn.XLOOKUP(LOWER(Table3[[#This Row],[Voornaam]]&amp;Table3[[#This Row],[Achternaam]]&amp;Table3[[#This Row],[Basisnaam]]),Contacten!$L$2:$L$355,Contacten!$H$2:$H$355,"Not Found",0)</f>
        <v>Not Found</v>
      </c>
      <c r="M150" t="str">
        <f>LOWER(Table3[[#This Row],[Voornaam]]&amp;Table3[[#This Row],[Achternaam]]&amp;Table3[[#This Row],[Basisnaam]])</f>
        <v>evyvan den brandelotusbakeriescorporate</v>
      </c>
    </row>
    <row r="151" spans="1:13" x14ac:dyDescent="0.45">
      <c r="A151" s="3" t="s">
        <v>7402</v>
      </c>
      <c r="B151" s="4" t="s">
        <v>5193</v>
      </c>
      <c r="C151" t="s">
        <v>7403</v>
      </c>
      <c r="D151" s="4" t="s">
        <v>7404</v>
      </c>
      <c r="E151" s="4" t="str">
        <f>SUBSTITUTE(SUBSTITUTE(SUBSTITUTE(SUBSTITUTE(SUBSTITUTE(SUBSTITUTE(SUBSTITUTE(SUBSTITUTE(SUBSTITUTE(SUBSTITUTE(SUBSTITUTE(SUBSTITUTE(SUBSTITUTE(LOWER(Table3[[#This Row],[Bedrijf]]),".",""),"-","")," bvba",""),"belgië",""),"belgium","")," nv","")," bv",""),"group",""),"groep","")," ", ""),"é","e"),"è","e"),"à","a")</f>
        <v>algistbruggeman</v>
      </c>
      <c r="F151" t="s">
        <v>6689</v>
      </c>
      <c r="G151" s="4" t="s">
        <v>6689</v>
      </c>
      <c r="H151" t="s">
        <v>5115</v>
      </c>
      <c r="I151" t="s">
        <v>7405</v>
      </c>
      <c r="J151" t="str">
        <f>_xlfn.XLOOKUP(Table3[[#This Row],[Basisnaam]],Table2[Basisnaam],Table2[Naam],"",0)</f>
        <v>Algist Bruggeman</v>
      </c>
      <c r="K151" t="str">
        <f>_xlfn.XLOOKUP(Table3[[#This Row],[Email]],Contacten!$D$2:$D$355,Contacten!$D$2:$D$355,"Not Found",0)</f>
        <v>Not Found</v>
      </c>
      <c r="L151" t="str">
        <f>_xlfn.XLOOKUP(LOWER(Table3[[#This Row],[Voornaam]]&amp;Table3[[#This Row],[Achternaam]]&amp;Table3[[#This Row],[Basisnaam]]),Contacten!$L$2:$L$355,Contacten!$H$2:$H$355,"Not Found",0)</f>
        <v>Not Found</v>
      </c>
      <c r="M151" t="str">
        <f>LOWER(Table3[[#This Row],[Voornaam]]&amp;Table3[[#This Row],[Achternaam]]&amp;Table3[[#This Row],[Basisnaam]])</f>
        <v>florencevan dammealgistbruggeman</v>
      </c>
    </row>
    <row r="152" spans="1:13" x14ac:dyDescent="0.45">
      <c r="A152" s="3" t="s">
        <v>7406</v>
      </c>
      <c r="B152" s="4" t="s">
        <v>7407</v>
      </c>
      <c r="C152" t="s">
        <v>7408</v>
      </c>
      <c r="D152" s="4" t="s">
        <v>6743</v>
      </c>
      <c r="E152" s="4" t="str">
        <f>SUBSTITUTE(SUBSTITUTE(SUBSTITUTE(SUBSTITUTE(SUBSTITUTE(SUBSTITUTE(SUBSTITUTE(SUBSTITUTE(SUBSTITUTE(SUBSTITUTE(SUBSTITUTE(SUBSTITUTE(SUBSTITUTE(LOWER(Table3[[#This Row],[Bedrijf]]),".",""),"-","")," bvba",""),"belgië",""),"belgium","")," nv","")," bv",""),"group",""),"groep","")," ", ""),"é","e"),"è","e"),"à","a")</f>
        <v>popelin</v>
      </c>
      <c r="F152" t="s">
        <v>7409</v>
      </c>
      <c r="G152" s="4" t="s">
        <v>6689</v>
      </c>
      <c r="H152" t="s">
        <v>7410</v>
      </c>
      <c r="I152" t="s">
        <v>6744</v>
      </c>
      <c r="J152" t="str">
        <f>_xlfn.XLOOKUP(Table3[[#This Row],[Basisnaam]],Table2[Basisnaam],Table2[Naam],"",0)</f>
        <v>Popelin BV</v>
      </c>
      <c r="K152" t="str">
        <f>_xlfn.XLOOKUP(Table3[[#This Row],[Email]],Contacten!$D$2:$D$355,Contacten!$D$2:$D$355,"Not Found",0)</f>
        <v>Not Found</v>
      </c>
      <c r="L152" t="str">
        <f>_xlfn.XLOOKUP(LOWER(Table3[[#This Row],[Voornaam]]&amp;Table3[[#This Row],[Achternaam]]&amp;Table3[[#This Row],[Basisnaam]]),Contacten!$L$2:$L$355,Contacten!$H$2:$H$355,"Not Found",0)</f>
        <v>Not Found</v>
      </c>
      <c r="M152" t="str">
        <f>LOWER(Table3[[#This Row],[Voornaam]]&amp;Table3[[#This Row],[Achternaam]]&amp;Table3[[#This Row],[Basisnaam]])</f>
        <v>fabiennevanwynsberghepopelin</v>
      </c>
    </row>
    <row r="153" spans="1:13" x14ac:dyDescent="0.45">
      <c r="A153" s="3" t="s">
        <v>7411</v>
      </c>
      <c r="B153" s="4" t="s">
        <v>7412</v>
      </c>
      <c r="C153" t="s">
        <v>7413</v>
      </c>
      <c r="D153" s="4" t="s">
        <v>7414</v>
      </c>
      <c r="E153" s="4" t="str">
        <f>SUBSTITUTE(SUBSTITUTE(SUBSTITUTE(SUBSTITUTE(SUBSTITUTE(SUBSTITUTE(SUBSTITUTE(SUBSTITUTE(SUBSTITUTE(SUBSTITUTE(SUBSTITUTE(SUBSTITUTE(SUBSTITUTE(LOWER(Table3[[#This Row],[Bedrijf]]),".",""),"-","")," bvba",""),"belgië",""),"belgium","")," nv","")," bv",""),"group",""),"groep","")," ", ""),"é","e"),"è","e"),"à","a")</f>
        <v>vanhool</v>
      </c>
      <c r="F153" t="s">
        <v>7415</v>
      </c>
      <c r="G153" s="4" t="s">
        <v>6689</v>
      </c>
      <c r="H153" t="s">
        <v>7416</v>
      </c>
      <c r="I153" t="s">
        <v>7417</v>
      </c>
      <c r="J153" t="str">
        <f>_xlfn.XLOOKUP(Table3[[#This Row],[Basisnaam]],Table2[Basisnaam],Table2[Naam],"",0)</f>
        <v>Van Hool NV</v>
      </c>
      <c r="K153" t="str">
        <f>_xlfn.XLOOKUP(Table3[[#This Row],[Email]],Contacten!$D$2:$D$355,Contacten!$D$2:$D$355,"Not Found",0)</f>
        <v>Not Found</v>
      </c>
      <c r="L153" t="str">
        <f>_xlfn.XLOOKUP(LOWER(Table3[[#This Row],[Voornaam]]&amp;Table3[[#This Row],[Achternaam]]&amp;Table3[[#This Row],[Basisnaam]]),Contacten!$L$2:$L$355,Contacten!$H$2:$H$355,"Not Found",0)</f>
        <v>Not Found</v>
      </c>
      <c r="M153" t="str">
        <f>LOWER(Table3[[#This Row],[Voornaam]]&amp;Table3[[#This Row],[Achternaam]]&amp;Table3[[#This Row],[Basisnaam]])</f>
        <v>femkegoordenvanhool</v>
      </c>
    </row>
    <row r="154" spans="1:13" x14ac:dyDescent="0.45">
      <c r="A154" s="3" t="s">
        <v>7418</v>
      </c>
      <c r="B154" s="4" t="s">
        <v>5285</v>
      </c>
      <c r="C154" t="s">
        <v>5763</v>
      </c>
      <c r="D154" s="4" t="s">
        <v>7419</v>
      </c>
      <c r="E154" s="4" t="str">
        <f>SUBSTITUTE(SUBSTITUTE(SUBSTITUTE(SUBSTITUTE(SUBSTITUTE(SUBSTITUTE(SUBSTITUTE(SUBSTITUTE(SUBSTITUTE(SUBSTITUTE(SUBSTITUTE(SUBSTITUTE(SUBSTITUTE(LOWER(Table3[[#This Row],[Bedrijf]]),".",""),"-","")," bvba",""),"belgië",""),"belgium","")," nv","")," bv",""),"group",""),"groep","")," ", ""),"é","e"),"è","e"),"à","a")</f>
        <v>nikecustomerservicecenter</v>
      </c>
      <c r="F154" t="s">
        <v>6689</v>
      </c>
      <c r="G154" s="4" t="s">
        <v>6689</v>
      </c>
      <c r="H154" t="s">
        <v>5115</v>
      </c>
      <c r="I154" t="s">
        <v>7420</v>
      </c>
      <c r="J154" t="str">
        <f>_xlfn.XLOOKUP(Table3[[#This Row],[Basisnaam]],Table2[Basisnaam],Table2[Naam],"",0)</f>
        <v>NIKE Customer Service Center</v>
      </c>
      <c r="K154" t="str">
        <f>_xlfn.XLOOKUP(Table3[[#This Row],[Email]],Contacten!$D$2:$D$355,Contacten!$D$2:$D$355,"Not Found",0)</f>
        <v>Not Found</v>
      </c>
      <c r="L154" t="str">
        <f>_xlfn.XLOOKUP(LOWER(Table3[[#This Row],[Voornaam]]&amp;Table3[[#This Row],[Achternaam]]&amp;Table3[[#This Row],[Basisnaam]]),Contacten!$L$2:$L$355,Contacten!$H$2:$H$355,"Not Found",0)</f>
        <v>Not Found</v>
      </c>
      <c r="M154" t="str">
        <f>LOWER(Table3[[#This Row],[Voornaam]]&amp;Table3[[#This Row],[Achternaam]]&amp;Table3[[#This Row],[Basisnaam]])</f>
        <v>filippeetersnikecustomerservicecenter</v>
      </c>
    </row>
    <row r="155" spans="1:13" x14ac:dyDescent="0.45">
      <c r="A155" s="3" t="s">
        <v>7421</v>
      </c>
      <c r="B155" s="4" t="s">
        <v>7422</v>
      </c>
      <c r="C155" t="s">
        <v>7423</v>
      </c>
      <c r="D155" s="4" t="s">
        <v>7424</v>
      </c>
      <c r="E155" s="4" t="str">
        <f>SUBSTITUTE(SUBSTITUTE(SUBSTITUTE(SUBSTITUTE(SUBSTITUTE(SUBSTITUTE(SUBSTITUTE(SUBSTITUTE(SUBSTITUTE(SUBSTITUTE(SUBSTITUTE(SUBSTITUTE(SUBSTITUTE(LOWER(Table3[[#This Row],[Bedrijf]]),".",""),"-","")," bvba",""),"belgië",""),"belgium","")," nv","")," bv",""),"group",""),"groep","")," ", ""),"é","e"),"è","e"),"à","a")</f>
        <v>antargaz</v>
      </c>
      <c r="F155" t="s">
        <v>7425</v>
      </c>
      <c r="G155" s="4" t="s">
        <v>6689</v>
      </c>
      <c r="H155" t="s">
        <v>5052</v>
      </c>
      <c r="I155" t="s">
        <v>7426</v>
      </c>
      <c r="J155" t="str">
        <f>_xlfn.XLOOKUP(Table3[[#This Row],[Basisnaam]],Table2[Basisnaam],Table2[Naam],"",0)</f>
        <v>ANTARGAZ  BELGIUM</v>
      </c>
      <c r="K155" t="str">
        <f>_xlfn.XLOOKUP(Table3[[#This Row],[Email]],Contacten!$D$2:$D$355,Contacten!$D$2:$D$355,"Not Found",0)</f>
        <v>Not Found</v>
      </c>
      <c r="L155" t="str">
        <f>_xlfn.XLOOKUP(LOWER(Table3[[#This Row],[Voornaam]]&amp;Table3[[#This Row],[Achternaam]]&amp;Table3[[#This Row],[Basisnaam]]),Contacten!$L$2:$L$355,Contacten!$H$2:$H$355,"Not Found",0)</f>
        <v>Not Found</v>
      </c>
      <c r="M155" t="str">
        <f>LOWER(Table3[[#This Row],[Voornaam]]&amp;Table3[[#This Row],[Achternaam]]&amp;Table3[[#This Row],[Basisnaam]])</f>
        <v>filizbenoelantargaz</v>
      </c>
    </row>
    <row r="156" spans="1:13" x14ac:dyDescent="0.45">
      <c r="A156" s="3" t="s">
        <v>7427</v>
      </c>
      <c r="B156" s="4" t="s">
        <v>7428</v>
      </c>
      <c r="C156" t="s">
        <v>7429</v>
      </c>
      <c r="D156" s="4" t="s">
        <v>7211</v>
      </c>
      <c r="E156" s="4" t="str">
        <f>SUBSTITUTE(SUBSTITUTE(SUBSTITUTE(SUBSTITUTE(SUBSTITUTE(SUBSTITUTE(SUBSTITUTE(SUBSTITUTE(SUBSTITUTE(SUBSTITUTE(SUBSTITUTE(SUBSTITUTE(SUBSTITUTE(LOWER(Table3[[#This Row],[Bedrijf]]),".",""),"-","")," bvba",""),"belgië",""),"belgium","")," nv","")," bv",""),"group",""),"groep","")," ", ""),"é","e"),"è","e"),"à","a")</f>
        <v>delhaizelelion/deleeuw</v>
      </c>
      <c r="F156" t="s">
        <v>6689</v>
      </c>
      <c r="G156" s="4" t="s">
        <v>6689</v>
      </c>
      <c r="H156" t="s">
        <v>7430</v>
      </c>
      <c r="I156" t="s">
        <v>7214</v>
      </c>
      <c r="J156" t="str">
        <f>_xlfn.XLOOKUP(Table3[[#This Row],[Basisnaam]],Table2[Basisnaam],Table2[Naam],"",0)</f>
        <v>Delhaize Le Lion/De Leeuw</v>
      </c>
      <c r="K156" t="str">
        <f>_xlfn.XLOOKUP(Table3[[#This Row],[Email]],Contacten!$D$2:$D$355,Contacten!$D$2:$D$355,"Not Found",0)</f>
        <v>Not Found</v>
      </c>
      <c r="L156" t="str">
        <f>_xlfn.XLOOKUP(LOWER(Table3[[#This Row],[Voornaam]]&amp;Table3[[#This Row],[Achternaam]]&amp;Table3[[#This Row],[Basisnaam]]),Contacten!$L$2:$L$355,Contacten!$H$2:$H$355,"Not Found",0)</f>
        <v>Not Found</v>
      </c>
      <c r="M156" t="str">
        <f>LOWER(Table3[[#This Row],[Voornaam]]&amp;Table3[[#This Row],[Achternaam]]&amp;Table3[[#This Row],[Basisnaam]])</f>
        <v>françoisemorboisdelhaizelelion/deleeuw</v>
      </c>
    </row>
    <row r="157" spans="1:13" x14ac:dyDescent="0.45">
      <c r="A157" s="3" t="s">
        <v>7431</v>
      </c>
      <c r="B157" s="4" t="s">
        <v>7432</v>
      </c>
      <c r="C157" t="s">
        <v>7433</v>
      </c>
      <c r="D157" s="4" t="s">
        <v>7434</v>
      </c>
      <c r="E157" s="4" t="str">
        <f>SUBSTITUTE(SUBSTITUTE(SUBSTITUTE(SUBSTITUTE(SUBSTITUTE(SUBSTITUTE(SUBSTITUTE(SUBSTITUTE(SUBSTITUTE(SUBSTITUTE(SUBSTITUTE(SUBSTITUTE(SUBSTITUTE(LOWER(Table3[[#This Row],[Bedrijf]]),".",""),"-","")," bvba",""),"belgië",""),"belgium","")," nv","")," bv",""),"group",""),"groep","")," ", ""),"é","e"),"è","e"),"à","a")</f>
        <v>onlyhumans</v>
      </c>
      <c r="F157" t="s">
        <v>7435</v>
      </c>
      <c r="G157" s="4" t="s">
        <v>6689</v>
      </c>
      <c r="H157" t="s">
        <v>5052</v>
      </c>
      <c r="I157" t="s">
        <v>6689</v>
      </c>
      <c r="J157" t="str">
        <f>_xlfn.XLOOKUP(Table3[[#This Row],[Basisnaam]],Table2[Basisnaam],Table2[Naam],"",0)</f>
        <v>Onlyhumans</v>
      </c>
      <c r="K157" t="str">
        <f>_xlfn.XLOOKUP(Table3[[#This Row],[Email]],Contacten!$D$2:$D$355,Contacten!$D$2:$D$355,"Not Found",0)</f>
        <v>Not Found</v>
      </c>
      <c r="L157" t="str">
        <f>_xlfn.XLOOKUP(LOWER(Table3[[#This Row],[Voornaam]]&amp;Table3[[#This Row],[Achternaam]]&amp;Table3[[#This Row],[Basisnaam]]),Contacten!$L$2:$L$355,Contacten!$H$2:$H$355,"Not Found",0)</f>
        <v>Not Found</v>
      </c>
      <c r="M157" t="str">
        <f>LOWER(Table3[[#This Row],[Voornaam]]&amp;Table3[[#This Row],[Achternaam]]&amp;Table3[[#This Row],[Basisnaam]])</f>
        <v>frande backeronlyhumans</v>
      </c>
    </row>
    <row r="158" spans="1:13" x14ac:dyDescent="0.45">
      <c r="A158" s="3" t="s">
        <v>7436</v>
      </c>
      <c r="B158" s="4" t="s">
        <v>7428</v>
      </c>
      <c r="C158" t="s">
        <v>5498</v>
      </c>
      <c r="D158" s="4" t="s">
        <v>7437</v>
      </c>
      <c r="E158" s="4" t="str">
        <f>SUBSTITUTE(SUBSTITUTE(SUBSTITUTE(SUBSTITUTE(SUBSTITUTE(SUBSTITUTE(SUBSTITUTE(SUBSTITUTE(SUBSTITUTE(SUBSTITUTE(SUBSTITUTE(SUBSTITUTE(SUBSTITUTE(LOWER(Table3[[#This Row],[Bedrijf]]),".",""),"-","")," bvba",""),"belgië",""),"belgium","")," nv","")," bv",""),"group",""),"groep","")," ", ""),"é","e"),"è","e"),"à","a")</f>
        <v>volkswagend'ieterenfinance</v>
      </c>
      <c r="F158" t="s">
        <v>7438</v>
      </c>
      <c r="G158" s="4" t="s">
        <v>6689</v>
      </c>
      <c r="H158" t="s">
        <v>5052</v>
      </c>
      <c r="I158" t="s">
        <v>7439</v>
      </c>
      <c r="J158" t="str">
        <f>_xlfn.XLOOKUP(Table3[[#This Row],[Basisnaam]],Table2[Basisnaam],Table2[Naam],"",0)</f>
        <v>Volkswagen d'Ieteren Finance</v>
      </c>
      <c r="K158" t="str">
        <f>_xlfn.XLOOKUP(Table3[[#This Row],[Email]],Contacten!$D$2:$D$355,Contacten!$D$2:$D$355,"Not Found",0)</f>
        <v>Not Found</v>
      </c>
      <c r="L158" t="str">
        <f>_xlfn.XLOOKUP(LOWER(Table3[[#This Row],[Voornaam]]&amp;Table3[[#This Row],[Achternaam]]&amp;Table3[[#This Row],[Basisnaam]]),Contacten!$L$2:$L$355,Contacten!$H$2:$H$355,"Not Found",0)</f>
        <v>Not Found</v>
      </c>
      <c r="M158" t="str">
        <f>LOWER(Table3[[#This Row],[Voornaam]]&amp;Table3[[#This Row],[Achternaam]]&amp;Table3[[#This Row],[Basisnaam]])</f>
        <v>françoisegorisvolkswagend'ieterenfinance</v>
      </c>
    </row>
    <row r="159" spans="1:13" x14ac:dyDescent="0.45">
      <c r="A159" s="3" t="s">
        <v>7440</v>
      </c>
      <c r="B159" s="4" t="s">
        <v>6167</v>
      </c>
      <c r="C159" t="s">
        <v>7441</v>
      </c>
      <c r="D159" s="4" t="s">
        <v>7442</v>
      </c>
      <c r="E159" s="4" t="str">
        <f>SUBSTITUTE(SUBSTITUTE(SUBSTITUTE(SUBSTITUTE(SUBSTITUTE(SUBSTITUTE(SUBSTITUTE(SUBSTITUTE(SUBSTITUTE(SUBSTITUTE(SUBSTITUTE(SUBSTITUTE(SUBSTITUTE(LOWER(Table3[[#This Row],[Bedrijf]]),".",""),"-","")," bvba",""),"belgië",""),"belgium","")," nv","")," bv",""),"group",""),"groep","")," ", ""),"é","e"),"è","e"),"à","a")</f>
        <v>stobart</v>
      </c>
      <c r="F159" t="s">
        <v>6689</v>
      </c>
      <c r="G159" s="4" t="s">
        <v>6689</v>
      </c>
      <c r="H159" t="s">
        <v>5052</v>
      </c>
      <c r="I159" t="s">
        <v>7443</v>
      </c>
      <c r="J159" t="str">
        <f>_xlfn.XLOOKUP(Table3[[#This Row],[Basisnaam]],Table2[Basisnaam],Table2[Naam],"",0)</f>
        <v>Stobart</v>
      </c>
      <c r="K159" t="str">
        <f>_xlfn.XLOOKUP(Table3[[#This Row],[Email]],Contacten!$D$2:$D$355,Contacten!$D$2:$D$355,"Not Found",0)</f>
        <v>Not Found</v>
      </c>
      <c r="L159" t="str">
        <f>_xlfn.XLOOKUP(LOWER(Table3[[#This Row],[Voornaam]]&amp;Table3[[#This Row],[Achternaam]]&amp;Table3[[#This Row],[Basisnaam]]),Contacten!$L$2:$L$355,Contacten!$H$2:$H$355,"Not Found",0)</f>
        <v>Not Found</v>
      </c>
      <c r="M159" t="str">
        <f>LOWER(Table3[[#This Row],[Voornaam]]&amp;Table3[[#This Row],[Achternaam]]&amp;Table3[[#This Row],[Basisnaam]])</f>
        <v>frankhoebersstobart</v>
      </c>
    </row>
    <row r="160" spans="1:13" x14ac:dyDescent="0.45">
      <c r="A160" s="3" t="s">
        <v>7444</v>
      </c>
      <c r="B160" s="4" t="s">
        <v>6167</v>
      </c>
      <c r="C160" t="s">
        <v>6292</v>
      </c>
      <c r="D160" s="4" t="s">
        <v>7445</v>
      </c>
      <c r="E160" s="4" t="str">
        <f>SUBSTITUTE(SUBSTITUTE(SUBSTITUTE(SUBSTITUTE(SUBSTITUTE(SUBSTITUTE(SUBSTITUTE(SUBSTITUTE(SUBSTITUTE(SUBSTITUTE(SUBSTITUTE(SUBSTITUTE(SUBSTITUTE(LOWER(Table3[[#This Row],[Bedrijf]]),".",""),"-","")," bvba",""),"belgië",""),"belgium","")," nv","")," bv",""),"group",""),"groep","")," ", ""),"é","e"),"è","e"),"à","a")</f>
        <v>greenyardfresh</v>
      </c>
      <c r="F160" t="s">
        <v>6689</v>
      </c>
      <c r="G160" s="4" t="s">
        <v>6689</v>
      </c>
      <c r="H160" t="s">
        <v>7446</v>
      </c>
      <c r="I160" t="s">
        <v>2351</v>
      </c>
      <c r="J160" t="str">
        <f>_xlfn.XLOOKUP(Table3[[#This Row],[Basisnaam]],Table2[Basisnaam],Table2[Naam],"",0)</f>
        <v>Greenyard Fresh Belgium NV</v>
      </c>
      <c r="K160" t="str">
        <f>_xlfn.XLOOKUP(Table3[[#This Row],[Email]],Contacten!$D$2:$D$355,Contacten!$D$2:$D$355,"Not Found",0)</f>
        <v>Not Found</v>
      </c>
      <c r="L160" t="str">
        <f>_xlfn.XLOOKUP(LOWER(Table3[[#This Row],[Voornaam]]&amp;Table3[[#This Row],[Achternaam]]&amp;Table3[[#This Row],[Basisnaam]]),Contacten!$L$2:$L$355,Contacten!$H$2:$H$355,"Not Found",0)</f>
        <v>Not Found</v>
      </c>
      <c r="M160" t="str">
        <f>LOWER(Table3[[#This Row],[Voornaam]]&amp;Table3[[#This Row],[Achternaam]]&amp;Table3[[#This Row],[Basisnaam]])</f>
        <v>frankvorsselmansgreenyardfresh</v>
      </c>
    </row>
    <row r="161" spans="1:13" x14ac:dyDescent="0.45">
      <c r="A161" s="3" t="s">
        <v>7447</v>
      </c>
      <c r="B161" s="4" t="s">
        <v>7448</v>
      </c>
      <c r="C161" t="s">
        <v>7449</v>
      </c>
      <c r="D161" s="4" t="s">
        <v>7450</v>
      </c>
      <c r="E161" s="4" t="str">
        <f>SUBSTITUTE(SUBSTITUTE(SUBSTITUTE(SUBSTITUTE(SUBSTITUTE(SUBSTITUTE(SUBSTITUTE(SUBSTITUTE(SUBSTITUTE(SUBSTITUTE(SUBSTITUTE(SUBSTITUTE(SUBSTITUTE(LOWER(Table3[[#This Row],[Bedrijf]]),".",""),"-","")," bvba",""),"belgië",""),"belgium","")," nv","")," bv",""),"group",""),"groep","")," ", ""),"é","e"),"è","e"),"à","a")</f>
        <v>abbofaseabrownboveri</v>
      </c>
      <c r="F161" t="s">
        <v>7451</v>
      </c>
      <c r="G161" s="4" t="s">
        <v>6689</v>
      </c>
      <c r="H161" t="s">
        <v>7452</v>
      </c>
      <c r="I161" t="s">
        <v>7453</v>
      </c>
      <c r="J161" t="str">
        <f>_xlfn.XLOOKUP(Table3[[#This Row],[Basisnaam]],Table2[Basisnaam],Table2[Naam],"",0)</f>
        <v>ABB of Asea Brown Boveri</v>
      </c>
      <c r="K161" t="str">
        <f>_xlfn.XLOOKUP(Table3[[#This Row],[Email]],Contacten!$D$2:$D$355,Contacten!$D$2:$D$355,"Not Found",0)</f>
        <v>Not Found</v>
      </c>
      <c r="L161" t="str">
        <f>_xlfn.XLOOKUP(LOWER(Table3[[#This Row],[Voornaam]]&amp;Table3[[#This Row],[Achternaam]]&amp;Table3[[#This Row],[Basisnaam]]),Contacten!$L$2:$L$355,Contacten!$H$2:$H$355,"Not Found",0)</f>
        <v>Not Found</v>
      </c>
      <c r="M161" t="str">
        <f>LOWER(Table3[[#This Row],[Voornaam]]&amp;Table3[[#This Row],[Achternaam]]&amp;Table3[[#This Row],[Basisnaam]])</f>
        <v>fredericgrommenabbofaseabrownboveri</v>
      </c>
    </row>
    <row r="162" spans="1:13" x14ac:dyDescent="0.45">
      <c r="A162" s="3" t="s">
        <v>7454</v>
      </c>
      <c r="B162" s="4" t="s">
        <v>7448</v>
      </c>
      <c r="C162" t="s">
        <v>7455</v>
      </c>
      <c r="D162" s="4" t="s">
        <v>6751</v>
      </c>
      <c r="E162" s="4" t="str">
        <f>SUBSTITUTE(SUBSTITUTE(SUBSTITUTE(SUBSTITUTE(SUBSTITUTE(SUBSTITUTE(SUBSTITUTE(SUBSTITUTE(SUBSTITUTE(SUBSTITUTE(SUBSTITUTE(SUBSTITUTE(SUBSTITUTE(LOWER(Table3[[#This Row],[Bedrijf]]),".",""),"-","")," bvba",""),"belgië",""),"belgium","")," nv","")," bv",""),"group",""),"groep","")," ", ""),"é","e"),"è","e"),"à","a")</f>
        <v>nitto</v>
      </c>
      <c r="F162" t="s">
        <v>7456</v>
      </c>
      <c r="G162" s="4" t="s">
        <v>6689</v>
      </c>
      <c r="H162" t="s">
        <v>7457</v>
      </c>
      <c r="I162" t="s">
        <v>7458</v>
      </c>
      <c r="J162" t="str">
        <f>_xlfn.XLOOKUP(Table3[[#This Row],[Basisnaam]],Table2[Basisnaam],Table2[Naam],"",0)</f>
        <v>NITTO  BELGIUM</v>
      </c>
      <c r="K162" t="str">
        <f>_xlfn.XLOOKUP(Table3[[#This Row],[Email]],Contacten!$D$2:$D$355,Contacten!$D$2:$D$355,"Not Found",0)</f>
        <v>Not Found</v>
      </c>
      <c r="L162" t="str">
        <f>_xlfn.XLOOKUP(LOWER(Table3[[#This Row],[Voornaam]]&amp;Table3[[#This Row],[Achternaam]]&amp;Table3[[#This Row],[Basisnaam]]),Contacten!$L$2:$L$355,Contacten!$H$2:$H$355,"Not Found",0)</f>
        <v>Not Found</v>
      </c>
      <c r="M162" t="str">
        <f>LOWER(Table3[[#This Row],[Voornaam]]&amp;Table3[[#This Row],[Achternaam]]&amp;Table3[[#This Row],[Basisnaam]])</f>
        <v>fredericrutsaertnitto</v>
      </c>
    </row>
    <row r="163" spans="1:13" x14ac:dyDescent="0.45">
      <c r="A163" s="3" t="s">
        <v>7459</v>
      </c>
      <c r="B163" s="4" t="s">
        <v>7460</v>
      </c>
      <c r="C163" t="s">
        <v>7461</v>
      </c>
      <c r="D163" s="4" t="s">
        <v>7462</v>
      </c>
      <c r="E163" s="4" t="str">
        <f>SUBSTITUTE(SUBSTITUTE(SUBSTITUTE(SUBSTITUTE(SUBSTITUTE(SUBSTITUTE(SUBSTITUTE(SUBSTITUTE(SUBSTITUTE(SUBSTITUTE(SUBSTITUTE(SUBSTITUTE(SUBSTITUTE(LOWER(Table3[[#This Row],[Bedrijf]]),".",""),"-","")," bvba",""),"belgië",""),"belgium","")," nv","")," bv",""),"group",""),"groep","")," ", ""),"é","e"),"è","e"),"à","a")</f>
        <v>seainvest</v>
      </c>
      <c r="F163" t="s">
        <v>7463</v>
      </c>
      <c r="G163" s="4" t="s">
        <v>6689</v>
      </c>
      <c r="H163" t="s">
        <v>5115</v>
      </c>
      <c r="I163" t="s">
        <v>7464</v>
      </c>
      <c r="J163" t="str">
        <f>_xlfn.XLOOKUP(Table3[[#This Row],[Basisnaam]],Table2[Basisnaam],Table2[Naam],"",0)</f>
        <v>Sea-Invest</v>
      </c>
      <c r="K163" t="str">
        <f>_xlfn.XLOOKUP(Table3[[#This Row],[Email]],Contacten!$D$2:$D$355,Contacten!$D$2:$D$355,"Not Found",0)</f>
        <v>Not Found</v>
      </c>
      <c r="L163" t="str">
        <f>_xlfn.XLOOKUP(LOWER(Table3[[#This Row],[Voornaam]]&amp;Table3[[#This Row],[Achternaam]]&amp;Table3[[#This Row],[Basisnaam]]),Contacten!$L$2:$L$355,Contacten!$H$2:$H$355,"Not Found",0)</f>
        <v>Not Found</v>
      </c>
      <c r="M163" t="str">
        <f>LOWER(Table3[[#This Row],[Voornaam]]&amp;Table3[[#This Row],[Achternaam]]&amp;Table3[[#This Row],[Basisnaam]])</f>
        <v>frederikampeseainvest</v>
      </c>
    </row>
    <row r="164" spans="1:13" x14ac:dyDescent="0.45">
      <c r="A164" s="3" t="s">
        <v>7465</v>
      </c>
      <c r="B164" s="4" t="s">
        <v>7460</v>
      </c>
      <c r="C164" t="s">
        <v>5306</v>
      </c>
      <c r="D164" s="4" t="s">
        <v>7466</v>
      </c>
      <c r="E164" s="4" t="str">
        <f>SUBSTITUTE(SUBSTITUTE(SUBSTITUTE(SUBSTITUTE(SUBSTITUTE(SUBSTITUTE(SUBSTITUTE(SUBSTITUTE(SUBSTITUTE(SUBSTITUTE(SUBSTITUTE(SUBSTITUTE(SUBSTITUTE(LOWER(Table3[[#This Row],[Bedrijf]]),".",""),"-","")," bvba",""),"belgië",""),"belgium","")," nv","")," bv",""),"group",""),"groep","")," ", ""),"é","e"),"è","e"),"à","a")</f>
        <v>nyrstar</v>
      </c>
      <c r="F164" t="s">
        <v>6689</v>
      </c>
      <c r="G164" s="4" t="s">
        <v>6689</v>
      </c>
      <c r="H164" t="s">
        <v>5052</v>
      </c>
      <c r="I164" t="s">
        <v>7467</v>
      </c>
      <c r="J164" t="str">
        <f>_xlfn.XLOOKUP(Table3[[#This Row],[Basisnaam]],Table2[Basisnaam],Table2[Naam],"",0)</f>
        <v>NYRSTAR BELGIUM</v>
      </c>
      <c r="K164" t="str">
        <f>_xlfn.XLOOKUP(Table3[[#This Row],[Email]],Contacten!$D$2:$D$355,Contacten!$D$2:$D$355,"Not Found",0)</f>
        <v>Not Found</v>
      </c>
      <c r="L164" t="str">
        <f>_xlfn.XLOOKUP(LOWER(Table3[[#This Row],[Voornaam]]&amp;Table3[[#This Row],[Achternaam]]&amp;Table3[[#This Row],[Basisnaam]]),Contacten!$L$2:$L$355,Contacten!$H$2:$H$355,"Not Found",0)</f>
        <v>Not Found</v>
      </c>
      <c r="M164" t="str">
        <f>LOWER(Table3[[#This Row],[Voornaam]]&amp;Table3[[#This Row],[Achternaam]]&amp;Table3[[#This Row],[Basisnaam]])</f>
        <v>frederikheylennyrstar</v>
      </c>
    </row>
    <row r="165" spans="1:13" x14ac:dyDescent="0.45">
      <c r="A165" s="3" t="s">
        <v>7468</v>
      </c>
      <c r="B165" s="4" t="s">
        <v>7460</v>
      </c>
      <c r="C165" t="s">
        <v>7469</v>
      </c>
      <c r="D165" s="4" t="s">
        <v>7470</v>
      </c>
      <c r="E165" s="4" t="str">
        <f>SUBSTITUTE(SUBSTITUTE(SUBSTITUTE(SUBSTITUTE(SUBSTITUTE(SUBSTITUTE(SUBSTITUTE(SUBSTITUTE(SUBSTITUTE(SUBSTITUTE(SUBSTITUTE(SUBSTITUTE(SUBSTITUTE(LOWER(Table3[[#This Row],[Bedrijf]]),".",""),"-","")," bvba",""),"belgië",""),"belgium","")," nv","")," bv",""),"group",""),"groep","")," ", ""),"é","e"),"è","e"),"à","a")</f>
        <v>ajinomotoomnichem</v>
      </c>
      <c r="F165" t="s">
        <v>6689</v>
      </c>
      <c r="G165" s="4" t="s">
        <v>6689</v>
      </c>
      <c r="H165" t="s">
        <v>5115</v>
      </c>
      <c r="I165" t="s">
        <v>7471</v>
      </c>
      <c r="J165" t="str">
        <f>_xlfn.XLOOKUP(Table3[[#This Row],[Basisnaam]],Table2[Basisnaam],Table2[Naam],"",0)</f>
        <v>AJINOMOTO OMNICHEM</v>
      </c>
      <c r="K165" t="str">
        <f>_xlfn.XLOOKUP(Table3[[#This Row],[Email]],Contacten!$D$2:$D$355,Contacten!$D$2:$D$355,"Not Found",0)</f>
        <v>Not Found</v>
      </c>
      <c r="L165" t="str">
        <f>_xlfn.XLOOKUP(LOWER(Table3[[#This Row],[Voornaam]]&amp;Table3[[#This Row],[Achternaam]]&amp;Table3[[#This Row],[Basisnaam]]),Contacten!$L$2:$L$355,Contacten!$H$2:$H$355,"Not Found",0)</f>
        <v>Not Found</v>
      </c>
      <c r="M165" t="str">
        <f>LOWER(Table3[[#This Row],[Voornaam]]&amp;Table3[[#This Row],[Achternaam]]&amp;Table3[[#This Row],[Basisnaam]])</f>
        <v>frederikopsomerajinomotoomnichem</v>
      </c>
    </row>
    <row r="166" spans="1:13" x14ac:dyDescent="0.45">
      <c r="A166" s="3" t="s">
        <v>7472</v>
      </c>
      <c r="B166" s="4" t="s">
        <v>6510</v>
      </c>
      <c r="C166" t="s">
        <v>7473</v>
      </c>
      <c r="D166" s="4" t="s">
        <v>7474</v>
      </c>
      <c r="E166" s="4" t="str">
        <f>SUBSTITUTE(SUBSTITUTE(SUBSTITUTE(SUBSTITUTE(SUBSTITUTE(SUBSTITUTE(SUBSTITUTE(SUBSTITUTE(SUBSTITUTE(SUBSTITUTE(SUBSTITUTE(SUBSTITUTE(SUBSTITUTE(LOWER(Table3[[#This Row],[Bedrijf]]),".",""),"-","")," bvba",""),"belgië",""),"belgium","")," nv","")," bv",""),"group",""),"groep","")," ", ""),"é","e"),"è","e"),"à","a")</f>
        <v>hansandersopticiens</v>
      </c>
      <c r="F166" t="s">
        <v>7475</v>
      </c>
      <c r="G166" s="4" t="s">
        <v>6689</v>
      </c>
      <c r="H166" t="s">
        <v>5052</v>
      </c>
      <c r="I166" t="s">
        <v>7476</v>
      </c>
      <c r="J166" t="str">
        <f>_xlfn.XLOOKUP(Table3[[#This Row],[Basisnaam]],Table2[Basisnaam],Table2[Naam],"",0)</f>
        <v>Hans Anders Opticiens België Bvba</v>
      </c>
      <c r="K166" t="str">
        <f>_xlfn.XLOOKUP(Table3[[#This Row],[Email]],Contacten!$D$2:$D$355,Contacten!$D$2:$D$355,"Not Found",0)</f>
        <v>Not Found</v>
      </c>
      <c r="L166" t="str">
        <f>_xlfn.XLOOKUP(LOWER(Table3[[#This Row],[Voornaam]]&amp;Table3[[#This Row],[Achternaam]]&amp;Table3[[#This Row],[Basisnaam]]),Contacten!$L$2:$L$355,Contacten!$H$2:$H$355,"Not Found",0)</f>
        <v>Not Found</v>
      </c>
      <c r="M166" t="str">
        <f>LOWER(Table3[[#This Row],[Voornaam]]&amp;Table3[[#This Row],[Achternaam]]&amp;Table3[[#This Row],[Basisnaam]])</f>
        <v>graziellacalihansandersopticiens</v>
      </c>
    </row>
    <row r="167" spans="1:13" x14ac:dyDescent="0.45">
      <c r="A167" s="3" t="s">
        <v>7477</v>
      </c>
      <c r="B167" s="4" t="s">
        <v>7478</v>
      </c>
      <c r="C167" t="s">
        <v>7479</v>
      </c>
      <c r="D167" s="4" t="s">
        <v>7480</v>
      </c>
      <c r="E167" s="4" t="str">
        <f>SUBSTITUTE(SUBSTITUTE(SUBSTITUTE(SUBSTITUTE(SUBSTITUTE(SUBSTITUTE(SUBSTITUTE(SUBSTITUTE(SUBSTITUTE(SUBSTITUTE(SUBSTITUTE(SUBSTITUTE(SUBSTITUTE(LOWER(Table3[[#This Row],[Bedrijf]]),".",""),"-","")," bvba",""),"belgië",""),"belgium","")," nv","")," bv",""),"group",""),"groep","")," ", ""),"é","e"),"è","e"),"à","a")</f>
        <v>plukonmaasmechelen</v>
      </c>
      <c r="F167" t="s">
        <v>6689</v>
      </c>
      <c r="G167" s="4" t="s">
        <v>6689</v>
      </c>
      <c r="H167" t="s">
        <v>5052</v>
      </c>
      <c r="I167" t="s">
        <v>7481</v>
      </c>
      <c r="J167" t="str">
        <f>_xlfn.XLOOKUP(Table3[[#This Row],[Basisnaam]],Table2[Basisnaam],Table2[Naam],"",0)</f>
        <v>PLUKON MAASMECHELEN</v>
      </c>
      <c r="K167" t="str">
        <f>_xlfn.XLOOKUP(Table3[[#This Row],[Email]],Contacten!$D$2:$D$355,Contacten!$D$2:$D$355,"Not Found",0)</f>
        <v>Not Found</v>
      </c>
      <c r="L167" t="str">
        <f>_xlfn.XLOOKUP(LOWER(Table3[[#This Row],[Voornaam]]&amp;Table3[[#This Row],[Achternaam]]&amp;Table3[[#This Row],[Basisnaam]]),Contacten!$L$2:$L$355,Contacten!$H$2:$H$355,"Not Found",0)</f>
        <v>Not Found</v>
      </c>
      <c r="M167" t="str">
        <f>LOWER(Table3[[#This Row],[Voornaam]]&amp;Table3[[#This Row],[Achternaam]]&amp;Table3[[#This Row],[Basisnaam]])</f>
        <v>gertgeukensplukonmaasmechelen</v>
      </c>
    </row>
    <row r="168" spans="1:13" x14ac:dyDescent="0.45">
      <c r="A168" s="3" t="s">
        <v>7482</v>
      </c>
      <c r="B168" s="4" t="s">
        <v>7483</v>
      </c>
      <c r="C168" t="s">
        <v>7484</v>
      </c>
      <c r="D168" s="4" t="s">
        <v>7343</v>
      </c>
      <c r="E168" s="4" t="str">
        <f>SUBSTITUTE(SUBSTITUTE(SUBSTITUTE(SUBSTITUTE(SUBSTITUTE(SUBSTITUTE(SUBSTITUTE(SUBSTITUTE(SUBSTITUTE(SUBSTITUTE(SUBSTITUTE(SUBSTITUTE(SUBSTITUTE(LOWER(Table3[[#This Row],[Bedrijf]]),".",""),"-","")," bvba",""),"belgië",""),"belgium","")," nv","")," bv",""),"group",""),"groep","")," ", ""),"é","e"),"è","e"),"à","a")</f>
        <v>thecookwarecompany</v>
      </c>
      <c r="F168" t="s">
        <v>6689</v>
      </c>
      <c r="G168" s="4" t="s">
        <v>6689</v>
      </c>
      <c r="H168" t="s">
        <v>7410</v>
      </c>
      <c r="I168" t="s">
        <v>7344</v>
      </c>
      <c r="J168" t="str">
        <f>_xlfn.XLOOKUP(Table3[[#This Row],[Basisnaam]],Table2[Basisnaam],Table2[Naam],"",0)</f>
        <v>The Cookware Company</v>
      </c>
      <c r="K168" t="str">
        <f>_xlfn.XLOOKUP(Table3[[#This Row],[Email]],Contacten!$D$2:$D$355,Contacten!$D$2:$D$355,"Not Found",0)</f>
        <v>Not Found</v>
      </c>
      <c r="L168" t="str">
        <f>_xlfn.XLOOKUP(LOWER(Table3[[#This Row],[Voornaam]]&amp;Table3[[#This Row],[Achternaam]]&amp;Table3[[#This Row],[Basisnaam]]),Contacten!$L$2:$L$355,Contacten!$H$2:$H$355,"Not Found",0)</f>
        <v>Not Found</v>
      </c>
      <c r="M168" t="str">
        <f>LOWER(Table3[[#This Row],[Voornaam]]&amp;Table3[[#This Row],[Achternaam]]&amp;Table3[[#This Row],[Basisnaam]])</f>
        <v>gaellede caluwéthecookwarecompany</v>
      </c>
    </row>
    <row r="169" spans="1:13" x14ac:dyDescent="0.45">
      <c r="A169" s="3" t="s">
        <v>6254</v>
      </c>
      <c r="B169" s="4" t="s">
        <v>6253</v>
      </c>
      <c r="C169" t="s">
        <v>5726</v>
      </c>
      <c r="D169" s="4" t="s">
        <v>7485</v>
      </c>
      <c r="E169" s="4" t="str">
        <f>SUBSTITUTE(SUBSTITUTE(SUBSTITUTE(SUBSTITUTE(SUBSTITUTE(SUBSTITUTE(SUBSTITUTE(SUBSTITUTE(SUBSTITUTE(SUBSTITUTE(SUBSTITUTE(SUBSTITUTE(SUBSTITUTE(LOWER(Table3[[#This Row],[Bedrijf]]),".",""),"-","")," bvba",""),"belgië",""),"belgium","")," nv","")," bv",""),"group",""),"groep","")," ", ""),"é","e"),"è","e"),"à","a")</f>
        <v>alkenmaes</v>
      </c>
      <c r="F169" t="s">
        <v>7486</v>
      </c>
      <c r="G169" s="4" t="s">
        <v>6689</v>
      </c>
      <c r="H169" t="s">
        <v>7487</v>
      </c>
      <c r="I169" t="s">
        <v>279</v>
      </c>
      <c r="J169" t="str">
        <f>_xlfn.XLOOKUP(Table3[[#This Row],[Basisnaam]],Table2[Basisnaam],Table2[Naam],"",0)</f>
        <v>Alken-Maes</v>
      </c>
      <c r="K169" t="str">
        <f>_xlfn.XLOOKUP(Table3[[#This Row],[Email]],Contacten!$D$2:$D$355,Contacten!$D$2:$D$355,"Not Found",0)</f>
        <v>gary.vercammen@alken-maes.com</v>
      </c>
      <c r="L169" t="str">
        <f>_xlfn.XLOOKUP(LOWER(Table3[[#This Row],[Voornaam]]&amp;Table3[[#This Row],[Achternaam]]&amp;Table3[[#This Row],[Basisnaam]]),Contacten!$L$2:$L$355,Contacten!$H$2:$H$355,"Not Found",0)</f>
        <v>Not Found</v>
      </c>
      <c r="M169" t="str">
        <f>LOWER(Table3[[#This Row],[Voornaam]]&amp;Table3[[#This Row],[Achternaam]]&amp;Table3[[#This Row],[Basisnaam]])</f>
        <v>garyvercammenalkenmaes</v>
      </c>
    </row>
    <row r="170" spans="1:13" x14ac:dyDescent="0.45">
      <c r="A170" s="3" t="s">
        <v>7488</v>
      </c>
      <c r="B170" s="4" t="s">
        <v>7489</v>
      </c>
      <c r="C170" t="s">
        <v>7490</v>
      </c>
      <c r="D170" s="4" t="s">
        <v>7491</v>
      </c>
      <c r="E170" s="4" t="str">
        <f>SUBSTITUTE(SUBSTITUTE(SUBSTITUTE(SUBSTITUTE(SUBSTITUTE(SUBSTITUTE(SUBSTITUTE(SUBSTITUTE(SUBSTITUTE(SUBSTITUTE(SUBSTITUTE(SUBSTITUTE(SUBSTITUTE(LOWER(Table3[[#This Row],[Bedrijf]]),".",""),"-","")," bvba",""),"belgië",""),"belgium","")," nv","")," bv",""),"group",""),"groep","")," ", ""),"é","e"),"è","e"),"à","a")</f>
        <v>pernodricard</v>
      </c>
      <c r="F170" t="s">
        <v>7492</v>
      </c>
      <c r="G170" s="4" t="s">
        <v>6689</v>
      </c>
      <c r="H170" t="s">
        <v>5115</v>
      </c>
      <c r="I170" t="s">
        <v>7493</v>
      </c>
      <c r="J170" t="str">
        <f>_xlfn.XLOOKUP(Table3[[#This Row],[Basisnaam]],Table2[Basisnaam],Table2[Naam],"",0)</f>
        <v>Pernod Ricard Belgium</v>
      </c>
      <c r="K170" t="str">
        <f>_xlfn.XLOOKUP(Table3[[#This Row],[Email]],Contacten!$D$2:$D$355,Contacten!$D$2:$D$355,"Not Found",0)</f>
        <v>Not Found</v>
      </c>
      <c r="L170" t="str">
        <f>_xlfn.XLOOKUP(LOWER(Table3[[#This Row],[Voornaam]]&amp;Table3[[#This Row],[Achternaam]]&amp;Table3[[#This Row],[Basisnaam]]),Contacten!$L$2:$L$355,Contacten!$H$2:$H$355,"Not Found",0)</f>
        <v>Not Found</v>
      </c>
      <c r="M170" t="str">
        <f>LOWER(Table3[[#This Row],[Voornaam]]&amp;Table3[[#This Row],[Achternaam]]&amp;Table3[[#This Row],[Basisnaam]])</f>
        <v>gatienneduboispernodricard</v>
      </c>
    </row>
    <row r="171" spans="1:13" x14ac:dyDescent="0.45">
      <c r="A171" s="3" t="s">
        <v>7494</v>
      </c>
      <c r="B171" s="4" t="s">
        <v>7495</v>
      </c>
      <c r="C171" t="s">
        <v>7496</v>
      </c>
      <c r="D171" s="4" t="s">
        <v>7497</v>
      </c>
      <c r="E171" s="4" t="str">
        <f>SUBSTITUTE(SUBSTITUTE(SUBSTITUTE(SUBSTITUTE(SUBSTITUTE(SUBSTITUTE(SUBSTITUTE(SUBSTITUTE(SUBSTITUTE(SUBSTITUTE(SUBSTITUTE(SUBSTITUTE(SUBSTITUTE(LOWER(Table3[[#This Row],[Bedrijf]]),".",""),"-","")," bvba",""),"belgië",""),"belgium","")," nv","")," bv",""),"group",""),"groep","")," ", ""),"é","e"),"è","e"),"à","a")</f>
        <v>exxonmobilpetroleum&amp;chemical</v>
      </c>
      <c r="F171" t="s">
        <v>7498</v>
      </c>
      <c r="G171" s="4" t="s">
        <v>6689</v>
      </c>
      <c r="H171" t="s">
        <v>7499</v>
      </c>
      <c r="I171" t="s">
        <v>7500</v>
      </c>
      <c r="J171" t="str">
        <f>_xlfn.XLOOKUP(Table3[[#This Row],[Basisnaam]],Table2[Basisnaam],Table2[Naam],"",0)</f>
        <v>EXXONMOBIL PETROLEUM &amp; CHEMICAL</v>
      </c>
      <c r="K171" t="str">
        <f>_xlfn.XLOOKUP(Table3[[#This Row],[Email]],Contacten!$D$2:$D$355,Contacten!$D$2:$D$355,"Not Found",0)</f>
        <v>Not Found</v>
      </c>
      <c r="L171" t="str">
        <f>_xlfn.XLOOKUP(LOWER(Table3[[#This Row],[Voornaam]]&amp;Table3[[#This Row],[Achternaam]]&amp;Table3[[#This Row],[Basisnaam]]),Contacten!$L$2:$L$355,Contacten!$H$2:$H$355,"Not Found",0)</f>
        <v>Not Found</v>
      </c>
      <c r="M171" t="str">
        <f>LOWER(Table3[[#This Row],[Voornaam]]&amp;Table3[[#This Row],[Achternaam]]&amp;Table3[[#This Row],[Basisnaam]])</f>
        <v>geertducastelexxonmobilpetroleum&amp;chemical</v>
      </c>
    </row>
    <row r="172" spans="1:13" x14ac:dyDescent="0.45">
      <c r="A172" s="3" t="s">
        <v>7501</v>
      </c>
      <c r="B172" s="4" t="s">
        <v>7495</v>
      </c>
      <c r="C172" t="s">
        <v>7502</v>
      </c>
      <c r="D172" s="4" t="s">
        <v>7503</v>
      </c>
      <c r="E172" s="4" t="str">
        <f>SUBSTITUTE(SUBSTITUTE(SUBSTITUTE(SUBSTITUTE(SUBSTITUTE(SUBSTITUTE(SUBSTITUTE(SUBSTITUTE(SUBSTITUTE(SUBSTITUTE(SUBSTITUTE(SUBSTITUTE(SUBSTITUTE(LOWER(Table3[[#This Row],[Bedrijf]]),".",""),"-","")," bvba",""),"belgië",""),"belgium","")," nv","")," bv",""),"group",""),"groep","")," ", ""),"é","e"),"è","e"),"à","a")</f>
        <v>hubo</v>
      </c>
      <c r="F172" t="s">
        <v>6689</v>
      </c>
      <c r="G172" s="4" t="s">
        <v>6689</v>
      </c>
      <c r="H172" t="s">
        <v>5052</v>
      </c>
      <c r="I172" t="s">
        <v>7504</v>
      </c>
      <c r="J172" t="str">
        <f>_xlfn.XLOOKUP(Table3[[#This Row],[Basisnaam]],Table2[Basisnaam],Table2[Naam],"",0)</f>
        <v>Hubo België</v>
      </c>
      <c r="K172" t="str">
        <f>_xlfn.XLOOKUP(Table3[[#This Row],[Email]],Contacten!$D$2:$D$355,Contacten!$D$2:$D$355,"Not Found",0)</f>
        <v>Not Found</v>
      </c>
      <c r="L172" t="str">
        <f>_xlfn.XLOOKUP(LOWER(Table3[[#This Row],[Voornaam]]&amp;Table3[[#This Row],[Achternaam]]&amp;Table3[[#This Row],[Basisnaam]]),Contacten!$L$2:$L$355,Contacten!$H$2:$H$355,"Not Found",0)</f>
        <v>Not Found</v>
      </c>
      <c r="M172" t="str">
        <f>LOWER(Table3[[#This Row],[Voornaam]]&amp;Table3[[#This Row],[Achternaam]]&amp;Table3[[#This Row],[Basisnaam]])</f>
        <v>geertmelendez calderonhubo</v>
      </c>
    </row>
    <row r="173" spans="1:13" x14ac:dyDescent="0.45">
      <c r="A173" s="3" t="s">
        <v>7505</v>
      </c>
      <c r="B173" s="4" t="s">
        <v>7495</v>
      </c>
      <c r="C173" t="s">
        <v>7506</v>
      </c>
      <c r="D173" s="4" t="s">
        <v>7414</v>
      </c>
      <c r="E173" s="4" t="str">
        <f>SUBSTITUTE(SUBSTITUTE(SUBSTITUTE(SUBSTITUTE(SUBSTITUTE(SUBSTITUTE(SUBSTITUTE(SUBSTITUTE(SUBSTITUTE(SUBSTITUTE(SUBSTITUTE(SUBSTITUTE(SUBSTITUTE(LOWER(Table3[[#This Row],[Bedrijf]]),".",""),"-","")," bvba",""),"belgië",""),"belgium","")," nv","")," bv",""),"group",""),"groep","")," ", ""),"é","e"),"è","e"),"à","a")</f>
        <v>vanhool</v>
      </c>
      <c r="F173" t="s">
        <v>7507</v>
      </c>
      <c r="G173" s="4" t="s">
        <v>6689</v>
      </c>
      <c r="H173" t="s">
        <v>7508</v>
      </c>
      <c r="I173" t="s">
        <v>7509</v>
      </c>
      <c r="J173" t="str">
        <f>_xlfn.XLOOKUP(Table3[[#This Row],[Basisnaam]],Table2[Basisnaam],Table2[Naam],"",0)</f>
        <v>Van Hool NV</v>
      </c>
      <c r="K173" t="str">
        <f>_xlfn.XLOOKUP(Table3[[#This Row],[Email]],Contacten!$D$2:$D$355,Contacten!$D$2:$D$355,"Not Found",0)</f>
        <v>Not Found</v>
      </c>
      <c r="L173" t="str">
        <f>_xlfn.XLOOKUP(LOWER(Table3[[#This Row],[Voornaam]]&amp;Table3[[#This Row],[Achternaam]]&amp;Table3[[#This Row],[Basisnaam]]),Contacten!$L$2:$L$355,Contacten!$H$2:$H$355,"Not Found",0)</f>
        <v>Not Found</v>
      </c>
      <c r="M173" t="str">
        <f>LOWER(Table3[[#This Row],[Voornaam]]&amp;Table3[[#This Row],[Achternaam]]&amp;Table3[[#This Row],[Basisnaam]])</f>
        <v>geertverduycktvanhool</v>
      </c>
    </row>
    <row r="174" spans="1:13" x14ac:dyDescent="0.45">
      <c r="A174" s="3" t="s">
        <v>7510</v>
      </c>
      <c r="B174" s="4" t="s">
        <v>7511</v>
      </c>
      <c r="C174" t="s">
        <v>7512</v>
      </c>
      <c r="D174" s="4" t="s">
        <v>6739</v>
      </c>
      <c r="E174" s="4" t="str">
        <f>SUBSTITUTE(SUBSTITUTE(SUBSTITUTE(SUBSTITUTE(SUBSTITUTE(SUBSTITUTE(SUBSTITUTE(SUBSTITUTE(SUBSTITUTE(SUBSTITUTE(SUBSTITUTE(SUBSTITUTE(SUBSTITUTE(LOWER(Table3[[#This Row],[Bedrijf]]),".",""),"-","")," bvba",""),"belgië",""),"belgium","")," nv","")," bv",""),"group",""),"groep","")," ", ""),"é","e"),"è","e"),"à","a")</f>
        <v>atlascopcoairpower</v>
      </c>
      <c r="F174" t="s">
        <v>6689</v>
      </c>
      <c r="G174" s="4" t="s">
        <v>6689</v>
      </c>
      <c r="H174" t="s">
        <v>5052</v>
      </c>
      <c r="I174" t="s">
        <v>7513</v>
      </c>
      <c r="J174" t="str">
        <f>_xlfn.XLOOKUP(Table3[[#This Row],[Basisnaam]],Table2[Basisnaam],Table2[Naam],"",0)</f>
        <v>Atlas Copco Airpower</v>
      </c>
      <c r="K174" t="str">
        <f>_xlfn.XLOOKUP(Table3[[#This Row],[Email]],Contacten!$D$2:$D$355,Contacten!$D$2:$D$355,"Not Found",0)</f>
        <v>Not Found</v>
      </c>
      <c r="L174" t="str">
        <f>_xlfn.XLOOKUP(LOWER(Table3[[#This Row],[Voornaam]]&amp;Table3[[#This Row],[Achternaam]]&amp;Table3[[#This Row],[Basisnaam]]),Contacten!$L$2:$L$355,Contacten!$H$2:$H$355,"Not Found",0)</f>
        <v>Not Found</v>
      </c>
      <c r="M174" t="str">
        <f>LOWER(Table3[[#This Row],[Voornaam]]&amp;Table3[[#This Row],[Achternaam]]&amp;Table3[[#This Row],[Basisnaam]])</f>
        <v>géraldineborrenbergenatlascopcoairpower</v>
      </c>
    </row>
    <row r="175" spans="1:13" x14ac:dyDescent="0.45">
      <c r="A175" s="3" t="s">
        <v>7514</v>
      </c>
      <c r="B175" s="4" t="s">
        <v>6249</v>
      </c>
      <c r="C175" t="s">
        <v>7515</v>
      </c>
      <c r="D175" s="4" t="s">
        <v>7516</v>
      </c>
      <c r="E175" s="4" t="str">
        <f>SUBSTITUTE(SUBSTITUTE(SUBSTITUTE(SUBSTITUTE(SUBSTITUTE(SUBSTITUTE(SUBSTITUTE(SUBSTITUTE(SUBSTITUTE(SUBSTITUTE(SUBSTITUTE(SUBSTITUTE(SUBSTITUTE(LOWER(Table3[[#This Row],[Bedrijf]]),".",""),"-","")," bvba",""),"belgië",""),"belgium","")," nv","")," bv",""),"group",""),"groep","")," ", ""),"é","e"),"è","e"),"à","a")</f>
        <v>peetersgovers</v>
      </c>
      <c r="F175" t="s">
        <v>6689</v>
      </c>
      <c r="G175" s="4" t="s">
        <v>6689</v>
      </c>
      <c r="H175" t="s">
        <v>5115</v>
      </c>
      <c r="I175" t="s">
        <v>7517</v>
      </c>
      <c r="J175" t="str">
        <f>_xlfn.XLOOKUP(Table3[[#This Row],[Basisnaam]],Table2[Basisnaam],Table2[Naam],"",0)</f>
        <v>Peeters-Govers NV</v>
      </c>
      <c r="K175" t="str">
        <f>_xlfn.XLOOKUP(Table3[[#This Row],[Email]],Contacten!$D$2:$D$355,Contacten!$D$2:$D$355,"Not Found",0)</f>
        <v>Not Found</v>
      </c>
      <c r="L175" t="str">
        <f>_xlfn.XLOOKUP(LOWER(Table3[[#This Row],[Voornaam]]&amp;Table3[[#This Row],[Achternaam]]&amp;Table3[[#This Row],[Basisnaam]]),Contacten!$L$2:$L$355,Contacten!$H$2:$H$355,"Not Found",0)</f>
        <v>Not Found</v>
      </c>
      <c r="M175" t="str">
        <f>LOWER(Table3[[#This Row],[Voornaam]]&amp;Table3[[#This Row],[Achternaam]]&amp;Table3[[#This Row],[Basisnaam]])</f>
        <v>gerdhorstenpeetersgovers</v>
      </c>
    </row>
    <row r="176" spans="1:13" x14ac:dyDescent="0.45">
      <c r="A176" s="3" t="s">
        <v>7518</v>
      </c>
      <c r="B176" s="4" t="s">
        <v>7519</v>
      </c>
      <c r="C176" t="s">
        <v>7520</v>
      </c>
      <c r="D176" s="4" t="s">
        <v>7521</v>
      </c>
      <c r="E176" s="4" t="str">
        <f>SUBSTITUTE(SUBSTITUTE(SUBSTITUTE(SUBSTITUTE(SUBSTITUTE(SUBSTITUTE(SUBSTITUTE(SUBSTITUTE(SUBSTITUTE(SUBSTITUTE(SUBSTITUTE(SUBSTITUTE(SUBSTITUTE(LOWER(Table3[[#This Row],[Bedrijf]]),".",""),"-","")," bvba",""),"belgië",""),"belgium","")," nv","")," bv",""),"group",""),"groep","")," ", ""),"é","e"),"è","e"),"à","a")</f>
        <v>hedinautomotiveaalst</v>
      </c>
      <c r="F176" t="s">
        <v>7522</v>
      </c>
      <c r="G176" s="4" t="s">
        <v>6689</v>
      </c>
      <c r="H176" t="s">
        <v>5115</v>
      </c>
      <c r="I176" t="s">
        <v>7523</v>
      </c>
      <c r="J176" t="str">
        <f>_xlfn.XLOOKUP(Table3[[#This Row],[Basisnaam]],Table2[Basisnaam],Table2[Naam],"",0)</f>
        <v>Hedin Automotive Aalst NV</v>
      </c>
      <c r="K176" t="str">
        <f>_xlfn.XLOOKUP(Table3[[#This Row],[Email]],Contacten!$D$2:$D$355,Contacten!$D$2:$D$355,"Not Found",0)</f>
        <v>Not Found</v>
      </c>
      <c r="L176" t="str">
        <f>_xlfn.XLOOKUP(LOWER(Table3[[#This Row],[Voornaam]]&amp;Table3[[#This Row],[Achternaam]]&amp;Table3[[#This Row],[Basisnaam]]),Contacten!$L$2:$L$355,Contacten!$H$2:$H$355,"Not Found",0)</f>
        <v>Not Found</v>
      </c>
      <c r="M176" t="str">
        <f>LOWER(Table3[[#This Row],[Voornaam]]&amp;Table3[[#This Row],[Achternaam]]&amp;Table3[[#This Row],[Basisnaam]])</f>
        <v>gerdaherbotshedinautomotiveaalst</v>
      </c>
    </row>
    <row r="177" spans="1:13" x14ac:dyDescent="0.45">
      <c r="A177" s="3" t="s">
        <v>7524</v>
      </c>
      <c r="B177" s="4" t="s">
        <v>7525</v>
      </c>
      <c r="C177" t="s">
        <v>7526</v>
      </c>
      <c r="D177" s="4" t="s">
        <v>7110</v>
      </c>
      <c r="E177" s="4" t="str">
        <f>SUBSTITUTE(SUBSTITUTE(SUBSTITUTE(SUBSTITUTE(SUBSTITUTE(SUBSTITUTE(SUBSTITUTE(SUBSTITUTE(SUBSTITUTE(SUBSTITUTE(SUBSTITUTE(SUBSTITUTE(SUBSTITUTE(LOWER(Table3[[#This Row],[Bedrijf]]),".",""),"-","")," bvba",""),"belgië",""),"belgium","")," nv","")," bv",""),"group",""),"groep","")," ", ""),"é","e"),"è","e"),"à","a")</f>
        <v>houben</v>
      </c>
      <c r="F177" t="s">
        <v>7527</v>
      </c>
      <c r="G177" s="4" t="s">
        <v>6689</v>
      </c>
      <c r="H177" t="s">
        <v>5115</v>
      </c>
      <c r="I177" t="s">
        <v>7112</v>
      </c>
      <c r="J177" t="str">
        <f>_xlfn.XLOOKUP(Table3[[#This Row],[Basisnaam]],Table2[Basisnaam],Table2[Naam],"",0)</f>
        <v>Houben NV</v>
      </c>
      <c r="K177" t="str">
        <f>_xlfn.XLOOKUP(Table3[[#This Row],[Email]],Contacten!$D$2:$D$355,Contacten!$D$2:$D$355,"Not Found",0)</f>
        <v>Not Found</v>
      </c>
      <c r="L177" t="str">
        <f>_xlfn.XLOOKUP(LOWER(Table3[[#This Row],[Voornaam]]&amp;Table3[[#This Row],[Achternaam]]&amp;Table3[[#This Row],[Basisnaam]]),Contacten!$L$2:$L$355,Contacten!$H$2:$H$355,"Not Found",0)</f>
        <v>Not Found</v>
      </c>
      <c r="M177" t="str">
        <f>LOWER(Table3[[#This Row],[Voornaam]]&amp;Table3[[#This Row],[Achternaam]]&amp;Table3[[#This Row],[Basisnaam]])</f>
        <v>gerryvanhoonackerhouben</v>
      </c>
    </row>
    <row r="178" spans="1:13" x14ac:dyDescent="0.45">
      <c r="A178" s="3" t="s">
        <v>7528</v>
      </c>
      <c r="B178" s="4" t="s">
        <v>7478</v>
      </c>
      <c r="C178" t="s">
        <v>7529</v>
      </c>
      <c r="D178" s="4" t="s">
        <v>7530</v>
      </c>
      <c r="E178" s="4" t="str">
        <f>SUBSTITUTE(SUBSTITUTE(SUBSTITUTE(SUBSTITUTE(SUBSTITUTE(SUBSTITUTE(SUBSTITUTE(SUBSTITUTE(SUBSTITUTE(SUBSTITUTE(SUBSTITUTE(SUBSTITUTE(SUBSTITUTE(LOWER(Table3[[#This Row],[Bedrijf]]),".",""),"-","")," bvba",""),"belgië",""),"belgium","")," nv","")," bv",""),"group",""),"groep","")," ", ""),"é","e"),"è","e"),"à","a")</f>
        <v>miraclon</v>
      </c>
      <c r="F178" t="s">
        <v>6689</v>
      </c>
      <c r="G178" s="4" t="s">
        <v>6689</v>
      </c>
      <c r="H178" t="s">
        <v>5052</v>
      </c>
      <c r="I178" t="s">
        <v>6689</v>
      </c>
      <c r="J178" t="str">
        <f>_xlfn.XLOOKUP(Table3[[#This Row],[Basisnaam]],Table2[Basisnaam],Table2[Naam],"",0)</f>
        <v>Miraclon Belgium</v>
      </c>
      <c r="K178" t="str">
        <f>_xlfn.XLOOKUP(Table3[[#This Row],[Email]],Contacten!$D$2:$D$355,Contacten!$D$2:$D$355,"Not Found",0)</f>
        <v>Not Found</v>
      </c>
      <c r="L178" t="str">
        <f>_xlfn.XLOOKUP(LOWER(Table3[[#This Row],[Voornaam]]&amp;Table3[[#This Row],[Achternaam]]&amp;Table3[[#This Row],[Basisnaam]]),Contacten!$L$2:$L$355,Contacten!$H$2:$H$355,"Not Found",0)</f>
        <v>Not Found</v>
      </c>
      <c r="M178" t="str">
        <f>LOWER(Table3[[#This Row],[Voornaam]]&amp;Table3[[#This Row],[Achternaam]]&amp;Table3[[#This Row],[Basisnaam]])</f>
        <v>gertspruytmiraclon</v>
      </c>
    </row>
    <row r="179" spans="1:13" x14ac:dyDescent="0.45">
      <c r="A179" s="3" t="s">
        <v>7531</v>
      </c>
      <c r="B179" s="4" t="s">
        <v>5584</v>
      </c>
      <c r="C179" t="s">
        <v>5585</v>
      </c>
      <c r="D179" s="4" t="s">
        <v>7532</v>
      </c>
      <c r="E179" s="4" t="str">
        <f>SUBSTITUTE(SUBSTITUTE(SUBSTITUTE(SUBSTITUTE(SUBSTITUTE(SUBSTITUTE(SUBSTITUTE(SUBSTITUTE(SUBSTITUTE(SUBSTITUTE(SUBSTITUTE(SUBSTITUTE(SUBSTITUTE(LOWER(Table3[[#This Row],[Bedrijf]]),".",""),"-","")," bvba",""),"belgië",""),"belgium","")," nv","")," bv",""),"group",""),"groep","")," ", ""),"é","e"),"è","e"),"à","a")</f>
        <v>loomans</v>
      </c>
      <c r="F179" t="s">
        <v>6689</v>
      </c>
      <c r="G179" s="4" t="s">
        <v>6689</v>
      </c>
      <c r="H179" t="s">
        <v>5052</v>
      </c>
      <c r="I179" t="s">
        <v>7533</v>
      </c>
      <c r="J179" t="str">
        <f>_xlfn.XLOOKUP(Table3[[#This Row],[Basisnaam]],Table2[Basisnaam],Table2[Naam],"",0)</f>
        <v>Loomans Group</v>
      </c>
      <c r="K179" t="str">
        <f>_xlfn.XLOOKUP(Table3[[#This Row],[Email]],Contacten!$D$2:$D$355,Contacten!$D$2:$D$355,"Not Found",0)</f>
        <v>Not Found</v>
      </c>
      <c r="L179" t="str">
        <f>_xlfn.XLOOKUP(LOWER(Table3[[#This Row],[Voornaam]]&amp;Table3[[#This Row],[Achternaam]]&amp;Table3[[#This Row],[Basisnaam]]),Contacten!$L$2:$L$355,Contacten!$H$2:$H$355,"Not Found",0)</f>
        <v>Not Found</v>
      </c>
      <c r="M179" t="str">
        <f>LOWER(Table3[[#This Row],[Voornaam]]&amp;Table3[[#This Row],[Achternaam]]&amp;Table3[[#This Row],[Basisnaam]])</f>
        <v>gielhaeldermansloomans</v>
      </c>
    </row>
    <row r="180" spans="1:13" x14ac:dyDescent="0.45">
      <c r="A180" s="3" t="s">
        <v>7534</v>
      </c>
      <c r="B180" s="4" t="s">
        <v>7535</v>
      </c>
      <c r="C180" t="s">
        <v>7536</v>
      </c>
      <c r="D180" s="4" t="s">
        <v>7537</v>
      </c>
      <c r="E180" s="4" t="str">
        <f>SUBSTITUTE(SUBSTITUTE(SUBSTITUTE(SUBSTITUTE(SUBSTITUTE(SUBSTITUTE(SUBSTITUTE(SUBSTITUTE(SUBSTITUTE(SUBSTITUTE(SUBSTITUTE(SUBSTITUTE(SUBSTITUTE(LOWER(Table3[[#This Row],[Bedrijf]]),".",""),"-","")," bvba",""),"belgië",""),"belgium","")," nv","")," bv",""),"group",""),"groep","")," ", ""),"é","e"),"è","e"),"à","a")</f>
        <v>boortmalt</v>
      </c>
      <c r="F180" t="s">
        <v>6689</v>
      </c>
      <c r="G180" s="4" t="s">
        <v>6689</v>
      </c>
      <c r="H180" t="s">
        <v>5052</v>
      </c>
      <c r="I180" t="s">
        <v>7538</v>
      </c>
      <c r="J180" t="str">
        <f>_xlfn.XLOOKUP(Table3[[#This Row],[Basisnaam]],Table2[Basisnaam],Table2[Naam],"",0)</f>
        <v>Boortmalt</v>
      </c>
      <c r="K180" t="str">
        <f>_xlfn.XLOOKUP(Table3[[#This Row],[Email]],Contacten!$D$2:$D$355,Contacten!$D$2:$D$355,"Not Found",0)</f>
        <v>Not Found</v>
      </c>
      <c r="L180" t="str">
        <f>_xlfn.XLOOKUP(LOWER(Table3[[#This Row],[Voornaam]]&amp;Table3[[#This Row],[Achternaam]]&amp;Table3[[#This Row],[Basisnaam]]),Contacten!$L$2:$L$355,Contacten!$H$2:$H$355,"Not Found",0)</f>
        <v>Not Found</v>
      </c>
      <c r="M180" t="str">
        <f>LOWER(Table3[[#This Row],[Voornaam]]&amp;Table3[[#This Row],[Achternaam]]&amp;Table3[[#This Row],[Basisnaam]])</f>
        <v>gilbertevan de voordeboortmalt</v>
      </c>
    </row>
    <row r="181" spans="1:13" x14ac:dyDescent="0.45">
      <c r="A181" s="4" t="s">
        <v>7539</v>
      </c>
      <c r="B181" s="4" t="s">
        <v>7540</v>
      </c>
      <c r="C181" t="s">
        <v>7541</v>
      </c>
      <c r="D181" s="4" t="s">
        <v>6796</v>
      </c>
      <c r="E181" s="4" t="str">
        <f>SUBSTITUTE(SUBSTITUTE(SUBSTITUTE(SUBSTITUTE(SUBSTITUTE(SUBSTITUTE(SUBSTITUTE(SUBSTITUTE(SUBSTITUTE(SUBSTITUTE(SUBSTITUTE(SUBSTITUTE(SUBSTITUTE(LOWER(Table3[[#This Row],[Bedrijf]]),".",""),"-","")," bvba",""),"belgië",""),"belgium","")," nv","")," bv",""),"group",""),"groep","")," ", ""),"é","e"),"è","e"),"à","a")</f>
        <v>nikonmetrologyeurope</v>
      </c>
      <c r="F181" t="s">
        <v>7542</v>
      </c>
      <c r="G181" s="4" t="s">
        <v>6689</v>
      </c>
      <c r="H181" t="s">
        <v>5115</v>
      </c>
      <c r="I181" t="s">
        <v>6798</v>
      </c>
      <c r="J181" t="str">
        <f>_xlfn.XLOOKUP(Table3[[#This Row],[Basisnaam]],Table2[Basisnaam],Table2[Naam],"",0)</f>
        <v>Nikon Metrology Europe</v>
      </c>
      <c r="K181" t="str">
        <f>_xlfn.XLOOKUP(Table3[[#This Row],[Email]],Contacten!$D$2:$D$355,Contacten!$D$2:$D$355,"Not Found",0)</f>
        <v>Not Found</v>
      </c>
      <c r="L181" t="str">
        <f>_xlfn.XLOOKUP(LOWER(Table3[[#This Row],[Voornaam]]&amp;Table3[[#This Row],[Achternaam]]&amp;Table3[[#This Row],[Basisnaam]]),Contacten!$L$2:$L$355,Contacten!$H$2:$H$355,"Not Found",0)</f>
        <v>Not Found</v>
      </c>
      <c r="M181" t="str">
        <f>LOWER(Table3[[#This Row],[Voornaam]]&amp;Table3[[#This Row],[Achternaam]]&amp;Table3[[#This Row],[Basisnaam]])</f>
        <v>gilkahennecartnikonmetrologyeurope</v>
      </c>
    </row>
    <row r="182" spans="1:13" x14ac:dyDescent="0.45">
      <c r="A182" s="3" t="s">
        <v>6196</v>
      </c>
      <c r="B182" s="4" t="s">
        <v>6194</v>
      </c>
      <c r="C182" t="s">
        <v>6195</v>
      </c>
      <c r="D182" s="4" t="s">
        <v>2472</v>
      </c>
      <c r="E182" s="4" t="str">
        <f>SUBSTITUTE(SUBSTITUTE(SUBSTITUTE(SUBSTITUTE(SUBSTITUTE(SUBSTITUTE(SUBSTITUTE(SUBSTITUTE(SUBSTITUTE(SUBSTITUTE(SUBSTITUTE(SUBSTITUTE(SUBSTITUTE(LOWER(Table3[[#This Row],[Bedrijf]]),".",""),"-","")," bvba",""),"belgië",""),"belgium","")," nv","")," bv",""),"group",""),"groep","")," ", ""),"é","e"),"è","e"),"à","a")</f>
        <v>hondamotoreuropelogistics</v>
      </c>
      <c r="F182" t="s">
        <v>6689</v>
      </c>
      <c r="G182" s="4" t="s">
        <v>6689</v>
      </c>
      <c r="H182" t="s">
        <v>5052</v>
      </c>
      <c r="I182" t="s">
        <v>7543</v>
      </c>
      <c r="J182" t="str">
        <f>_xlfn.XLOOKUP(Table3[[#This Row],[Basisnaam]],Table2[Basisnaam],Table2[Naam],"",0)</f>
        <v>Honda Motor Europe Logistics</v>
      </c>
      <c r="K182" t="str">
        <f>_xlfn.XLOOKUP(Table3[[#This Row],[Email]],Contacten!$D$2:$D$355,Contacten!$D$2:$D$355,"Not Found",0)</f>
        <v>gio.demeersseman@honda-eu.com</v>
      </c>
      <c r="L182" t="str">
        <f>_xlfn.XLOOKUP(LOWER(Table3[[#This Row],[Voornaam]]&amp;Table3[[#This Row],[Achternaam]]&amp;Table3[[#This Row],[Basisnaam]]),Contacten!$L$2:$L$355,Contacten!$H$2:$H$355,"Not Found",0)</f>
        <v>Not Found</v>
      </c>
      <c r="M182" t="str">
        <f>LOWER(Table3[[#This Row],[Voornaam]]&amp;Table3[[#This Row],[Achternaam]]&amp;Table3[[#This Row],[Basisnaam]])</f>
        <v>giodemeerssemanhondamotoreuropelogistics</v>
      </c>
    </row>
    <row r="183" spans="1:13" x14ac:dyDescent="0.45">
      <c r="A183" s="3" t="s">
        <v>7544</v>
      </c>
      <c r="B183" s="4" t="s">
        <v>7545</v>
      </c>
      <c r="C183" t="s">
        <v>7546</v>
      </c>
      <c r="D183" s="4" t="s">
        <v>7547</v>
      </c>
      <c r="E183" s="4" t="str">
        <f>SUBSTITUTE(SUBSTITUTE(SUBSTITUTE(SUBSTITUTE(SUBSTITUTE(SUBSTITUTE(SUBSTITUTE(SUBSTITUTE(SUBSTITUTE(SUBSTITUTE(SUBSTITUTE(SUBSTITUTE(SUBSTITUTE(LOWER(Table3[[#This Row],[Bedrijf]]),".",""),"-","")," bvba",""),"belgië",""),"belgium","")," nv","")," bv",""),"group",""),"groep","")," ", ""),"é","e"),"è","e"),"à","a")</f>
        <v>sumitomobakeliteeurope</v>
      </c>
      <c r="F183" t="s">
        <v>6689</v>
      </c>
      <c r="G183" s="4" t="s">
        <v>6689</v>
      </c>
      <c r="H183" t="s">
        <v>5052</v>
      </c>
      <c r="I183" t="s">
        <v>7548</v>
      </c>
      <c r="J183" t="str">
        <f>_xlfn.XLOOKUP(Table3[[#This Row],[Basisnaam]],Table2[Basisnaam],Table2[Naam],"",0)</f>
        <v>Sumitomo Bakelite Europe NV</v>
      </c>
      <c r="K183" t="str">
        <f>_xlfn.XLOOKUP(Table3[[#This Row],[Email]],Contacten!$D$2:$D$355,Contacten!$D$2:$D$355,"Not Found",0)</f>
        <v>Not Found</v>
      </c>
      <c r="L183" t="str">
        <f>_xlfn.XLOOKUP(LOWER(Table3[[#This Row],[Voornaam]]&amp;Table3[[#This Row],[Achternaam]]&amp;Table3[[#This Row],[Basisnaam]]),Contacten!$L$2:$L$355,Contacten!$H$2:$H$355,"Not Found",0)</f>
        <v>Not Found</v>
      </c>
      <c r="M183" t="str">
        <f>LOWER(Table3[[#This Row],[Voornaam]]&amp;Table3[[#This Row],[Achternaam]]&amp;Table3[[#This Row],[Basisnaam]])</f>
        <v>greetjoyeuxsumitomobakeliteeurope</v>
      </c>
    </row>
    <row r="184" spans="1:13" x14ac:dyDescent="0.45">
      <c r="A184" s="3" t="s">
        <v>7549</v>
      </c>
      <c r="B184" s="4" t="s">
        <v>7545</v>
      </c>
      <c r="C184" t="s">
        <v>7550</v>
      </c>
      <c r="D184" s="4" t="s">
        <v>7551</v>
      </c>
      <c r="E184" s="4" t="str">
        <f>SUBSTITUTE(SUBSTITUTE(SUBSTITUTE(SUBSTITUTE(SUBSTITUTE(SUBSTITUTE(SUBSTITUTE(SUBSTITUTE(SUBSTITUTE(SUBSTITUTE(SUBSTITUTE(SUBSTITUTE(SUBSTITUTE(LOWER(Table3[[#This Row],[Bedrijf]]),".",""),"-","")," bvba",""),"belgië",""),"belgium","")," nv","")," bv",""),"group",""),"groep","")," ", ""),"é","e"),"è","e"),"à","a")</f>
        <v>jaga</v>
      </c>
      <c r="F184" t="s">
        <v>7552</v>
      </c>
      <c r="G184" s="4" t="s">
        <v>6689</v>
      </c>
      <c r="H184" t="s">
        <v>5052</v>
      </c>
      <c r="I184" t="s">
        <v>7553</v>
      </c>
      <c r="J184" t="str">
        <f>_xlfn.XLOOKUP(Table3[[#This Row],[Basisnaam]],Table2[Basisnaam],Table2[Naam],"",0)</f>
        <v>Jaga NV</v>
      </c>
      <c r="K184" t="str">
        <f>_xlfn.XLOOKUP(Table3[[#This Row],[Email]],Contacten!$D$2:$D$355,Contacten!$D$2:$D$355,"Not Found",0)</f>
        <v>Not Found</v>
      </c>
      <c r="L184" t="str">
        <f>_xlfn.XLOOKUP(LOWER(Table3[[#This Row],[Voornaam]]&amp;Table3[[#This Row],[Achternaam]]&amp;Table3[[#This Row],[Basisnaam]]),Contacten!$L$2:$L$355,Contacten!$H$2:$H$355,"Not Found",0)</f>
        <v>Not Found</v>
      </c>
      <c r="M184" t="str">
        <f>LOWER(Table3[[#This Row],[Voornaam]]&amp;Table3[[#This Row],[Achternaam]]&amp;Table3[[#This Row],[Basisnaam]])</f>
        <v>greetkozlowskijaga</v>
      </c>
    </row>
    <row r="185" spans="1:13" x14ac:dyDescent="0.45">
      <c r="A185" s="3" t="s">
        <v>7554</v>
      </c>
      <c r="B185" s="4" t="s">
        <v>5342</v>
      </c>
      <c r="C185" t="s">
        <v>7555</v>
      </c>
      <c r="D185" s="4" t="s">
        <v>7556</v>
      </c>
      <c r="E185" s="4" t="str">
        <f>SUBSTITUTE(SUBSTITUTE(SUBSTITUTE(SUBSTITUTE(SUBSTITUTE(SUBSTITUTE(SUBSTITUTE(SUBSTITUTE(SUBSTITUTE(SUBSTITUTE(SUBSTITUTE(SUBSTITUTE(SUBSTITUTE(LOWER(Table3[[#This Row],[Bedrijf]]),".",""),"-","")," bvba",""),"belgië",""),"belgium","")," nv","")," bv",""),"group",""),"groep","")," ", ""),"é","e"),"è","e"),"à","a")</f>
        <v>ebema</v>
      </c>
      <c r="F185" t="s">
        <v>7557</v>
      </c>
      <c r="G185" s="4" t="s">
        <v>6689</v>
      </c>
      <c r="H185" t="s">
        <v>5052</v>
      </c>
      <c r="I185" t="s">
        <v>7558</v>
      </c>
      <c r="J185" t="str">
        <f>_xlfn.XLOOKUP(Table3[[#This Row],[Basisnaam]],Table2[Basisnaam],Table2[Naam],"",0)</f>
        <v>Ebema</v>
      </c>
      <c r="K185" t="str">
        <f>_xlfn.XLOOKUP(Table3[[#This Row],[Email]],Contacten!$D$2:$D$355,Contacten!$D$2:$D$355,"Not Found",0)</f>
        <v>Not Found</v>
      </c>
      <c r="L185" t="str">
        <f>_xlfn.XLOOKUP(LOWER(Table3[[#This Row],[Voornaam]]&amp;Table3[[#This Row],[Achternaam]]&amp;Table3[[#This Row],[Basisnaam]]),Contacten!$L$2:$L$355,Contacten!$H$2:$H$355,"Not Found",0)</f>
        <v>Not Found</v>
      </c>
      <c r="M185" t="str">
        <f>LOWER(Table3[[#This Row],[Voornaam]]&amp;Table3[[#This Row],[Achternaam]]&amp;Table3[[#This Row],[Basisnaam]])</f>
        <v>goedelepanisebema</v>
      </c>
    </row>
    <row r="186" spans="1:13" x14ac:dyDescent="0.45">
      <c r="A186" s="4" t="s">
        <v>7559</v>
      </c>
      <c r="B186" s="4" t="s">
        <v>7560</v>
      </c>
      <c r="C186" t="s">
        <v>7561</v>
      </c>
      <c r="D186" s="4" t="s">
        <v>7562</v>
      </c>
      <c r="E186" s="4" t="str">
        <f>SUBSTITUTE(SUBSTITUTE(SUBSTITUTE(SUBSTITUTE(SUBSTITUTE(SUBSTITUTE(SUBSTITUTE(SUBSTITUTE(SUBSTITUTE(SUBSTITUTE(SUBSTITUTE(SUBSTITUTE(SUBSTITUTE(LOWER(Table3[[#This Row],[Bedrijf]]),".",""),"-","")," bvba",""),"belgië",""),"belgium","")," nv","")," bv",""),"group",""),"groep","")," ", ""),"é","e"),"è","e"),"à","a")</f>
        <v>gentals</v>
      </c>
      <c r="F186" t="s">
        <v>7563</v>
      </c>
      <c r="G186" s="4" t="s">
        <v>6689</v>
      </c>
      <c r="H186" t="s">
        <v>5052</v>
      </c>
      <c r="I186" t="s">
        <v>7564</v>
      </c>
      <c r="J186" t="str">
        <f>_xlfn.XLOOKUP(Table3[[#This Row],[Basisnaam]],Table2[Basisnaam],Table2[Naam],"",0)</f>
        <v>Gentals NV</v>
      </c>
      <c r="K186" t="str">
        <f>_xlfn.XLOOKUP(Table3[[#This Row],[Email]],Contacten!$D$2:$D$355,Contacten!$D$2:$D$355,"Not Found",0)</f>
        <v>Not Found</v>
      </c>
      <c r="L186" t="str">
        <f>_xlfn.XLOOKUP(LOWER(Table3[[#This Row],[Voornaam]]&amp;Table3[[#This Row],[Achternaam]]&amp;Table3[[#This Row],[Basisnaam]]),Contacten!$L$2:$L$355,Contacten!$H$2:$H$355,"Not Found",0)</f>
        <v>Not Found</v>
      </c>
      <c r="M186" t="str">
        <f>LOWER(Table3[[#This Row],[Voornaam]]&amp;Table3[[#This Row],[Achternaam]]&amp;Table3[[#This Row],[Basisnaam]])</f>
        <v>goedroenosaergentals</v>
      </c>
    </row>
    <row r="187" spans="1:13" x14ac:dyDescent="0.45">
      <c r="A187" s="3" t="s">
        <v>7565</v>
      </c>
      <c r="B187" s="4" t="s">
        <v>6510</v>
      </c>
      <c r="C187" t="s">
        <v>7473</v>
      </c>
      <c r="D187" s="4" t="s">
        <v>7474</v>
      </c>
      <c r="E187" s="4" t="str">
        <f>SUBSTITUTE(SUBSTITUTE(SUBSTITUTE(SUBSTITUTE(SUBSTITUTE(SUBSTITUTE(SUBSTITUTE(SUBSTITUTE(SUBSTITUTE(SUBSTITUTE(SUBSTITUTE(SUBSTITUTE(SUBSTITUTE(LOWER(Table3[[#This Row],[Bedrijf]]),".",""),"-","")," bvba",""),"belgië",""),"belgium","")," nv","")," bv",""),"group",""),"groep","")," ", ""),"é","e"),"è","e"),"à","a")</f>
        <v>hansandersopticiens</v>
      </c>
      <c r="F187" t="s">
        <v>7566</v>
      </c>
      <c r="G187" s="4" t="s">
        <v>6689</v>
      </c>
      <c r="H187" t="s">
        <v>5052</v>
      </c>
      <c r="I187" t="s">
        <v>7476</v>
      </c>
      <c r="J187" t="str">
        <f>_xlfn.XLOOKUP(Table3[[#This Row],[Basisnaam]],Table2[Basisnaam],Table2[Naam],"",0)</f>
        <v>Hans Anders Opticiens België Bvba</v>
      </c>
      <c r="K187" t="str">
        <f>_xlfn.XLOOKUP(Table3[[#This Row],[Email]],Contacten!$D$2:$D$355,Contacten!$D$2:$D$355,"Not Found",0)</f>
        <v>Not Found</v>
      </c>
      <c r="L187" t="str">
        <f>_xlfn.XLOOKUP(LOWER(Table3[[#This Row],[Voornaam]]&amp;Table3[[#This Row],[Achternaam]]&amp;Table3[[#This Row],[Basisnaam]]),Contacten!$L$2:$L$355,Contacten!$H$2:$H$355,"Not Found",0)</f>
        <v>Not Found</v>
      </c>
      <c r="M187" t="str">
        <f>LOWER(Table3[[#This Row],[Voornaam]]&amp;Table3[[#This Row],[Achternaam]]&amp;Table3[[#This Row],[Basisnaam]])</f>
        <v>graziellacalihansandersopticiens</v>
      </c>
    </row>
    <row r="188" spans="1:13" x14ac:dyDescent="0.45">
      <c r="A188" s="3" t="s">
        <v>7567</v>
      </c>
      <c r="B188" s="4" t="s">
        <v>7545</v>
      </c>
      <c r="C188" t="s">
        <v>7568</v>
      </c>
      <c r="D188" s="4" t="s">
        <v>7569</v>
      </c>
      <c r="E188" s="4" t="str">
        <f>SUBSTITUTE(SUBSTITUTE(SUBSTITUTE(SUBSTITUTE(SUBSTITUTE(SUBSTITUTE(SUBSTITUTE(SUBSTITUTE(SUBSTITUTE(SUBSTITUTE(SUBSTITUTE(SUBSTITUTE(SUBSTITUTE(LOWER(Table3[[#This Row],[Bedrijf]]),".",""),"-","")," bvba",""),"belgië",""),"belgium","")," nv","")," bv",""),"group",""),"groep","")," ", ""),"é","e"),"è","e"),"à","a")</f>
        <v>covestro</v>
      </c>
      <c r="F188" t="s">
        <v>6689</v>
      </c>
      <c r="G188" s="4" t="s">
        <v>6689</v>
      </c>
      <c r="H188" t="s">
        <v>6690</v>
      </c>
      <c r="I188" t="s">
        <v>7570</v>
      </c>
      <c r="J188" t="str">
        <f>_xlfn.XLOOKUP(Table3[[#This Row],[Basisnaam]],Table2[Basisnaam],Table2[Naam],"",0)</f>
        <v>Covestro</v>
      </c>
      <c r="K188" t="str">
        <f>_xlfn.XLOOKUP(Table3[[#This Row],[Email]],Contacten!$D$2:$D$355,Contacten!$D$2:$D$355,"Not Found",0)</f>
        <v>Not Found</v>
      </c>
      <c r="L188" t="str">
        <f>_xlfn.XLOOKUP(LOWER(Table3[[#This Row],[Voornaam]]&amp;Table3[[#This Row],[Achternaam]]&amp;Table3[[#This Row],[Basisnaam]]),Contacten!$L$2:$L$355,Contacten!$H$2:$H$355,"Not Found",0)</f>
        <v>Not Found</v>
      </c>
      <c r="M188" t="str">
        <f>LOWER(Table3[[#This Row],[Voornaam]]&amp;Table3[[#This Row],[Achternaam]]&amp;Table3[[#This Row],[Basisnaam]])</f>
        <v>greetaertscovestro</v>
      </c>
    </row>
    <row r="189" spans="1:13" x14ac:dyDescent="0.45">
      <c r="A189" s="3" t="s">
        <v>7571</v>
      </c>
      <c r="B189" s="4" t="s">
        <v>7545</v>
      </c>
      <c r="C189" t="s">
        <v>7572</v>
      </c>
      <c r="D189" s="4" t="s">
        <v>7573</v>
      </c>
      <c r="E189" s="4" t="str">
        <f>SUBSTITUTE(SUBSTITUTE(SUBSTITUTE(SUBSTITUTE(SUBSTITUTE(SUBSTITUTE(SUBSTITUTE(SUBSTITUTE(SUBSTITUTE(SUBSTITUTE(SUBSTITUTE(SUBSTITUTE(SUBSTITUTE(LOWER(Table3[[#This Row],[Bedrijf]]),".",""),"-","")," bvba",""),"belgië",""),"belgium","")," nv","")," bv",""),"group",""),"groep","")," ", ""),"é","e"),"è","e"),"à","a")</f>
        <v>qualiphar</v>
      </c>
      <c r="F189" t="s">
        <v>6689</v>
      </c>
      <c r="G189" s="4" t="s">
        <v>6689</v>
      </c>
      <c r="H189" t="s">
        <v>5052</v>
      </c>
      <c r="I189" t="s">
        <v>7574</v>
      </c>
      <c r="J189" t="str">
        <f>_xlfn.XLOOKUP(Table3[[#This Row],[Basisnaam]],Table2[Basisnaam],Table2[Naam],"",0)</f>
        <v>Qualiphar NV</v>
      </c>
      <c r="K189" t="str">
        <f>_xlfn.XLOOKUP(Table3[[#This Row],[Email]],Contacten!$D$2:$D$355,Contacten!$D$2:$D$355,"Not Found",0)</f>
        <v>Not Found</v>
      </c>
      <c r="L189" t="str">
        <f>_xlfn.XLOOKUP(LOWER(Table3[[#This Row],[Voornaam]]&amp;Table3[[#This Row],[Achternaam]]&amp;Table3[[#This Row],[Basisnaam]]),Contacten!$L$2:$L$355,Contacten!$H$2:$H$355,"Not Found",0)</f>
        <v>Not Found</v>
      </c>
      <c r="M189" t="str">
        <f>LOWER(Table3[[#This Row],[Voornaam]]&amp;Table3[[#This Row],[Achternaam]]&amp;Table3[[#This Row],[Basisnaam]])</f>
        <v>greetde deckerqualiphar</v>
      </c>
    </row>
    <row r="190" spans="1:13" x14ac:dyDescent="0.45">
      <c r="A190" s="3" t="s">
        <v>7575</v>
      </c>
      <c r="B190" s="4" t="s">
        <v>7576</v>
      </c>
      <c r="C190" t="s">
        <v>7577</v>
      </c>
      <c r="D190" s="4" t="s">
        <v>7578</v>
      </c>
      <c r="E190" s="4" t="str">
        <f>SUBSTITUTE(SUBSTITUTE(SUBSTITUTE(SUBSTITUTE(SUBSTITUTE(SUBSTITUTE(SUBSTITUTE(SUBSTITUTE(SUBSTITUTE(SUBSTITUTE(SUBSTITUTE(SUBSTITUTE(SUBSTITUTE(LOWER(Table3[[#This Row],[Bedrijf]]),".",""),"-","")," bvba",""),"belgië",""),"belgium","")," nv","")," bv",""),"group",""),"groep","")," ", ""),"é","e"),"è","e"),"à","a")</f>
        <v>iobenelux</v>
      </c>
      <c r="F190" t="s">
        <v>7579</v>
      </c>
      <c r="G190" s="4" t="s">
        <v>6689</v>
      </c>
      <c r="H190" t="s">
        <v>5115</v>
      </c>
      <c r="I190" t="s">
        <v>7580</v>
      </c>
      <c r="J190" t="str">
        <f>_xlfn.XLOOKUP(Table3[[#This Row],[Basisnaam]],Table2[Basisnaam],Table2[Naam],"",0)</f>
        <v>iO Benelux NV</v>
      </c>
      <c r="K190" t="str">
        <f>_xlfn.XLOOKUP(Table3[[#This Row],[Email]],Contacten!$D$2:$D$355,Contacten!$D$2:$D$355,"Not Found",0)</f>
        <v>Not Found</v>
      </c>
      <c r="L190" t="str">
        <f>_xlfn.XLOOKUP(LOWER(Table3[[#This Row],[Voornaam]]&amp;Table3[[#This Row],[Achternaam]]&amp;Table3[[#This Row],[Basisnaam]]),Contacten!$L$2:$L$355,Contacten!$H$2:$H$355,"Not Found",0)</f>
        <v>Not Found</v>
      </c>
      <c r="M190" t="str">
        <f>LOWER(Table3[[#This Row],[Voornaam]]&amp;Table3[[#This Row],[Achternaam]]&amp;Table3[[#This Row],[Basisnaam]])</f>
        <v>greetjeamerijckxiobenelux</v>
      </c>
    </row>
    <row r="191" spans="1:13" x14ac:dyDescent="0.45">
      <c r="A191" s="3" t="s">
        <v>7581</v>
      </c>
      <c r="B191" s="4" t="s">
        <v>7582</v>
      </c>
      <c r="C191" t="s">
        <v>7583</v>
      </c>
      <c r="D191" s="4" t="s">
        <v>7584</v>
      </c>
      <c r="E191" s="4" t="str">
        <f>SUBSTITUTE(SUBSTITUTE(SUBSTITUTE(SUBSTITUTE(SUBSTITUTE(SUBSTITUTE(SUBSTITUTE(SUBSTITUTE(SUBSTITUTE(SUBSTITUTE(SUBSTITUTE(SUBSTITUTE(SUBSTITUTE(LOWER(Table3[[#This Row],[Bedrijf]]),".",""),"-","")," bvba",""),"belgië",""),"belgium","")," nv","")," bv",""),"group",""),"groep","")," ", ""),"é","e"),"è","e"),"à","a")</f>
        <v>iemantsstaalconstructies</v>
      </c>
      <c r="F191" t="s">
        <v>7585</v>
      </c>
      <c r="G191" s="4" t="s">
        <v>6689</v>
      </c>
      <c r="H191" t="s">
        <v>7586</v>
      </c>
      <c r="I191" t="s">
        <v>2544</v>
      </c>
      <c r="J191" t="str">
        <f>_xlfn.XLOOKUP(Table3[[#This Row],[Basisnaam]],Table2[Basisnaam],Table2[Naam],"",0)</f>
        <v>Iemants Staalconstructies NV</v>
      </c>
      <c r="K191" t="str">
        <f>_xlfn.XLOOKUP(Table3[[#This Row],[Email]],Contacten!$D$2:$D$355,Contacten!$D$2:$D$355,"Not Found",0)</f>
        <v>Not Found</v>
      </c>
      <c r="L191" t="str">
        <f>_xlfn.XLOOKUP(LOWER(Table3[[#This Row],[Voornaam]]&amp;Table3[[#This Row],[Achternaam]]&amp;Table3[[#This Row],[Basisnaam]]),Contacten!$L$2:$L$355,Contacten!$H$2:$H$355,"Not Found",0)</f>
        <v>Not Found</v>
      </c>
      <c r="M191" t="str">
        <f>LOWER(Table3[[#This Row],[Voornaam]]&amp;Table3[[#This Row],[Achternaam]]&amp;Table3[[#This Row],[Basisnaam]])</f>
        <v>guntersanneniemantsstaalconstructies</v>
      </c>
    </row>
    <row r="192" spans="1:13" x14ac:dyDescent="0.45">
      <c r="A192" s="3" t="s">
        <v>7587</v>
      </c>
      <c r="B192" s="4" t="s">
        <v>7588</v>
      </c>
      <c r="C192" t="s">
        <v>5050</v>
      </c>
      <c r="D192" s="4" t="s">
        <v>6761</v>
      </c>
      <c r="E192" s="4" t="str">
        <f>SUBSTITUTE(SUBSTITUTE(SUBSTITUTE(SUBSTITUTE(SUBSTITUTE(SUBSTITUTE(SUBSTITUTE(SUBSTITUTE(SUBSTITUTE(SUBSTITUTE(SUBSTITUTE(SUBSTITUTE(SUBSTITUTE(LOWER(Table3[[#This Row],[Bedrijf]]),".",""),"-","")," bvba",""),"belgië",""),"belgium","")," nv","")," bv",""),"group",""),"groep","")," ", ""),"é","e"),"è","e"),"à","a")</f>
        <v>pss</v>
      </c>
      <c r="F192" t="s">
        <v>6689</v>
      </c>
      <c r="G192" s="4" t="s">
        <v>6689</v>
      </c>
      <c r="H192" t="s">
        <v>7589</v>
      </c>
      <c r="I192" t="s">
        <v>6762</v>
      </c>
      <c r="J192" t="str">
        <f>_xlfn.XLOOKUP(Table3[[#This Row],[Basisnaam]],Table2[Basisnaam],Table2[Naam],"",0)</f>
        <v>PSS BELGIUM</v>
      </c>
      <c r="K192" t="str">
        <f>_xlfn.XLOOKUP(Table3[[#This Row],[Email]],Contacten!$D$2:$D$355,Contacten!$D$2:$D$355,"Not Found",0)</f>
        <v>Not Found</v>
      </c>
      <c r="L192" t="str">
        <f>_xlfn.XLOOKUP(LOWER(Table3[[#This Row],[Voornaam]]&amp;Table3[[#This Row],[Achternaam]]&amp;Table3[[#This Row],[Basisnaam]]),Contacten!$L$2:$L$355,Contacten!$H$2:$H$355,"Not Found",0)</f>
        <v>Not Found</v>
      </c>
      <c r="M192" t="str">
        <f>LOWER(Table3[[#This Row],[Voornaam]]&amp;Table3[[#This Row],[Achternaam]]&amp;Table3[[#This Row],[Basisnaam]])</f>
        <v>gunthervan de veldepss</v>
      </c>
    </row>
    <row r="193" spans="1:13" x14ac:dyDescent="0.45">
      <c r="A193" s="3" t="s">
        <v>7590</v>
      </c>
      <c r="B193" s="4" t="s">
        <v>7591</v>
      </c>
      <c r="C193" t="s">
        <v>7592</v>
      </c>
      <c r="D193" s="4" t="s">
        <v>7593</v>
      </c>
      <c r="E193" s="4" t="str">
        <f>SUBSTITUTE(SUBSTITUTE(SUBSTITUTE(SUBSTITUTE(SUBSTITUTE(SUBSTITUTE(SUBSTITUTE(SUBSTITUTE(SUBSTITUTE(SUBSTITUTE(SUBSTITUTE(SUBSTITUTE(SUBSTITUTE(LOWER(Table3[[#This Row],[Bedrijf]]),".",""),"-","")," bvba",""),"belgië",""),"belgium","")," nv","")," bv",""),"group",""),"groep","")," ", ""),"é","e"),"è","e"),"à","a")</f>
        <v>arcelormittal</v>
      </c>
      <c r="F193" t="s">
        <v>6689</v>
      </c>
      <c r="G193" s="4" t="s">
        <v>6689</v>
      </c>
      <c r="H193" t="s">
        <v>5115</v>
      </c>
      <c r="I193" t="s">
        <v>7594</v>
      </c>
      <c r="J193" t="str">
        <f>_xlfn.XLOOKUP(Table3[[#This Row],[Basisnaam]],Table2[Basisnaam],Table2[Naam],"",0)</f>
        <v>Arcelormittal Belgium</v>
      </c>
      <c r="K193" t="str">
        <f>_xlfn.XLOOKUP(Table3[[#This Row],[Email]],Contacten!$D$2:$D$355,Contacten!$D$2:$D$355,"Not Found",0)</f>
        <v>Not Found</v>
      </c>
      <c r="L193" t="str">
        <f>_xlfn.XLOOKUP(LOWER(Table3[[#This Row],[Voornaam]]&amp;Table3[[#This Row],[Achternaam]]&amp;Table3[[#This Row],[Basisnaam]]),Contacten!$L$2:$L$355,Contacten!$H$2:$H$355,"Not Found",0)</f>
        <v>Not Found</v>
      </c>
      <c r="M193" t="str">
        <f>LOWER(Table3[[#This Row],[Voornaam]]&amp;Table3[[#This Row],[Achternaam]]&amp;Table3[[#This Row],[Basisnaam]])</f>
        <v>guybontinckarcelormittal</v>
      </c>
    </row>
    <row r="194" spans="1:13" x14ac:dyDescent="0.45">
      <c r="A194" s="3" t="s">
        <v>7595</v>
      </c>
      <c r="B194" s="4" t="s">
        <v>7596</v>
      </c>
      <c r="C194" t="s">
        <v>7597</v>
      </c>
      <c r="D194" s="4" t="s">
        <v>7598</v>
      </c>
      <c r="E194" s="4" t="str">
        <f>SUBSTITUTE(SUBSTITUTE(SUBSTITUTE(SUBSTITUTE(SUBSTITUTE(SUBSTITUTE(SUBSTITUTE(SUBSTITUTE(SUBSTITUTE(SUBSTITUTE(SUBSTITUTE(SUBSTITUTE(SUBSTITUTE(LOWER(Table3[[#This Row],[Bedrijf]]),".",""),"-","")," bvba",""),"belgië",""),"belgium","")," nv","")," bv",""),"group",""),"groep","")," ", ""),"é","e"),"è","e"),"à","a")</f>
        <v>rossel&amp;cie</v>
      </c>
      <c r="F194" t="s">
        <v>7599</v>
      </c>
      <c r="G194" s="4" t="s">
        <v>6689</v>
      </c>
      <c r="H194" t="s">
        <v>5115</v>
      </c>
      <c r="I194" t="s">
        <v>7600</v>
      </c>
      <c r="J194" t="str">
        <f>_xlfn.XLOOKUP(Table3[[#This Row],[Basisnaam]],Table2[Basisnaam],Table2[Naam],"",0)</f>
        <v>Rossel &amp; Cie</v>
      </c>
      <c r="K194" t="str">
        <f>_xlfn.XLOOKUP(Table3[[#This Row],[Email]],Contacten!$D$2:$D$355,Contacten!$D$2:$D$355,"Not Found",0)</f>
        <v>Not Found</v>
      </c>
      <c r="L194" t="str">
        <f>_xlfn.XLOOKUP(LOWER(Table3[[#This Row],[Voornaam]]&amp;Table3[[#This Row],[Achternaam]]&amp;Table3[[#This Row],[Basisnaam]]),Contacten!$L$2:$L$355,Contacten!$H$2:$H$355,"Not Found",0)</f>
        <v>Not Found</v>
      </c>
      <c r="M194" t="str">
        <f>LOWER(Table3[[#This Row],[Voornaam]]&amp;Table3[[#This Row],[Achternaam]]&amp;Table3[[#This Row],[Basisnaam]])</f>
        <v>gwenaëlleleclairrossel&amp;cie</v>
      </c>
    </row>
    <row r="195" spans="1:13" x14ac:dyDescent="0.45">
      <c r="A195" s="3" t="s">
        <v>7601</v>
      </c>
      <c r="B195" s="4" t="s">
        <v>7602</v>
      </c>
      <c r="C195" t="s">
        <v>7603</v>
      </c>
      <c r="D195" s="4" t="s">
        <v>7604</v>
      </c>
      <c r="E195" s="4" t="str">
        <f>SUBSTITUTE(SUBSTITUTE(SUBSTITUTE(SUBSTITUTE(SUBSTITUTE(SUBSTITUTE(SUBSTITUTE(SUBSTITUTE(SUBSTITUTE(SUBSTITUTE(SUBSTITUTE(SUBSTITUTE(SUBSTITUTE(LOWER(Table3[[#This Row],[Bedrijf]]),".",""),"-","")," bvba",""),"belgië",""),"belgium","")," nv","")," bv",""),"group",""),"groep","")," ", ""),"é","e"),"è","e"),"à","a")</f>
        <v>electrabelsa</v>
      </c>
      <c r="F195" t="s">
        <v>7605</v>
      </c>
      <c r="G195" s="4" t="s">
        <v>6689</v>
      </c>
      <c r="H195" t="s">
        <v>7606</v>
      </c>
      <c r="I195" t="s">
        <v>7607</v>
      </c>
      <c r="J195" t="str">
        <f>_xlfn.XLOOKUP(Table3[[#This Row],[Basisnaam]],Table2[Basisnaam],Table2[Naam],"",0)</f>
        <v>Electrabel Sa</v>
      </c>
      <c r="K195" t="str">
        <f>_xlfn.XLOOKUP(Table3[[#This Row],[Email]],Contacten!$D$2:$D$355,Contacten!$D$2:$D$355,"Not Found",0)</f>
        <v>Not Found</v>
      </c>
      <c r="L195" t="str">
        <f>_xlfn.XLOOKUP(LOWER(Table3[[#This Row],[Voornaam]]&amp;Table3[[#This Row],[Achternaam]]&amp;Table3[[#This Row],[Basisnaam]]),Contacten!$L$2:$L$355,Contacten!$H$2:$H$355,"Not Found",0)</f>
        <v>Not Found</v>
      </c>
      <c r="M195" t="str">
        <f>LOWER(Table3[[#This Row],[Voornaam]]&amp;Table3[[#This Row],[Achternaam]]&amp;Table3[[#This Row],[Basisnaam]])</f>
        <v>gwendolynhuygheelectrabelsa</v>
      </c>
    </row>
    <row r="196" spans="1:13" x14ac:dyDescent="0.45">
      <c r="A196" s="3" t="s">
        <v>7608</v>
      </c>
      <c r="B196" s="4" t="s">
        <v>7609</v>
      </c>
      <c r="C196" t="s">
        <v>7610</v>
      </c>
      <c r="D196" s="4" t="s">
        <v>7611</v>
      </c>
      <c r="E196" s="4" t="str">
        <f>SUBSTITUTE(SUBSTITUTE(SUBSTITUTE(SUBSTITUTE(SUBSTITUTE(SUBSTITUTE(SUBSTITUTE(SUBSTITUTE(SUBSTITUTE(SUBSTITUTE(SUBSTITUTE(SUBSTITUTE(SUBSTITUTE(LOWER(Table3[[#This Row],[Bedrijf]]),".",""),"-","")," bvba",""),"belgië",""),"belgium","")," nv","")," bv",""),"group",""),"groep","")," ", ""),"é","e"),"è","e"),"à","a")</f>
        <v>febelco</v>
      </c>
      <c r="F196" t="s">
        <v>6689</v>
      </c>
      <c r="G196" s="4" t="s">
        <v>6689</v>
      </c>
      <c r="H196" t="s">
        <v>7612</v>
      </c>
      <c r="I196" t="s">
        <v>2186</v>
      </c>
      <c r="J196" t="str">
        <f>_xlfn.XLOOKUP(Table3[[#This Row],[Basisnaam]],Table2[Basisnaam],Table2[Naam],"",0)</f>
        <v>FEBELCO</v>
      </c>
      <c r="K196" t="str">
        <f>_xlfn.XLOOKUP(Table3[[#This Row],[Email]],Contacten!$D$2:$D$355,Contacten!$D$2:$D$355,"Not Found",0)</f>
        <v>Not Found</v>
      </c>
      <c r="L196" t="str">
        <f>_xlfn.XLOOKUP(LOWER(Table3[[#This Row],[Voornaam]]&amp;Table3[[#This Row],[Achternaam]]&amp;Table3[[#This Row],[Basisnaam]]),Contacten!$L$2:$L$355,Contacten!$H$2:$H$355,"Not Found",0)</f>
        <v>Not Found</v>
      </c>
      <c r="M196" t="str">
        <f>LOWER(Table3[[#This Row],[Voornaam]]&amp;Table3[[#This Row],[Achternaam]]&amp;Table3[[#This Row],[Basisnaam]])</f>
        <v>hadewijchvande puttefebelco</v>
      </c>
    </row>
    <row r="197" spans="1:13" x14ac:dyDescent="0.45">
      <c r="A197" s="3" t="s">
        <v>7613</v>
      </c>
      <c r="B197" s="4" t="s">
        <v>7614</v>
      </c>
      <c r="C197" t="s">
        <v>7615</v>
      </c>
      <c r="D197" s="4" t="s">
        <v>7616</v>
      </c>
      <c r="E197" s="4" t="str">
        <f>SUBSTITUTE(SUBSTITUTE(SUBSTITUTE(SUBSTITUTE(SUBSTITUTE(SUBSTITUTE(SUBSTITUTE(SUBSTITUTE(SUBSTITUTE(SUBSTITUTE(SUBSTITUTE(SUBSTITUTE(SUBSTITUTE(LOWER(Table3[[#This Row],[Bedrijf]]),".",""),"-","")," bvba",""),"belgië",""),"belgium","")," nv","")," bv",""),"group",""),"groep","")," ", ""),"é","e"),"è","e"),"à","a")</f>
        <v>bridgestoneeurope</v>
      </c>
      <c r="F197" t="s">
        <v>6689</v>
      </c>
      <c r="G197" s="4" t="s">
        <v>6689</v>
      </c>
      <c r="H197" t="s">
        <v>7617</v>
      </c>
      <c r="I197" t="s">
        <v>7618</v>
      </c>
      <c r="J197" t="str">
        <f>_xlfn.XLOOKUP(Table3[[#This Row],[Basisnaam]],Table2[Basisnaam],Table2[Naam],"",0)</f>
        <v>Bridgestone Europe</v>
      </c>
      <c r="K197" t="str">
        <f>_xlfn.XLOOKUP(Table3[[#This Row],[Email]],Contacten!$D$2:$D$355,Contacten!$D$2:$D$355,"Not Found",0)</f>
        <v>Not Found</v>
      </c>
      <c r="L197" t="str">
        <f>_xlfn.XLOOKUP(LOWER(Table3[[#This Row],[Voornaam]]&amp;Table3[[#This Row],[Achternaam]]&amp;Table3[[#This Row],[Basisnaam]]),Contacten!$L$2:$L$355,Contacten!$H$2:$H$355,"Not Found",0)</f>
        <v>Not Found</v>
      </c>
      <c r="M197" t="str">
        <f>LOWER(Table3[[#This Row],[Voornaam]]&amp;Table3[[#This Row],[Achternaam]]&amp;Table3[[#This Row],[Basisnaam]])</f>
        <v>halimealdurbridgestoneeurope</v>
      </c>
    </row>
    <row r="198" spans="1:13" x14ac:dyDescent="0.45">
      <c r="A198" s="3" t="s">
        <v>7619</v>
      </c>
      <c r="B198" s="4" t="s">
        <v>5874</v>
      </c>
      <c r="C198" t="s">
        <v>7620</v>
      </c>
      <c r="D198" s="4" t="s">
        <v>7317</v>
      </c>
      <c r="E198" s="4" t="str">
        <f>SUBSTITUTE(SUBSTITUTE(SUBSTITUTE(SUBSTITUTE(SUBSTITUTE(SUBSTITUTE(SUBSTITUTE(SUBSTITUTE(SUBSTITUTE(SUBSTITUTE(SUBSTITUTE(SUBSTITUTE(SUBSTITUTE(LOWER(Table3[[#This Row],[Bedrijf]]),".",""),"-","")," bvba",""),"belgië",""),"belgium","")," nv","")," bv",""),"group",""),"groep","")," ", ""),"é","e"),"è","e"),"à","a")</f>
        <v>qbdgrowth</v>
      </c>
      <c r="F198" t="s">
        <v>7621</v>
      </c>
      <c r="G198" s="4" t="s">
        <v>6689</v>
      </c>
      <c r="H198" t="s">
        <v>5052</v>
      </c>
      <c r="I198" t="s">
        <v>7319</v>
      </c>
      <c r="J198" t="str">
        <f>_xlfn.XLOOKUP(Table3[[#This Row],[Basisnaam]],Table2[Basisnaam],Table2[Naam],"",0)</f>
        <v>QbD Growth</v>
      </c>
      <c r="K198" t="str">
        <f>_xlfn.XLOOKUP(Table3[[#This Row],[Email]],Contacten!$D$2:$D$355,Contacten!$D$2:$D$355,"Not Found",0)</f>
        <v>Not Found</v>
      </c>
      <c r="L198" t="str">
        <f>_xlfn.XLOOKUP(LOWER(Table3[[#This Row],[Voornaam]]&amp;Table3[[#This Row],[Achternaam]]&amp;Table3[[#This Row],[Basisnaam]]),Contacten!$L$2:$L$355,Contacten!$H$2:$H$355,"Not Found",0)</f>
        <v>Not Found</v>
      </c>
      <c r="M198" t="str">
        <f>LOWER(Table3[[#This Row],[Voornaam]]&amp;Table3[[#This Row],[Achternaam]]&amp;Table3[[#This Row],[Basisnaam]])</f>
        <v>hannahdreesenqbdgrowth</v>
      </c>
    </row>
    <row r="199" spans="1:13" x14ac:dyDescent="0.45">
      <c r="A199" s="3" t="s">
        <v>7622</v>
      </c>
      <c r="B199" s="4" t="s">
        <v>5346</v>
      </c>
      <c r="C199" t="s">
        <v>7623</v>
      </c>
      <c r="D199" s="4" t="s">
        <v>7624</v>
      </c>
      <c r="E199" s="4" t="str">
        <f>SUBSTITUTE(SUBSTITUTE(SUBSTITUTE(SUBSTITUTE(SUBSTITUTE(SUBSTITUTE(SUBSTITUTE(SUBSTITUTE(SUBSTITUTE(SUBSTITUTE(SUBSTITUTE(SUBSTITUTE(SUBSTITUTE(LOWER(Table3[[#This Row],[Bedrijf]]),".",""),"-","")," bvba",""),"belgië",""),"belgium","")," nv","")," bv",""),"group",""),"groep","")," ", ""),"é","e"),"è","e"),"à","a")</f>
        <v>euroports</v>
      </c>
      <c r="F199" t="s">
        <v>6689</v>
      </c>
      <c r="G199" s="4" t="s">
        <v>6689</v>
      </c>
      <c r="H199" t="s">
        <v>7625</v>
      </c>
      <c r="I199" t="s">
        <v>7626</v>
      </c>
      <c r="J199" t="str">
        <f>_xlfn.XLOOKUP(Table3[[#This Row],[Basisnaam]],Table2[Basisnaam],Table2[Naam],"",0)</f>
        <v>Euroports Belgium</v>
      </c>
      <c r="K199" t="str">
        <f>_xlfn.XLOOKUP(Table3[[#This Row],[Email]],Contacten!$D$2:$D$355,Contacten!$D$2:$D$355,"Not Found",0)</f>
        <v>Not Found</v>
      </c>
      <c r="L199" t="str">
        <f>_xlfn.XLOOKUP(LOWER(Table3[[#This Row],[Voornaam]]&amp;Table3[[#This Row],[Achternaam]]&amp;Table3[[#This Row],[Basisnaam]]),Contacten!$L$2:$L$355,Contacten!$H$2:$H$355,"Not Found",0)</f>
        <v>Not Found</v>
      </c>
      <c r="M199" t="str">
        <f>LOWER(Table3[[#This Row],[Voornaam]]&amp;Table3[[#This Row],[Achternaam]]&amp;Table3[[#This Row],[Basisnaam]])</f>
        <v>hannedepottereuroports</v>
      </c>
    </row>
    <row r="200" spans="1:13" x14ac:dyDescent="0.45">
      <c r="A200" s="3" t="s">
        <v>7627</v>
      </c>
      <c r="B200" s="4" t="s">
        <v>5346</v>
      </c>
      <c r="C200" t="s">
        <v>5205</v>
      </c>
      <c r="D200" s="4" t="s">
        <v>6770</v>
      </c>
      <c r="E200" s="4" t="str">
        <f>SUBSTITUTE(SUBSTITUTE(SUBSTITUTE(SUBSTITUTE(SUBSTITUTE(SUBSTITUTE(SUBSTITUTE(SUBSTITUTE(SUBSTITUTE(SUBSTITUTE(SUBSTITUTE(SUBSTITUTE(SUBSTITUTE(LOWER(Table3[[#This Row],[Bedrijf]]),".",""),"-","")," bvba",""),"belgië",""),"belgium","")," nv","")," bv",""),"group",""),"groep","")," ", ""),"é","e"),"è","e"),"à","a")</f>
        <v>cegeka</v>
      </c>
      <c r="F200" t="s">
        <v>6689</v>
      </c>
      <c r="G200" s="4" t="s">
        <v>6689</v>
      </c>
      <c r="H200" t="s">
        <v>7628</v>
      </c>
      <c r="I200" t="s">
        <v>1141</v>
      </c>
      <c r="J200" t="str">
        <f>_xlfn.XLOOKUP(Table3[[#This Row],[Basisnaam]],Table2[Basisnaam],Table2[Naam],"",0)</f>
        <v>CEGEKA GROEP</v>
      </c>
      <c r="K200" t="str">
        <f>_xlfn.XLOOKUP(Table3[[#This Row],[Email]],Contacten!$D$2:$D$355,Contacten!$D$2:$D$355,"Not Found",0)</f>
        <v>Not Found</v>
      </c>
      <c r="L200" t="str">
        <f>_xlfn.XLOOKUP(LOWER(Table3[[#This Row],[Voornaam]]&amp;Table3[[#This Row],[Achternaam]]&amp;Table3[[#This Row],[Basisnaam]]),Contacten!$L$2:$L$355,Contacten!$H$2:$H$355,"Not Found",0)</f>
        <v>Not Found</v>
      </c>
      <c r="M200" t="str">
        <f>LOWER(Table3[[#This Row],[Voornaam]]&amp;Table3[[#This Row],[Achternaam]]&amp;Table3[[#This Row],[Basisnaam]])</f>
        <v>hannenijscegeka</v>
      </c>
    </row>
    <row r="201" spans="1:13" x14ac:dyDescent="0.45">
      <c r="A201" s="3" t="s">
        <v>7629</v>
      </c>
      <c r="B201" s="4" t="s">
        <v>7630</v>
      </c>
      <c r="C201" t="s">
        <v>7631</v>
      </c>
      <c r="D201" s="4" t="s">
        <v>7632</v>
      </c>
      <c r="E201" s="4" t="str">
        <f>SUBSTITUTE(SUBSTITUTE(SUBSTITUTE(SUBSTITUTE(SUBSTITUTE(SUBSTITUTE(SUBSTITUTE(SUBSTITUTE(SUBSTITUTE(SUBSTITUTE(SUBSTITUTE(SUBSTITUTE(SUBSTITUTE(LOWER(Table3[[#This Row],[Bedrijf]]),".",""),"-","")," bvba",""),"belgië",""),"belgium","")," nv","")," bv",""),"group",""),"groep","")," ", ""),"é","e"),"è","e"),"à","a")</f>
        <v>abinbev</v>
      </c>
      <c r="F201" t="s">
        <v>6689</v>
      </c>
      <c r="G201" s="4" t="s">
        <v>6689</v>
      </c>
      <c r="H201" t="s">
        <v>5052</v>
      </c>
      <c r="I201" t="s">
        <v>7633</v>
      </c>
      <c r="J201" t="str">
        <f>_xlfn.XLOOKUP(Table3[[#This Row],[Basisnaam]],Table2[Basisnaam],Table2[Naam],"",0)</f>
        <v>AB InBev Belgium</v>
      </c>
      <c r="K201" t="str">
        <f>_xlfn.XLOOKUP(Table3[[#This Row],[Email]],Contacten!$D$2:$D$355,Contacten!$D$2:$D$355,"Not Found",0)</f>
        <v>Not Found</v>
      </c>
      <c r="L201" t="str">
        <f>_xlfn.XLOOKUP(LOWER(Table3[[#This Row],[Voornaam]]&amp;Table3[[#This Row],[Achternaam]]&amp;Table3[[#This Row],[Basisnaam]]),Contacten!$L$2:$L$355,Contacten!$H$2:$H$355,"Not Found",0)</f>
        <v>Not Found</v>
      </c>
      <c r="M201" t="str">
        <f>LOWER(Table3[[#This Row],[Voornaam]]&amp;Table3[[#This Row],[Achternaam]]&amp;Table3[[#This Row],[Basisnaam]])</f>
        <v>hanneloreputtemanabinbev</v>
      </c>
    </row>
    <row r="202" spans="1:13" x14ac:dyDescent="0.45">
      <c r="A202" s="3" t="s">
        <v>7634</v>
      </c>
      <c r="B202" s="4" t="s">
        <v>5070</v>
      </c>
      <c r="C202" t="s">
        <v>7635</v>
      </c>
      <c r="D202" s="4" t="s">
        <v>7636</v>
      </c>
      <c r="E202" s="4" t="str">
        <f>SUBSTITUTE(SUBSTITUTE(SUBSTITUTE(SUBSTITUTE(SUBSTITUTE(SUBSTITUTE(SUBSTITUTE(SUBSTITUTE(SUBSTITUTE(SUBSTITUTE(SUBSTITUTE(SUBSTITUTE(SUBSTITUTE(LOWER(Table3[[#This Row],[Bedrijf]]),".",""),"-","")," bvba",""),"belgië",""),"belgium","")," nv","")," bv",""),"group",""),"groep","")," ", ""),"é","e"),"è","e"),"à","a")</f>
        <v>airliquideindustries</v>
      </c>
      <c r="F202" t="s">
        <v>6689</v>
      </c>
      <c r="G202" s="4" t="s">
        <v>6689</v>
      </c>
      <c r="H202" t="s">
        <v>5115</v>
      </c>
      <c r="I202" t="s">
        <v>194</v>
      </c>
      <c r="J202" t="str">
        <f>_xlfn.XLOOKUP(Table3[[#This Row],[Basisnaam]],Table2[Basisnaam],Table2[Naam],"",0)</f>
        <v>AIR LIQUIDE INDUSTRIES BELGIUM</v>
      </c>
      <c r="K202" t="str">
        <f>_xlfn.XLOOKUP(Table3[[#This Row],[Email]],Contacten!$D$2:$D$355,Contacten!$D$2:$D$355,"Not Found",0)</f>
        <v>Not Found</v>
      </c>
      <c r="L202" t="str">
        <f>_xlfn.XLOOKUP(LOWER(Table3[[#This Row],[Voornaam]]&amp;Table3[[#This Row],[Achternaam]]&amp;Table3[[#This Row],[Basisnaam]]),Contacten!$L$2:$L$355,Contacten!$H$2:$H$355,"Not Found",0)</f>
        <v>Not Found</v>
      </c>
      <c r="M202" t="str">
        <f>LOWER(Table3[[#This Row],[Voornaam]]&amp;Table3[[#This Row],[Achternaam]]&amp;Table3[[#This Row],[Basisnaam]])</f>
        <v>hansmielantsairliquideindustries</v>
      </c>
    </row>
    <row r="203" spans="1:13" x14ac:dyDescent="0.45">
      <c r="A203" s="3" t="s">
        <v>7637</v>
      </c>
      <c r="B203" s="4" t="s">
        <v>7638</v>
      </c>
      <c r="C203" t="s">
        <v>7639</v>
      </c>
      <c r="D203" s="4" t="s">
        <v>7640</v>
      </c>
      <c r="E203" s="4" t="str">
        <f>SUBSTITUTE(SUBSTITUTE(SUBSTITUTE(SUBSTITUTE(SUBSTITUTE(SUBSTITUTE(SUBSTITUTE(SUBSTITUTE(SUBSTITUTE(SUBSTITUTE(SUBSTITUTE(SUBSTITUTE(SUBSTITUTE(LOWER(Table3[[#This Row],[Bedrijf]]),".",""),"-","")," bvba",""),"belgië",""),"belgium","")," nv","")," bv",""),"group",""),"groep","")," ", ""),"é","e"),"è","e"),"à","a")</f>
        <v>nuskin</v>
      </c>
      <c r="F203" t="s">
        <v>6689</v>
      </c>
      <c r="G203" s="4" t="s">
        <v>6689</v>
      </c>
      <c r="H203" t="s">
        <v>5052</v>
      </c>
      <c r="I203" t="s">
        <v>7641</v>
      </c>
      <c r="J203" t="str">
        <f>_xlfn.XLOOKUP(Table3[[#This Row],[Basisnaam]],Table2[Basisnaam],Table2[Naam],"",0)</f>
        <v>Nu Skin Belgium</v>
      </c>
      <c r="K203" t="str">
        <f>_xlfn.XLOOKUP(Table3[[#This Row],[Email]],Contacten!$D$2:$D$355,Contacten!$D$2:$D$355,"Not Found",0)</f>
        <v>Not Found</v>
      </c>
      <c r="L203" t="str">
        <f>_xlfn.XLOOKUP(LOWER(Table3[[#This Row],[Voornaam]]&amp;Table3[[#This Row],[Achternaam]]&amp;Table3[[#This Row],[Basisnaam]]),Contacten!$L$2:$L$355,Contacten!$H$2:$H$355,"Not Found",0)</f>
        <v>Not Found</v>
      </c>
      <c r="M203" t="str">
        <f>LOWER(Table3[[#This Row],[Voornaam]]&amp;Table3[[#This Row],[Achternaam]]&amp;Table3[[#This Row],[Basisnaam]])</f>
        <v>hilkede konincknuskin</v>
      </c>
    </row>
    <row r="204" spans="1:13" x14ac:dyDescent="0.45">
      <c r="A204" s="3" t="s">
        <v>7642</v>
      </c>
      <c r="B204" s="4" t="s">
        <v>7172</v>
      </c>
      <c r="C204" t="s">
        <v>5897</v>
      </c>
      <c r="D204" s="4" t="s">
        <v>7643</v>
      </c>
      <c r="E204" s="4" t="str">
        <f>SUBSTITUTE(SUBSTITUTE(SUBSTITUTE(SUBSTITUTE(SUBSTITUTE(SUBSTITUTE(SUBSTITUTE(SUBSTITUTE(SUBSTITUTE(SUBSTITUTE(SUBSTITUTE(SUBSTITUTE(SUBSTITUTE(LOWER(Table3[[#This Row],[Bedrijf]]),".",""),"-","")," bvba",""),"belgië",""),"belgium","")," nv","")," bv",""),"group",""),"groep","")," ", ""),"é","e"),"è","e"),"à","a")</f>
        <v>galvapower</v>
      </c>
      <c r="F204" t="s">
        <v>7644</v>
      </c>
      <c r="G204" s="4" t="s">
        <v>6689</v>
      </c>
      <c r="H204" t="s">
        <v>5052</v>
      </c>
      <c r="I204" t="s">
        <v>7645</v>
      </c>
      <c r="J204" t="str">
        <f>_xlfn.XLOOKUP(Table3[[#This Row],[Basisnaam]],Table2[Basisnaam],Table2[Naam],"",0)</f>
        <v>Galva Power Group</v>
      </c>
      <c r="K204" t="str">
        <f>_xlfn.XLOOKUP(Table3[[#This Row],[Email]],Contacten!$D$2:$D$355,Contacten!$D$2:$D$355,"Not Found",0)</f>
        <v>Not Found</v>
      </c>
      <c r="L204" t="str">
        <f>_xlfn.XLOOKUP(LOWER(Table3[[#This Row],[Voornaam]]&amp;Table3[[#This Row],[Achternaam]]&amp;Table3[[#This Row],[Basisnaam]]),Contacten!$L$2:$L$355,Contacten!$H$2:$H$355,"Not Found",0)</f>
        <v>Not Found</v>
      </c>
      <c r="M204" t="str">
        <f>LOWER(Table3[[#This Row],[Voornaam]]&amp;Table3[[#This Row],[Achternaam]]&amp;Table3[[#This Row],[Basisnaam]])</f>
        <v>hildede smetgalvapower</v>
      </c>
    </row>
    <row r="205" spans="1:13" x14ac:dyDescent="0.45">
      <c r="A205" s="3" t="s">
        <v>7646</v>
      </c>
      <c r="B205" s="4" t="s">
        <v>6220</v>
      </c>
      <c r="C205" t="s">
        <v>7647</v>
      </c>
      <c r="D205" s="4" t="s">
        <v>7648</v>
      </c>
      <c r="E205" s="4" t="str">
        <f>SUBSTITUTE(SUBSTITUTE(SUBSTITUTE(SUBSTITUTE(SUBSTITUTE(SUBSTITUTE(SUBSTITUTE(SUBSTITUTE(SUBSTITUTE(SUBSTITUTE(SUBSTITUTE(SUBSTITUTE(SUBSTITUTE(LOWER(Table3[[#This Row],[Bedrijf]]),".",""),"-","")," bvba",""),"belgië",""),"belgium","")," nv","")," bv",""),"group",""),"groep","")," ", ""),"é","e"),"è","e"),"à","a")</f>
        <v>scaniapartslogisticsunit2250</v>
      </c>
      <c r="F205" t="s">
        <v>7649</v>
      </c>
      <c r="G205" s="4" t="s">
        <v>6689</v>
      </c>
      <c r="H205" t="s">
        <v>5052</v>
      </c>
      <c r="I205" t="s">
        <v>7650</v>
      </c>
      <c r="J205" t="str">
        <f>_xlfn.XLOOKUP(Table3[[#This Row],[Basisnaam]],Table2[Basisnaam],Table2[Naam],"",0)</f>
        <v>Scania Parts Logistics Unit 2250</v>
      </c>
      <c r="K205" t="str">
        <f>_xlfn.XLOOKUP(Table3[[#This Row],[Email]],Contacten!$D$2:$D$355,Contacten!$D$2:$D$355,"Not Found",0)</f>
        <v>Not Found</v>
      </c>
      <c r="L205" t="str">
        <f>_xlfn.XLOOKUP(LOWER(Table3[[#This Row],[Voornaam]]&amp;Table3[[#This Row],[Achternaam]]&amp;Table3[[#This Row],[Basisnaam]]),Contacten!$L$2:$L$355,Contacten!$H$2:$H$355,"Not Found",0)</f>
        <v>Not Found</v>
      </c>
      <c r="M205" t="str">
        <f>LOWER(Table3[[#This Row],[Voornaam]]&amp;Table3[[#This Row],[Achternaam]]&amp;Table3[[#This Row],[Basisnaam]])</f>
        <v>heidistieglitzscaniapartslogisticsunit2250</v>
      </c>
    </row>
    <row r="206" spans="1:13" x14ac:dyDescent="0.45">
      <c r="A206" s="3" t="s">
        <v>7651</v>
      </c>
      <c r="B206" s="4" t="s">
        <v>6220</v>
      </c>
      <c r="C206" t="s">
        <v>7652</v>
      </c>
      <c r="D206" s="4" t="s">
        <v>3063</v>
      </c>
      <c r="E206" s="4" t="str">
        <f>SUBSTITUTE(SUBSTITUTE(SUBSTITUTE(SUBSTITUTE(SUBSTITUTE(SUBSTITUTE(SUBSTITUTE(SUBSTITUTE(SUBSTITUTE(SUBSTITUTE(SUBSTITUTE(SUBSTITUTE(SUBSTITUTE(LOWER(Table3[[#This Row],[Bedrijf]]),".",""),"-","")," bvba",""),"belgië",""),"belgium","")," nv","")," bv",""),"group",""),"groep","")," ", ""),"é","e"),"è","e"),"à","a")</f>
        <v>lotusbakeries</v>
      </c>
      <c r="F206" t="s">
        <v>6689</v>
      </c>
      <c r="G206" s="4" t="s">
        <v>6689</v>
      </c>
      <c r="H206" t="s">
        <v>5052</v>
      </c>
      <c r="I206" t="s">
        <v>7653</v>
      </c>
      <c r="J206" t="str">
        <f>_xlfn.XLOOKUP(Table3[[#This Row],[Basisnaam]],Table2[Basisnaam],Table2[Naam],"",0)</f>
        <v>Lotus Bakeries België</v>
      </c>
      <c r="K206" t="str">
        <f>_xlfn.XLOOKUP(Table3[[#This Row],[Email]],Contacten!$D$2:$D$355,Contacten!$D$2:$D$355,"Not Found",0)</f>
        <v>Not Found</v>
      </c>
      <c r="L206" t="str">
        <f>_xlfn.XLOOKUP(LOWER(Table3[[#This Row],[Voornaam]]&amp;Table3[[#This Row],[Achternaam]]&amp;Table3[[#This Row],[Basisnaam]]),Contacten!$L$2:$L$355,Contacten!$H$2:$H$355,"Not Found",0)</f>
        <v>Not Found</v>
      </c>
      <c r="M206" t="str">
        <f>LOWER(Table3[[#This Row],[Voornaam]]&amp;Table3[[#This Row],[Achternaam]]&amp;Table3[[#This Row],[Basisnaam]])</f>
        <v>heidivan herweghelotusbakeries</v>
      </c>
    </row>
    <row r="207" spans="1:13" x14ac:dyDescent="0.45">
      <c r="A207" s="3" t="s">
        <v>7654</v>
      </c>
      <c r="B207" s="4" t="s">
        <v>6220</v>
      </c>
      <c r="C207" t="s">
        <v>7655</v>
      </c>
      <c r="D207" s="4" t="s">
        <v>7656</v>
      </c>
      <c r="E207" s="4" t="str">
        <f>SUBSTITUTE(SUBSTITUTE(SUBSTITUTE(SUBSTITUTE(SUBSTITUTE(SUBSTITUTE(SUBSTITUTE(SUBSTITUTE(SUBSTITUTE(SUBSTITUTE(SUBSTITUTE(SUBSTITUTE(SUBSTITUTE(LOWER(Table3[[#This Row],[Bedrijf]]),".",""),"-","")," bvba",""),"belgië",""),"belgium","")," nv","")," bv",""),"group",""),"groep","")," ", ""),"é","e"),"è","e"),"à","a")</f>
        <v>cargilleurope</v>
      </c>
      <c r="F207" t="s">
        <v>7657</v>
      </c>
      <c r="G207" s="4" t="s">
        <v>6689</v>
      </c>
      <c r="H207" t="s">
        <v>5052</v>
      </c>
      <c r="I207" t="s">
        <v>7658</v>
      </c>
      <c r="J207" t="str">
        <f>_xlfn.XLOOKUP(Table3[[#This Row],[Basisnaam]],Table2[Basisnaam],Table2[Naam],"",0)</f>
        <v>Cargill Europe BVBA</v>
      </c>
      <c r="K207" t="str">
        <f>_xlfn.XLOOKUP(Table3[[#This Row],[Email]],Contacten!$D$2:$D$355,Contacten!$D$2:$D$355,"Not Found",0)</f>
        <v>Not Found</v>
      </c>
      <c r="L207" t="str">
        <f>_xlfn.XLOOKUP(LOWER(Table3[[#This Row],[Voornaam]]&amp;Table3[[#This Row],[Achternaam]]&amp;Table3[[#This Row],[Basisnaam]]),Contacten!$L$2:$L$355,Contacten!$H$2:$H$355,"Not Found",0)</f>
        <v>Not Found</v>
      </c>
      <c r="M207" t="str">
        <f>LOWER(Table3[[#This Row],[Voornaam]]&amp;Table3[[#This Row],[Achternaam]]&amp;Table3[[#This Row],[Basisnaam]])</f>
        <v>heidiwellenscargilleurope</v>
      </c>
    </row>
    <row r="208" spans="1:13" x14ac:dyDescent="0.45">
      <c r="A208" s="3" t="s">
        <v>7659</v>
      </c>
      <c r="B208" s="4" t="s">
        <v>7660</v>
      </c>
      <c r="C208" t="s">
        <v>7661</v>
      </c>
      <c r="D208" s="4" t="s">
        <v>6809</v>
      </c>
      <c r="E208" s="4" t="str">
        <f>SUBSTITUTE(SUBSTITUTE(SUBSTITUTE(SUBSTITUTE(SUBSTITUTE(SUBSTITUTE(SUBSTITUTE(SUBSTITUTE(SUBSTITUTE(SUBSTITUTE(SUBSTITUTE(SUBSTITUTE(SUBSTITUTE(LOWER(Table3[[#This Row],[Bedrijf]]),".",""),"-","")," bvba",""),"belgië",""),"belgium","")," nv","")," bv",""),"group",""),"groep","")," ", ""),"é","e"),"è","e"),"à","a")</f>
        <v>renewi</v>
      </c>
      <c r="F208" t="s">
        <v>6689</v>
      </c>
      <c r="G208" s="4" t="s">
        <v>6689</v>
      </c>
      <c r="H208" t="s">
        <v>5987</v>
      </c>
      <c r="I208" t="s">
        <v>6812</v>
      </c>
      <c r="J208" t="str">
        <f>_xlfn.XLOOKUP(Table3[[#This Row],[Basisnaam]],Table2[Basisnaam],Table2[Naam],"",0)</f>
        <v>RENEWI BELGIUM</v>
      </c>
      <c r="K208" t="str">
        <f>_xlfn.XLOOKUP(Table3[[#This Row],[Email]],Contacten!$D$2:$D$355,Contacten!$D$2:$D$355,"Not Found",0)</f>
        <v>Not Found</v>
      </c>
      <c r="L208" t="str">
        <f>_xlfn.XLOOKUP(LOWER(Table3[[#This Row],[Voornaam]]&amp;Table3[[#This Row],[Achternaam]]&amp;Table3[[#This Row],[Basisnaam]]),Contacten!$L$2:$L$355,Contacten!$H$2:$H$355,"Not Found",0)</f>
        <v>Not Found</v>
      </c>
      <c r="M208" t="str">
        <f>LOWER(Table3[[#This Row],[Voornaam]]&amp;Table3[[#This Row],[Achternaam]]&amp;Table3[[#This Row],[Basisnaam]])</f>
        <v>helenrichardsonrenewi</v>
      </c>
    </row>
    <row r="209" spans="1:13" x14ac:dyDescent="0.45">
      <c r="A209" s="3" t="s">
        <v>7662</v>
      </c>
      <c r="B209" s="4" t="s">
        <v>6578</v>
      </c>
      <c r="C209" t="s">
        <v>7663</v>
      </c>
      <c r="D209" s="4" t="s">
        <v>7664</v>
      </c>
      <c r="E209" s="4" t="str">
        <f>SUBSTITUTE(SUBSTITUTE(SUBSTITUTE(SUBSTITUTE(SUBSTITUTE(SUBSTITUTE(SUBSTITUTE(SUBSTITUTE(SUBSTITUTE(SUBSTITUTE(SUBSTITUTE(SUBSTITUTE(SUBSTITUTE(LOWER(Table3[[#This Row],[Bedrijf]]),".",""),"-","")," bvba",""),"belgië",""),"belgium","")," nv","")," bv",""),"group",""),"groep","")," ", ""),"é","e"),"è","e"),"à","a")</f>
        <v>bionerga</v>
      </c>
      <c r="F209" t="s">
        <v>6689</v>
      </c>
      <c r="G209" s="4" t="s">
        <v>6689</v>
      </c>
      <c r="H209" t="s">
        <v>5052</v>
      </c>
      <c r="I209" t="s">
        <v>7665</v>
      </c>
      <c r="J209" t="str">
        <f>_xlfn.XLOOKUP(Table3[[#This Row],[Basisnaam]],Table2[Basisnaam],Table2[Naam],"",0)</f>
        <v>Bionerga NV</v>
      </c>
      <c r="K209" t="str">
        <f>_xlfn.XLOOKUP(Table3[[#This Row],[Email]],Contacten!$D$2:$D$355,Contacten!$D$2:$D$355,"Not Found",0)</f>
        <v>Not Found</v>
      </c>
      <c r="L209" t="str">
        <f>_xlfn.XLOOKUP(LOWER(Table3[[#This Row],[Voornaam]]&amp;Table3[[#This Row],[Achternaam]]&amp;Table3[[#This Row],[Basisnaam]]),Contacten!$L$2:$L$355,Contacten!$H$2:$H$355,"Not Found",0)</f>
        <v>Not Found</v>
      </c>
      <c r="M209" t="str">
        <f>LOWER(Table3[[#This Row],[Voornaam]]&amp;Table3[[#This Row],[Achternaam]]&amp;Table3[[#This Row],[Basisnaam]])</f>
        <v>hermanpoelmansbionerga</v>
      </c>
    </row>
    <row r="210" spans="1:13" x14ac:dyDescent="0.45">
      <c r="A210" s="3" t="s">
        <v>7666</v>
      </c>
      <c r="B210" s="4" t="s">
        <v>6578</v>
      </c>
      <c r="C210" t="s">
        <v>6579</v>
      </c>
      <c r="D210" s="4" t="s">
        <v>7667</v>
      </c>
      <c r="E210" s="4" t="str">
        <f>SUBSTITUTE(SUBSTITUTE(SUBSTITUTE(SUBSTITUTE(SUBSTITUTE(SUBSTITUTE(SUBSTITUTE(SUBSTITUTE(SUBSTITUTE(SUBSTITUTE(SUBSTITUTE(SUBSTITUTE(SUBSTITUTE(LOWER(Table3[[#This Row],[Bedrijf]]),".",""),"-","")," bvba",""),"belgië",""),"belgium","")," nv","")," bv",""),"group",""),"groep","")," ", ""),"é","e"),"è","e"),"à","a")</f>
        <v>korian</v>
      </c>
      <c r="F210" t="s">
        <v>7668</v>
      </c>
      <c r="G210" s="4" t="s">
        <v>6689</v>
      </c>
      <c r="H210" t="s">
        <v>5052</v>
      </c>
      <c r="I210" t="s">
        <v>7669</v>
      </c>
      <c r="J210" t="str">
        <f>_xlfn.XLOOKUP(Table3[[#This Row],[Basisnaam]],Table2[Basisnaam],Table2[Naam],"",0)</f>
        <v>Korian België NV</v>
      </c>
      <c r="K210" t="str">
        <f>_xlfn.XLOOKUP(Table3[[#This Row],[Email]],Contacten!$D$2:$D$355,Contacten!$D$2:$D$355,"Not Found",0)</f>
        <v>Not Found</v>
      </c>
      <c r="L210" t="str">
        <f>_xlfn.XLOOKUP(LOWER(Table3[[#This Row],[Voornaam]]&amp;Table3[[#This Row],[Achternaam]]&amp;Table3[[#This Row],[Basisnaam]]),Contacten!$L$2:$L$355,Contacten!$H$2:$H$355,"Not Found",0)</f>
        <v>Not Found</v>
      </c>
      <c r="M210" t="str">
        <f>LOWER(Table3[[#This Row],[Voornaam]]&amp;Table3[[#This Row],[Achternaam]]&amp;Table3[[#This Row],[Basisnaam]])</f>
        <v>hermanvan ballartkorian</v>
      </c>
    </row>
    <row r="211" spans="1:13" x14ac:dyDescent="0.45">
      <c r="A211" s="3" t="s">
        <v>7670</v>
      </c>
      <c r="B211" s="4" t="s">
        <v>6578</v>
      </c>
      <c r="C211" t="s">
        <v>7671</v>
      </c>
      <c r="D211" s="4" t="s">
        <v>7071</v>
      </c>
      <c r="E211" s="4" t="str">
        <f>SUBSTITUTE(SUBSTITUTE(SUBSTITUTE(SUBSTITUTE(SUBSTITUTE(SUBSTITUTE(SUBSTITUTE(SUBSTITUTE(SUBSTITUTE(SUBSTITUTE(SUBSTITUTE(SUBSTITUTE(SUBSTITUTE(LOWER(Table3[[#This Row],[Bedrijf]]),".",""),"-","")," bvba",""),"belgië",""),"belgium","")," nv","")," bv",""),"group",""),"groep","")," ", ""),"é","e"),"è","e"),"à","a")</f>
        <v>mathieugijbels</v>
      </c>
      <c r="F211" t="s">
        <v>7672</v>
      </c>
      <c r="G211" s="4" t="s">
        <v>6689</v>
      </c>
      <c r="H211" t="s">
        <v>5115</v>
      </c>
      <c r="I211" t="s">
        <v>7072</v>
      </c>
      <c r="J211" t="str">
        <f>_xlfn.XLOOKUP(Table3[[#This Row],[Basisnaam]],Table2[Basisnaam],Table2[Naam],"",0)</f>
        <v>Mathieu Gijbels NV</v>
      </c>
      <c r="K211" t="str">
        <f>_xlfn.XLOOKUP(Table3[[#This Row],[Email]],Contacten!$D$2:$D$355,Contacten!$D$2:$D$355,"Not Found",0)</f>
        <v>Not Found</v>
      </c>
      <c r="L211" t="str">
        <f>_xlfn.XLOOKUP(LOWER(Table3[[#This Row],[Voornaam]]&amp;Table3[[#This Row],[Achternaam]]&amp;Table3[[#This Row],[Basisnaam]]),Contacten!$L$2:$L$355,Contacten!$H$2:$H$355,"Not Found",0)</f>
        <v>Not Found</v>
      </c>
      <c r="M211" t="str">
        <f>LOWER(Table3[[#This Row],[Voornaam]]&amp;Table3[[#This Row],[Achternaam]]&amp;Table3[[#This Row],[Basisnaam]])</f>
        <v>hermanverwimpmathieugijbels</v>
      </c>
    </row>
    <row r="212" spans="1:13" x14ac:dyDescent="0.45">
      <c r="A212" s="3" t="s">
        <v>7673</v>
      </c>
      <c r="B212" s="4" t="s">
        <v>5739</v>
      </c>
      <c r="C212" t="s">
        <v>7674</v>
      </c>
      <c r="D212" s="4" t="s">
        <v>7675</v>
      </c>
      <c r="E212" s="4" t="str">
        <f>SUBSTITUTE(SUBSTITUTE(SUBSTITUTE(SUBSTITUTE(SUBSTITUTE(SUBSTITUTE(SUBSTITUTE(SUBSTITUTE(SUBSTITUTE(SUBSTITUTE(SUBSTITUTE(SUBSTITUTE(SUBSTITUTE(LOWER(Table3[[#This Row],[Bedrijf]]),".",""),"-","")," bvba",""),"belgië",""),"belgium","")," nv","")," bv",""),"group",""),"groep","")," ", ""),"é","e"),"è","e"),"à","a")</f>
        <v>thvdebreesolutionssanterra</v>
      </c>
      <c r="F212" t="s">
        <v>6689</v>
      </c>
      <c r="G212" s="4" t="s">
        <v>6689</v>
      </c>
      <c r="H212" t="s">
        <v>5052</v>
      </c>
      <c r="I212" t="s">
        <v>7676</v>
      </c>
      <c r="J212" t="str">
        <f>_xlfn.XLOOKUP(Table3[[#This Row],[Basisnaam]],Table2[Basisnaam],Table2[Naam],"",0)</f>
        <v>Thv De Bree Solutions NV - Santerra NV</v>
      </c>
      <c r="K212" t="str">
        <f>_xlfn.XLOOKUP(Table3[[#This Row],[Email]],Contacten!$D$2:$D$355,Contacten!$D$2:$D$355,"Not Found",0)</f>
        <v>Not Found</v>
      </c>
      <c r="L212" t="str">
        <f>_xlfn.XLOOKUP(LOWER(Table3[[#This Row],[Voornaam]]&amp;Table3[[#This Row],[Achternaam]]&amp;Table3[[#This Row],[Basisnaam]]),Contacten!$L$2:$L$355,Contacten!$H$2:$H$355,"Not Found",0)</f>
        <v>Not Found</v>
      </c>
      <c r="M212" t="str">
        <f>LOWER(Table3[[#This Row],[Voornaam]]&amp;Table3[[#This Row],[Achternaam]]&amp;Table3[[#This Row],[Basisnaam]])</f>
        <v>anneliesheynssensthvdebreesolutionssanterra</v>
      </c>
    </row>
    <row r="213" spans="1:13" x14ac:dyDescent="0.45">
      <c r="A213" s="3" t="s">
        <v>7677</v>
      </c>
      <c r="B213" s="4" t="s">
        <v>7172</v>
      </c>
      <c r="C213" t="s">
        <v>7678</v>
      </c>
      <c r="D213" s="4" t="s">
        <v>7679</v>
      </c>
      <c r="E213" s="4" t="str">
        <f>SUBSTITUTE(SUBSTITUTE(SUBSTITUTE(SUBSTITUTE(SUBSTITUTE(SUBSTITUTE(SUBSTITUTE(SUBSTITUTE(SUBSTITUTE(SUBSTITUTE(SUBSTITUTE(SUBSTITUTE(SUBSTITUTE(LOWER(Table3[[#This Row],[Bedrijf]]),".",""),"-","")," bvba",""),"belgië",""),"belgium","")," nv","")," bv",""),"group",""),"groep","")," ", ""),"é","e"),"è","e"),"à","a")</f>
        <v>europassistance,succursalebelge</v>
      </c>
      <c r="F213" t="s">
        <v>6689</v>
      </c>
      <c r="G213" s="4" t="s">
        <v>6689</v>
      </c>
      <c r="H213" t="s">
        <v>7680</v>
      </c>
      <c r="I213" t="s">
        <v>7681</v>
      </c>
      <c r="J213" t="str">
        <f>_xlfn.XLOOKUP(Table3[[#This Row],[Basisnaam]],Table2[Basisnaam],Table2[Naam],"",0)</f>
        <v>Europ Assistance, succursale belge</v>
      </c>
      <c r="K213" t="str">
        <f>_xlfn.XLOOKUP(Table3[[#This Row],[Email]],Contacten!$D$2:$D$355,Contacten!$D$2:$D$355,"Not Found",0)</f>
        <v>Not Found</v>
      </c>
      <c r="L213" t="str">
        <f>_xlfn.XLOOKUP(LOWER(Table3[[#This Row],[Voornaam]]&amp;Table3[[#This Row],[Achternaam]]&amp;Table3[[#This Row],[Basisnaam]]),Contacten!$L$2:$L$355,Contacten!$H$2:$H$355,"Not Found",0)</f>
        <v>Not Found</v>
      </c>
      <c r="M213" t="str">
        <f>LOWER(Table3[[#This Row],[Voornaam]]&amp;Table3[[#This Row],[Achternaam]]&amp;Table3[[#This Row],[Basisnaam]])</f>
        <v>hildegoethuyseuropassistance,succursalebelge</v>
      </c>
    </row>
    <row r="214" spans="1:13" x14ac:dyDescent="0.45">
      <c r="A214" s="3" t="s">
        <v>7682</v>
      </c>
      <c r="B214" s="4" t="s">
        <v>7172</v>
      </c>
      <c r="C214" t="s">
        <v>5255</v>
      </c>
      <c r="D214" s="4" t="s">
        <v>7683</v>
      </c>
      <c r="E214" s="4" t="str">
        <f>SUBSTITUTE(SUBSTITUTE(SUBSTITUTE(SUBSTITUTE(SUBSTITUTE(SUBSTITUTE(SUBSTITUTE(SUBSTITUTE(SUBSTITUTE(SUBSTITUTE(SUBSTITUTE(SUBSTITUTE(SUBSTITUTE(LOWER(Table3[[#This Row],[Bedrijf]]),".",""),"-","")," bvba",""),"belgië",""),"belgium","")," nv","")," bv",""),"group",""),"groep","")," ", ""),"é","e"),"è","e"),"à","a")</f>
        <v>hascoinvest&amp;aanverwantevennootschappen</v>
      </c>
      <c r="F214" t="s">
        <v>7684</v>
      </c>
      <c r="G214" s="4" t="s">
        <v>6689</v>
      </c>
      <c r="H214" t="s">
        <v>7685</v>
      </c>
      <c r="I214" t="s">
        <v>7686</v>
      </c>
      <c r="J214" t="str">
        <f>_xlfn.XLOOKUP(Table3[[#This Row],[Basisnaam]],Table2[Basisnaam],Table2[Naam],"",0)</f>
        <v>Hasco Invest &amp; Aanverwante Vennootschappen</v>
      </c>
      <c r="K214" t="str">
        <f>_xlfn.XLOOKUP(Table3[[#This Row],[Email]],Contacten!$D$2:$D$355,Contacten!$D$2:$D$355,"Not Found",0)</f>
        <v>Not Found</v>
      </c>
      <c r="L214" t="str">
        <f>_xlfn.XLOOKUP(LOWER(Table3[[#This Row],[Voornaam]]&amp;Table3[[#This Row],[Achternaam]]&amp;Table3[[#This Row],[Basisnaam]]),Contacten!$L$2:$L$355,Contacten!$H$2:$H$355,"Not Found",0)</f>
        <v>Not Found</v>
      </c>
      <c r="M214" t="str">
        <f>LOWER(Table3[[#This Row],[Voornaam]]&amp;Table3[[#This Row],[Achternaam]]&amp;Table3[[#This Row],[Basisnaam]])</f>
        <v>hildejanssenshascoinvest&amp;aanverwantevennootschappen</v>
      </c>
    </row>
    <row r="215" spans="1:13" x14ac:dyDescent="0.45">
      <c r="A215" s="3" t="s">
        <v>7687</v>
      </c>
      <c r="B215" s="4" t="s">
        <v>7172</v>
      </c>
      <c r="C215" t="s">
        <v>7688</v>
      </c>
      <c r="D215" s="4" t="s">
        <v>7689</v>
      </c>
      <c r="E215" s="4" t="str">
        <f>SUBSTITUTE(SUBSTITUTE(SUBSTITUTE(SUBSTITUTE(SUBSTITUTE(SUBSTITUTE(SUBSTITUTE(SUBSTITUTE(SUBSTITUTE(SUBSTITUTE(SUBSTITUTE(SUBSTITUTE(SUBSTITUTE(LOWER(Table3[[#This Row],[Bedrijf]]),".",""),"-","")," bvba",""),"belgië",""),"belgium","")," nv","")," bv",""),"group",""),"groep","")," ", ""),"é","e"),"è","e"),"à","a")</f>
        <v>vanroey</v>
      </c>
      <c r="F215" t="s">
        <v>7690</v>
      </c>
      <c r="G215" s="4" t="s">
        <v>6689</v>
      </c>
      <c r="H215" t="s">
        <v>5052</v>
      </c>
      <c r="I215" t="s">
        <v>7691</v>
      </c>
      <c r="J215" t="str">
        <f>_xlfn.XLOOKUP(Table3[[#This Row],[Basisnaam]],Table2[Basisnaam],Table2[Naam],"",0)</f>
        <v>Groep Van Roey NV</v>
      </c>
      <c r="K215" t="str">
        <f>_xlfn.XLOOKUP(Table3[[#This Row],[Email]],Contacten!$D$2:$D$355,Contacten!$D$2:$D$355,"Not Found",0)</f>
        <v>Not Found</v>
      </c>
      <c r="L215" t="str">
        <f>_xlfn.XLOOKUP(LOWER(Table3[[#This Row],[Voornaam]]&amp;Table3[[#This Row],[Achternaam]]&amp;Table3[[#This Row],[Basisnaam]]),Contacten!$L$2:$L$355,Contacten!$H$2:$H$355,"Not Found",0)</f>
        <v>Not Found</v>
      </c>
      <c r="M215" t="str">
        <f>LOWER(Table3[[#This Row],[Voornaam]]&amp;Table3[[#This Row],[Achternaam]]&amp;Table3[[#This Row],[Basisnaam]])</f>
        <v>hildekerstenvanroey</v>
      </c>
    </row>
    <row r="216" spans="1:13" x14ac:dyDescent="0.45">
      <c r="A216" s="3" t="s">
        <v>7692</v>
      </c>
      <c r="B216" s="4" t="s">
        <v>7172</v>
      </c>
      <c r="C216" t="s">
        <v>7693</v>
      </c>
      <c r="D216" s="4" t="s">
        <v>7694</v>
      </c>
      <c r="E216" s="4" t="str">
        <f>SUBSTITUTE(SUBSTITUTE(SUBSTITUTE(SUBSTITUTE(SUBSTITUTE(SUBSTITUTE(SUBSTITUTE(SUBSTITUTE(SUBSTITUTE(SUBSTITUTE(SUBSTITUTE(SUBSTITUTE(SUBSTITUTE(LOWER(Table3[[#This Row],[Bedrijf]]),".",""),"-","")," bvba",""),"belgië",""),"belgium","")," nv","")," bv",""),"group",""),"groep","")," ", ""),"é","e"),"è","e"),"à","a")</f>
        <v>medicalinformationprofessionalsystems</v>
      </c>
      <c r="F216" t="s">
        <v>6689</v>
      </c>
      <c r="G216" s="4" t="s">
        <v>6689</v>
      </c>
      <c r="H216" t="s">
        <v>6939</v>
      </c>
      <c r="I216" t="s">
        <v>1333</v>
      </c>
      <c r="J216" t="str">
        <f>_xlfn.XLOOKUP(Table3[[#This Row],[Basisnaam]],Table2[Basisnaam],Table2[Naam],"",0)</f>
        <v>Medical Information Professional Systems</v>
      </c>
      <c r="K216" t="str">
        <f>_xlfn.XLOOKUP(Table3[[#This Row],[Email]],Contacten!$D$2:$D$355,Contacten!$D$2:$D$355,"Not Found",0)</f>
        <v>Not Found</v>
      </c>
      <c r="L216" t="str">
        <f>_xlfn.XLOOKUP(LOWER(Table3[[#This Row],[Voornaam]]&amp;Table3[[#This Row],[Achternaam]]&amp;Table3[[#This Row],[Basisnaam]]),Contacten!$L$2:$L$355,Contacten!$H$2:$H$355,"Not Found",0)</f>
        <v>Not Found</v>
      </c>
      <c r="M216" t="str">
        <f>LOWER(Table3[[#This Row],[Voornaam]]&amp;Table3[[#This Row],[Achternaam]]&amp;Table3[[#This Row],[Basisnaam]])</f>
        <v>hildelampaertmedicalinformationprofessionalsystems</v>
      </c>
    </row>
    <row r="217" spans="1:13" x14ac:dyDescent="0.45">
      <c r="A217" s="3" t="s">
        <v>7695</v>
      </c>
      <c r="B217" s="4" t="s">
        <v>5851</v>
      </c>
      <c r="C217" t="s">
        <v>7696</v>
      </c>
      <c r="D217" s="4" t="s">
        <v>7697</v>
      </c>
      <c r="E217" s="4" t="str">
        <f>SUBSTITUTE(SUBSTITUTE(SUBSTITUTE(SUBSTITUTE(SUBSTITUTE(SUBSTITUTE(SUBSTITUTE(SUBSTITUTE(SUBSTITUTE(SUBSTITUTE(SUBSTITUTE(SUBSTITUTE(SUBSTITUTE(LOWER(Table3[[#This Row],[Bedrijf]]),".",""),"-","")," bvba",""),"belgië",""),"belgium","")," nv","")," bv",""),"group",""),"groep","")," ", ""),"é","e"),"è","e"),"à","a")</f>
        <v>bosalemissioncontrolsystems</v>
      </c>
      <c r="F217" t="s">
        <v>6689</v>
      </c>
      <c r="G217" s="4" t="s">
        <v>6689</v>
      </c>
      <c r="H217" t="s">
        <v>5052</v>
      </c>
      <c r="I217" t="s">
        <v>7698</v>
      </c>
      <c r="J217" t="str">
        <f>_xlfn.XLOOKUP(Table3[[#This Row],[Basisnaam]],Table2[Basisnaam],Table2[Naam],"",0)</f>
        <v>Bosal Emission Control Systems NV</v>
      </c>
      <c r="K217" t="str">
        <f>_xlfn.XLOOKUP(Table3[[#This Row],[Email]],Contacten!$D$2:$D$355,Contacten!$D$2:$D$355,"Not Found",0)</f>
        <v>Not Found</v>
      </c>
      <c r="L217" t="str">
        <f>_xlfn.XLOOKUP(LOWER(Table3[[#This Row],[Voornaam]]&amp;Table3[[#This Row],[Achternaam]]&amp;Table3[[#This Row],[Basisnaam]]),Contacten!$L$2:$L$355,Contacten!$H$2:$H$355,"Not Found",0)</f>
        <v>Not Found</v>
      </c>
      <c r="M217" t="str">
        <f>LOWER(Table3[[#This Row],[Voornaam]]&amp;Table3[[#This Row],[Achternaam]]&amp;Table3[[#This Row],[Basisnaam]])</f>
        <v>christinedommershausenbosalemissioncontrolsystems</v>
      </c>
    </row>
    <row r="218" spans="1:13" x14ac:dyDescent="0.45">
      <c r="A218" s="3" t="s">
        <v>7699</v>
      </c>
      <c r="B218" s="4" t="s">
        <v>7700</v>
      </c>
      <c r="C218" t="s">
        <v>7701</v>
      </c>
      <c r="D218" s="4" t="s">
        <v>7702</v>
      </c>
      <c r="E218" s="4" t="str">
        <f>SUBSTITUTE(SUBSTITUTE(SUBSTITUTE(SUBSTITUTE(SUBSTITUTE(SUBSTITUTE(SUBSTITUTE(SUBSTITUTE(SUBSTITUTE(SUBSTITUTE(SUBSTITUTE(SUBSTITUTE(SUBSTITUTE(LOWER(Table3[[#This Row],[Bedrijf]]),".",""),"-","")," bvba",""),"belgië",""),"belgium","")," nv","")," bv",""),"group",""),"groep","")," ", ""),"é","e"),"è","e"),"à","a")</f>
        <v>bnpparibaslease</v>
      </c>
      <c r="F218" t="s">
        <v>6689</v>
      </c>
      <c r="G218" s="4" t="s">
        <v>6689</v>
      </c>
      <c r="H218" t="s">
        <v>5052</v>
      </c>
      <c r="I218" t="s">
        <v>7703</v>
      </c>
      <c r="J218" t="str">
        <f>_xlfn.XLOOKUP(Table3[[#This Row],[Basisnaam]],Table2[Basisnaam],Table2[Naam],"",0)</f>
        <v>BNP Paribas Lease Group</v>
      </c>
      <c r="K218" t="str">
        <f>_xlfn.XLOOKUP(Table3[[#This Row],[Email]],Contacten!$D$2:$D$355,Contacten!$D$2:$D$355,"Not Found",0)</f>
        <v>Not Found</v>
      </c>
      <c r="L218" t="str">
        <f>_xlfn.XLOOKUP(LOWER(Table3[[#This Row],[Voornaam]]&amp;Table3[[#This Row],[Achternaam]]&amp;Table3[[#This Row],[Basisnaam]]),Contacten!$L$2:$L$355,Contacten!$H$2:$H$355,"Not Found",0)</f>
        <v>Not Found</v>
      </c>
      <c r="M218" t="str">
        <f>LOWER(Table3[[#This Row],[Voornaam]]&amp;Table3[[#This Row],[Achternaam]]&amp;Table3[[#This Row],[Basisnaam]])</f>
        <v>hrleasing solutionsbnpparibaslease</v>
      </c>
    </row>
    <row r="219" spans="1:13" x14ac:dyDescent="0.45">
      <c r="A219" s="3" t="s">
        <v>7704</v>
      </c>
      <c r="B219" s="4" t="s">
        <v>5126</v>
      </c>
      <c r="C219" t="s">
        <v>7705</v>
      </c>
      <c r="D219" s="4" t="s">
        <v>7706</v>
      </c>
      <c r="E219" s="4" t="str">
        <f>SUBSTITUTE(SUBSTITUTE(SUBSTITUTE(SUBSTITUTE(SUBSTITUTE(SUBSTITUTE(SUBSTITUTE(SUBSTITUTE(SUBSTITUTE(SUBSTITUTE(SUBSTITUTE(SUBSTITUTE(SUBSTITUTE(LOWER(Table3[[#This Row],[Bedrijf]]),".",""),"-","")," bvba",""),"belgië",""),"belgium","")," nv","")," bv",""),"group",""),"groep","")," ", ""),"é","e"),"è","e"),"à","a")</f>
        <v>productionresource</v>
      </c>
      <c r="F219" t="s">
        <v>7707</v>
      </c>
      <c r="G219" s="4" t="s">
        <v>6689</v>
      </c>
      <c r="H219" t="s">
        <v>5052</v>
      </c>
      <c r="I219" t="s">
        <v>7708</v>
      </c>
      <c r="J219" t="str">
        <f>_xlfn.XLOOKUP(Table3[[#This Row],[Basisnaam]],Table2[Basisnaam],Table2[Naam],"",0)</f>
        <v>Production Resource Group</v>
      </c>
      <c r="K219" t="str">
        <f>_xlfn.XLOOKUP(Table3[[#This Row],[Email]],Contacten!$D$2:$D$355,Contacten!$D$2:$D$355,"Not Found",0)</f>
        <v>Not Found</v>
      </c>
      <c r="L219" t="str">
        <f>_xlfn.XLOOKUP(LOWER(Table3[[#This Row],[Voornaam]]&amp;Table3[[#This Row],[Achternaam]]&amp;Table3[[#This Row],[Basisnaam]]),Contacten!$L$2:$L$355,Contacten!$H$2:$H$355,"Not Found",0)</f>
        <v>Not Found</v>
      </c>
      <c r="M219" t="str">
        <f>LOWER(Table3[[#This Row],[Voornaam]]&amp;Table3[[#This Row],[Achternaam]]&amp;Table3[[#This Row],[Basisnaam]])</f>
        <v>patriciahordijkproductionresource</v>
      </c>
    </row>
    <row r="220" spans="1:13" x14ac:dyDescent="0.45">
      <c r="A220" s="3" t="s">
        <v>7709</v>
      </c>
      <c r="B220" s="4" t="s">
        <v>7710</v>
      </c>
      <c r="C220" t="s">
        <v>7711</v>
      </c>
      <c r="D220" s="4" t="s">
        <v>7712</v>
      </c>
      <c r="E220" s="4" t="str">
        <f>SUBSTITUTE(SUBSTITUTE(SUBSTITUTE(SUBSTITUTE(SUBSTITUTE(SUBSTITUTE(SUBSTITUTE(SUBSTITUTE(SUBSTITUTE(SUBSTITUTE(SUBSTITUTE(SUBSTITUTE(SUBSTITUTE(LOWER(Table3[[#This Row],[Bedrijf]]),".",""),"-","")," bvba",""),"belgië",""),"belgium","")," nv","")," bv",""),"group",""),"groep","")," ", ""),"é","e"),"è","e"),"à","a")</f>
        <v>dpworldantwerp</v>
      </c>
      <c r="F220" t="s">
        <v>7713</v>
      </c>
      <c r="G220" s="4" t="s">
        <v>6689</v>
      </c>
      <c r="H220" t="s">
        <v>5115</v>
      </c>
      <c r="I220" t="s">
        <v>7714</v>
      </c>
      <c r="J220" t="str">
        <f>_xlfn.XLOOKUP(Table3[[#This Row],[Basisnaam]],Table2[Basisnaam],Table2[Naam],"",0)</f>
        <v>DP World Antwerp NV</v>
      </c>
      <c r="K220" t="str">
        <f>_xlfn.XLOOKUP(Table3[[#This Row],[Email]],Contacten!$D$2:$D$355,Contacten!$D$2:$D$355,"Not Found",0)</f>
        <v>Not Found</v>
      </c>
      <c r="L220" t="str">
        <f>_xlfn.XLOOKUP(LOWER(Table3[[#This Row],[Voornaam]]&amp;Table3[[#This Row],[Achternaam]]&amp;Table3[[#This Row],[Basisnaam]]),Contacten!$L$2:$L$355,Contacten!$H$2:$H$355,"Not Found",0)</f>
        <v>Not Found</v>
      </c>
      <c r="M220" t="str">
        <f>LOWER(Table3[[#This Row],[Voornaam]]&amp;Table3[[#This Row],[Achternaam]]&amp;Table3[[#This Row],[Basisnaam]])</f>
        <v>hugode biedpworldantwerp</v>
      </c>
    </row>
    <row r="221" spans="1:13" x14ac:dyDescent="0.45">
      <c r="A221" s="3" t="s">
        <v>7715</v>
      </c>
      <c r="B221" s="4" t="s">
        <v>6158</v>
      </c>
      <c r="C221" t="s">
        <v>7716</v>
      </c>
      <c r="D221" s="4" t="s">
        <v>7717</v>
      </c>
      <c r="E221" s="4" t="str">
        <f>SUBSTITUTE(SUBSTITUTE(SUBSTITUTE(SUBSTITUTE(SUBSTITUTE(SUBSTITUTE(SUBSTITUTE(SUBSTITUTE(SUBSTITUTE(SUBSTITUTE(SUBSTITUTE(SUBSTITUTE(SUBSTITUTE(LOWER(Table3[[#This Row],[Bedrijf]]),".",""),"-","")," bvba",""),"belgië",""),"belgium","")," nv","")," bv",""),"group",""),"groep","")," ", ""),"é","e"),"è","e"),"à","a")</f>
        <v>aurubisbeerse</v>
      </c>
      <c r="F221" t="s">
        <v>7718</v>
      </c>
      <c r="G221" s="4" t="s">
        <v>6689</v>
      </c>
      <c r="H221" t="s">
        <v>5115</v>
      </c>
      <c r="I221" t="s">
        <v>7719</v>
      </c>
      <c r="J221" t="str">
        <f>_xlfn.XLOOKUP(Table3[[#This Row],[Basisnaam]],Table2[Basisnaam],Table2[Naam],"",0)</f>
        <v>AURUBIS BEERSE</v>
      </c>
      <c r="K221" t="str">
        <f>_xlfn.XLOOKUP(Table3[[#This Row],[Email]],Contacten!$D$2:$D$355,Contacten!$D$2:$D$355,"Not Found",0)</f>
        <v>Not Found</v>
      </c>
      <c r="L221" t="str">
        <f>_xlfn.XLOOKUP(LOWER(Table3[[#This Row],[Voornaam]]&amp;Table3[[#This Row],[Achternaam]]&amp;Table3[[#This Row],[Basisnaam]]),Contacten!$L$2:$L$355,Contacten!$H$2:$H$355,"Not Found",0)</f>
        <v>Not Found</v>
      </c>
      <c r="M221" t="str">
        <f>LOWER(Table3[[#This Row],[Voornaam]]&amp;Table3[[#This Row],[Achternaam]]&amp;Table3[[#This Row],[Basisnaam]])</f>
        <v>ingridwaghemansaurubisbeerse</v>
      </c>
    </row>
    <row r="222" spans="1:13" x14ac:dyDescent="0.45">
      <c r="A222" s="3" t="s">
        <v>7720</v>
      </c>
      <c r="B222" s="4" t="s">
        <v>7721</v>
      </c>
      <c r="C222" t="s">
        <v>7722</v>
      </c>
      <c r="D222" s="4" t="s">
        <v>7723</v>
      </c>
      <c r="E222" s="4" t="str">
        <f>SUBSTITUTE(SUBSTITUTE(SUBSTITUTE(SUBSTITUTE(SUBSTITUTE(SUBSTITUTE(SUBSTITUTE(SUBSTITUTE(SUBSTITUTE(SUBSTITUTE(SUBSTITUTE(SUBSTITUTE(SUBSTITUTE(LOWER(Table3[[#This Row],[Bedrijf]]),".",""),"-","")," bvba",""),"belgië",""),"belgium","")," nv","")," bv",""),"group",""),"groep","")," ", ""),"é","e"),"è","e"),"à","a")</f>
        <v>soprema</v>
      </c>
      <c r="F222" t="s">
        <v>6689</v>
      </c>
      <c r="G222" s="4" t="s">
        <v>6689</v>
      </c>
      <c r="H222" t="s">
        <v>5052</v>
      </c>
      <c r="I222" t="s">
        <v>7724</v>
      </c>
      <c r="J222" t="str">
        <f>_xlfn.XLOOKUP(Table3[[#This Row],[Basisnaam]],Table2[Basisnaam],Table2[Naam],"",0)</f>
        <v>SOPREMA</v>
      </c>
      <c r="K222" t="str">
        <f>_xlfn.XLOOKUP(Table3[[#This Row],[Email]],Contacten!$D$2:$D$355,Contacten!$D$2:$D$355,"Not Found",0)</f>
        <v>Not Found</v>
      </c>
      <c r="L222" t="str">
        <f>_xlfn.XLOOKUP(LOWER(Table3[[#This Row],[Voornaam]]&amp;Table3[[#This Row],[Achternaam]]&amp;Table3[[#This Row],[Basisnaam]]),Contacten!$L$2:$L$355,Contacten!$H$2:$H$355,"Not Found",0)</f>
        <v>Not Found</v>
      </c>
      <c r="M222" t="str">
        <f>LOWER(Table3[[#This Row],[Voornaam]]&amp;Table3[[#This Row],[Achternaam]]&amp;Table3[[#This Row],[Basisnaam]])</f>
        <v>yvettede smedtsoprema</v>
      </c>
    </row>
    <row r="223" spans="1:13" x14ac:dyDescent="0.45">
      <c r="A223" s="3" t="s">
        <v>7725</v>
      </c>
      <c r="B223" s="4" t="s">
        <v>6158</v>
      </c>
      <c r="C223" t="s">
        <v>7321</v>
      </c>
      <c r="D223" s="4" t="s">
        <v>6977</v>
      </c>
      <c r="E223" s="4" t="str">
        <f>SUBSTITUTE(SUBSTITUTE(SUBSTITUTE(SUBSTITUTE(SUBSTITUTE(SUBSTITUTE(SUBSTITUTE(SUBSTITUTE(SUBSTITUTE(SUBSTITUTE(SUBSTITUTE(SUBSTITUTE(SUBSTITUTE(LOWER(Table3[[#This Row],[Bedrijf]]),".",""),"-","")," bvba",""),"belgië",""),"belgium","")," nv","")," bv",""),"group",""),"groep","")," ", ""),"é","e"),"è","e"),"à","a")</f>
        <v>johnson&amp;johnson</v>
      </c>
      <c r="F223" t="s">
        <v>7726</v>
      </c>
      <c r="G223" s="4" t="s">
        <v>6689</v>
      </c>
      <c r="H223" t="s">
        <v>5115</v>
      </c>
      <c r="I223" t="s">
        <v>7727</v>
      </c>
      <c r="J223" t="str">
        <f>_xlfn.XLOOKUP(Table3[[#This Row],[Basisnaam]],Table2[Basisnaam],Table2[Naam],"",0)</f>
        <v>Johnson &amp; Johnson</v>
      </c>
      <c r="K223" t="str">
        <f>_xlfn.XLOOKUP(Table3[[#This Row],[Email]],Contacten!$D$2:$D$355,Contacten!$D$2:$D$355,"Not Found",0)</f>
        <v>Not Found</v>
      </c>
      <c r="L223" t="str">
        <f>_xlfn.XLOOKUP(LOWER(Table3[[#This Row],[Voornaam]]&amp;Table3[[#This Row],[Achternaam]]&amp;Table3[[#This Row],[Basisnaam]]),Contacten!$L$2:$L$355,Contacten!$H$2:$H$355,"Not Found",0)</f>
        <v>Not Found</v>
      </c>
      <c r="M223" t="str">
        <f>LOWER(Table3[[#This Row],[Voornaam]]&amp;Table3[[#This Row],[Achternaam]]&amp;Table3[[#This Row],[Basisnaam]])</f>
        <v>ingriddierckxjohnson&amp;johnson</v>
      </c>
    </row>
    <row r="224" spans="1:13" x14ac:dyDescent="0.45">
      <c r="A224" s="3" t="s">
        <v>7728</v>
      </c>
      <c r="B224" s="4" t="s">
        <v>7729</v>
      </c>
      <c r="C224" t="s">
        <v>5182</v>
      </c>
      <c r="D224" s="4" t="s">
        <v>7730</v>
      </c>
      <c r="E224" s="4" t="str">
        <f>SUBSTITUTE(SUBSTITUTE(SUBSTITUTE(SUBSTITUTE(SUBSTITUTE(SUBSTITUTE(SUBSTITUTE(SUBSTITUTE(SUBSTITUTE(SUBSTITUTE(SUBSTITUTE(SUBSTITUTE(SUBSTITUTE(LOWER(Table3[[#This Row],[Bedrijf]]),".",""),"-","")," bvba",""),"belgië",""),"belgium","")," nv","")," bv",""),"group",""),"groep","")," ", ""),"é","e"),"è","e"),"à","a")</f>
        <v>democo</v>
      </c>
      <c r="F224" t="s">
        <v>7731</v>
      </c>
      <c r="G224" s="4" t="s">
        <v>6689</v>
      </c>
      <c r="H224" t="s">
        <v>6950</v>
      </c>
      <c r="I224" t="s">
        <v>7732</v>
      </c>
      <c r="J224" t="str">
        <f>_xlfn.XLOOKUP(Table3[[#This Row],[Basisnaam]],Table2[Basisnaam],Table2[Naam],"",0)</f>
        <v>Democo Group nv</v>
      </c>
      <c r="K224" t="str">
        <f>_xlfn.XLOOKUP(Table3[[#This Row],[Email]],Contacten!$D$2:$D$355,Contacten!$D$2:$D$355,"Not Found",0)</f>
        <v>Not Found</v>
      </c>
      <c r="L224" t="str">
        <f>_xlfn.XLOOKUP(LOWER(Table3[[#This Row],[Voornaam]]&amp;Table3[[#This Row],[Achternaam]]&amp;Table3[[#This Row],[Basisnaam]]),Contacten!$L$2:$L$355,Contacten!$H$2:$H$355,"Not Found",0)</f>
        <v>Not Found</v>
      </c>
      <c r="M224" t="str">
        <f>LOWER(Table3[[#This Row],[Voornaam]]&amp;Table3[[#This Row],[Achternaam]]&amp;Table3[[#This Row],[Basisnaam]])</f>
        <v>ilseclaesdemoco</v>
      </c>
    </row>
    <row r="225" spans="1:13" x14ac:dyDescent="0.45">
      <c r="A225" s="3" t="s">
        <v>7733</v>
      </c>
      <c r="B225" s="4" t="s">
        <v>7729</v>
      </c>
      <c r="C225" t="s">
        <v>7734</v>
      </c>
      <c r="D225" s="4" t="s">
        <v>7735</v>
      </c>
      <c r="E225" s="4" t="str">
        <f>SUBSTITUTE(SUBSTITUTE(SUBSTITUTE(SUBSTITUTE(SUBSTITUTE(SUBSTITUTE(SUBSTITUTE(SUBSTITUTE(SUBSTITUTE(SUBSTITUTE(SUBSTITUTE(SUBSTITUTE(SUBSTITUTE(LOWER(Table3[[#This Row],[Bedrijf]]),".",""),"-","")," bvba",""),"belgië",""),"belgium","")," nv","")," bv",""),"group",""),"groep","")," ", ""),"é","e"),"è","e"),"à","a")</f>
        <v>lambrechtsservices</v>
      </c>
      <c r="F225" t="s">
        <v>7736</v>
      </c>
      <c r="G225" s="4" t="s">
        <v>6689</v>
      </c>
      <c r="H225" t="s">
        <v>5052</v>
      </c>
      <c r="I225" t="s">
        <v>7737</v>
      </c>
      <c r="J225" t="str">
        <f>_xlfn.XLOOKUP(Table3[[#This Row],[Basisnaam]],Table2[Basisnaam],Table2[Naam],"",0)</f>
        <v>Lambrechts Services</v>
      </c>
      <c r="K225" t="str">
        <f>_xlfn.XLOOKUP(Table3[[#This Row],[Email]],Contacten!$D$2:$D$355,Contacten!$D$2:$D$355,"Not Found",0)</f>
        <v>Not Found</v>
      </c>
      <c r="L225" t="str">
        <f>_xlfn.XLOOKUP(LOWER(Table3[[#This Row],[Voornaam]]&amp;Table3[[#This Row],[Achternaam]]&amp;Table3[[#This Row],[Basisnaam]]),Contacten!$L$2:$L$355,Contacten!$H$2:$H$355,"Not Found",0)</f>
        <v>Not Found</v>
      </c>
      <c r="M225" t="str">
        <f>LOWER(Table3[[#This Row],[Voornaam]]&amp;Table3[[#This Row],[Achternaam]]&amp;Table3[[#This Row],[Basisnaam]])</f>
        <v>ilsepepelambrechtsservices</v>
      </c>
    </row>
    <row r="226" spans="1:13" x14ac:dyDescent="0.45">
      <c r="A226" s="3" t="s">
        <v>7738</v>
      </c>
      <c r="B226" s="4" t="s">
        <v>7739</v>
      </c>
      <c r="C226" t="s">
        <v>7740</v>
      </c>
      <c r="D226" s="4" t="s">
        <v>7741</v>
      </c>
      <c r="E226" s="4" t="str">
        <f>SUBSTITUTE(SUBSTITUTE(SUBSTITUTE(SUBSTITUTE(SUBSTITUTE(SUBSTITUTE(SUBSTITUTE(SUBSTITUTE(SUBSTITUTE(SUBSTITUTE(SUBSTITUTE(SUBSTITUTE(SUBSTITUTE(LOWER(Table3[[#This Row],[Bedrijf]]),".",""),"-","")," bvba",""),"belgië",""),"belgium","")," nv","")," bv",""),"group",""),"groep","")," ", ""),"é","e"),"è","e"),"à","a")</f>
        <v>volvocarbrussel</v>
      </c>
      <c r="F226" t="s">
        <v>7742</v>
      </c>
      <c r="G226" s="4" t="s">
        <v>6689</v>
      </c>
      <c r="H226" t="s">
        <v>5052</v>
      </c>
      <c r="I226" t="s">
        <v>7743</v>
      </c>
      <c r="J226" t="str">
        <f>_xlfn.XLOOKUP(Table3[[#This Row],[Basisnaam]],Table2[Basisnaam],Table2[Naam],"",0)</f>
        <v>Volvo Car Brussel</v>
      </c>
      <c r="K226" t="str">
        <f>_xlfn.XLOOKUP(Table3[[#This Row],[Email]],Contacten!$D$2:$D$355,Contacten!$D$2:$D$355,"Not Found",0)</f>
        <v>Not Found</v>
      </c>
      <c r="L226" t="str">
        <f>_xlfn.XLOOKUP(LOWER(Table3[[#This Row],[Voornaam]]&amp;Table3[[#This Row],[Achternaam]]&amp;Table3[[#This Row],[Basisnaam]]),Contacten!$L$2:$L$355,Contacten!$H$2:$H$355,"Not Found",0)</f>
        <v>Not Found</v>
      </c>
      <c r="M226" t="str">
        <f>LOWER(Table3[[#This Row],[Voornaam]]&amp;Table3[[#This Row],[Achternaam]]&amp;Table3[[#This Row],[Basisnaam]])</f>
        <v>inaraeymaekersvolvocarbrussel</v>
      </c>
    </row>
    <row r="227" spans="1:13" x14ac:dyDescent="0.45">
      <c r="A227" s="3" t="s">
        <v>7744</v>
      </c>
      <c r="B227" s="4" t="s">
        <v>7745</v>
      </c>
      <c r="C227" t="s">
        <v>7746</v>
      </c>
      <c r="D227" s="4" t="s">
        <v>6917</v>
      </c>
      <c r="E227" s="4" t="str">
        <f>SUBSTITUTE(SUBSTITUTE(SUBSTITUTE(SUBSTITUTE(SUBSTITUTE(SUBSTITUTE(SUBSTITUTE(SUBSTITUTE(SUBSTITUTE(SUBSTITUTE(SUBSTITUTE(SUBSTITUTE(SUBSTITUTE(LOWER(Table3[[#This Row],[Bedrijf]]),".",""),"-","")," bvba",""),"belgië",""),"belgium","")," nv","")," bv",""),"group",""),"groep","")," ", ""),"é","e"),"è","e"),"à","a")</f>
        <v>barrycallebaut</v>
      </c>
      <c r="F227" t="s">
        <v>6689</v>
      </c>
      <c r="G227" s="4" t="s">
        <v>6689</v>
      </c>
      <c r="H227" t="s">
        <v>7747</v>
      </c>
      <c r="I227" t="s">
        <v>7748</v>
      </c>
      <c r="J227" t="str">
        <f>_xlfn.XLOOKUP(Table3[[#This Row],[Basisnaam]],Table2[Basisnaam],Table2[Naam],"",0)</f>
        <v>Barry Callebaut Belgium NV</v>
      </c>
      <c r="K227" t="str">
        <f>_xlfn.XLOOKUP(Table3[[#This Row],[Email]],Contacten!$D$2:$D$355,Contacten!$D$2:$D$355,"Not Found",0)</f>
        <v>Not Found</v>
      </c>
      <c r="L227" t="str">
        <f>_xlfn.XLOOKUP(LOWER(Table3[[#This Row],[Voornaam]]&amp;Table3[[#This Row],[Achternaam]]&amp;Table3[[#This Row],[Basisnaam]]),Contacten!$L$2:$L$355,Contacten!$H$2:$H$355,"Not Found",0)</f>
        <v>Not Found</v>
      </c>
      <c r="M227" t="str">
        <f>LOWER(Table3[[#This Row],[Voornaam]]&amp;Table3[[#This Row],[Achternaam]]&amp;Table3[[#This Row],[Basisnaam]])</f>
        <v>inepeetermansbarrycallebaut</v>
      </c>
    </row>
    <row r="228" spans="1:13" x14ac:dyDescent="0.45">
      <c r="A228" s="3" t="s">
        <v>7749</v>
      </c>
      <c r="B228" s="4" t="s">
        <v>7750</v>
      </c>
      <c r="C228" t="s">
        <v>7751</v>
      </c>
      <c r="D228" s="4" t="s">
        <v>7752</v>
      </c>
      <c r="E228" s="4" t="str">
        <f>SUBSTITUTE(SUBSTITUTE(SUBSTITUTE(SUBSTITUTE(SUBSTITUTE(SUBSTITUTE(SUBSTITUTE(SUBSTITUTE(SUBSTITUTE(SUBSTITUTE(SUBSTITUTE(SUBSTITUTE(SUBSTITUTE(LOWER(Table3[[#This Row],[Bedrijf]]),".",""),"-","")," bvba",""),"belgië",""),"belgium","")," nv","")," bv",""),"group",""),"groep","")," ", ""),"é","e"),"è","e"),"à","a")</f>
        <v>philipmorris</v>
      </c>
      <c r="F228" t="s">
        <v>7753</v>
      </c>
      <c r="G228" s="4" t="s">
        <v>6689</v>
      </c>
      <c r="H228" t="s">
        <v>6243</v>
      </c>
      <c r="I228" t="s">
        <v>7754</v>
      </c>
      <c r="J228" t="str">
        <f>_xlfn.XLOOKUP(Table3[[#This Row],[Basisnaam]],Table2[Basisnaam],Table2[Naam],"",0)</f>
        <v>PHILIP MORRIS BELGIUM NV</v>
      </c>
      <c r="K228" t="str">
        <f>_xlfn.XLOOKUP(Table3[[#This Row],[Email]],Contacten!$D$2:$D$355,Contacten!$D$2:$D$355,"Not Found",0)</f>
        <v>Not Found</v>
      </c>
      <c r="L228" t="str">
        <f>_xlfn.XLOOKUP(LOWER(Table3[[#This Row],[Voornaam]]&amp;Table3[[#This Row],[Achternaam]]&amp;Table3[[#This Row],[Basisnaam]]),Contacten!$L$2:$L$355,Contacten!$H$2:$H$355,"Not Found",0)</f>
        <v>Not Found</v>
      </c>
      <c r="M228" t="str">
        <f>LOWER(Table3[[#This Row],[Voornaam]]&amp;Table3[[#This Row],[Achternaam]]&amp;Table3[[#This Row],[Basisnaam]])</f>
        <v>inesde maerephilipmorris</v>
      </c>
    </row>
    <row r="229" spans="1:13" x14ac:dyDescent="0.45">
      <c r="A229" s="3" t="s">
        <v>6014</v>
      </c>
      <c r="B229" s="4" t="s">
        <v>6012</v>
      </c>
      <c r="C229" t="s">
        <v>6013</v>
      </c>
      <c r="D229" s="4" t="s">
        <v>7755</v>
      </c>
      <c r="E229" s="4" t="str">
        <f>SUBSTITUTE(SUBSTITUTE(SUBSTITUTE(SUBSTITUTE(SUBSTITUTE(SUBSTITUTE(SUBSTITUTE(SUBSTITUTE(SUBSTITUTE(SUBSTITUTE(SUBSTITUTE(SUBSTITUTE(SUBSTITUTE(LOWER(Table3[[#This Row],[Bedrijf]]),".",""),"-","")," bvba",""),"belgië",""),"belgium","")," nv","")," bv",""),"group",""),"groep","")," ", ""),"é","e"),"è","e"),"à","a")</f>
        <v>cumminsdistributionfrance</v>
      </c>
      <c r="F229" t="s">
        <v>7756</v>
      </c>
      <c r="G229" s="4" t="s">
        <v>6689</v>
      </c>
      <c r="H229" t="s">
        <v>5052</v>
      </c>
      <c r="I229" t="s">
        <v>7757</v>
      </c>
      <c r="J229" t="str">
        <f>_xlfn.XLOOKUP(Table3[[#This Row],[Basisnaam]],Table2[Basisnaam],Table2[Naam],"",0)</f>
        <v>Cummins Distribution France</v>
      </c>
      <c r="K229" t="str">
        <f>_xlfn.XLOOKUP(Table3[[#This Row],[Email]],Contacten!$D$2:$D$355,Contacten!$D$2:$D$355,"Not Found",0)</f>
        <v>inge.bauwens@cummins.com</v>
      </c>
      <c r="L229" t="str">
        <f>_xlfn.XLOOKUP(LOWER(Table3[[#This Row],[Voornaam]]&amp;Table3[[#This Row],[Achternaam]]&amp;Table3[[#This Row],[Basisnaam]]),Contacten!$L$2:$L$355,Contacten!$H$2:$H$355,"Not Found",0)</f>
        <v>Not Found</v>
      </c>
      <c r="M229" t="str">
        <f>LOWER(Table3[[#This Row],[Voornaam]]&amp;Table3[[#This Row],[Achternaam]]&amp;Table3[[#This Row],[Basisnaam]])</f>
        <v>ingebauwenscumminsdistributionfrance</v>
      </c>
    </row>
    <row r="230" spans="1:13" x14ac:dyDescent="0.45">
      <c r="A230" s="3" t="s">
        <v>7758</v>
      </c>
      <c r="B230" s="4" t="s">
        <v>6012</v>
      </c>
      <c r="C230" t="s">
        <v>7759</v>
      </c>
      <c r="D230" s="4" t="s">
        <v>7760</v>
      </c>
      <c r="E230" s="4" t="str">
        <f>SUBSTITUTE(SUBSTITUTE(SUBSTITUTE(SUBSTITUTE(SUBSTITUTE(SUBSTITUTE(SUBSTITUTE(SUBSTITUTE(SUBSTITUTE(SUBSTITUTE(SUBSTITUTE(SUBSTITUTE(SUBSTITUTE(LOWER(Table3[[#This Row],[Bedrijf]]),".",""),"-","")," bvba",""),"belgië",""),"belgium","")," nv","")," bv",""),"group",""),"groep","")," ", ""),"é","e"),"è","e"),"à","a")</f>
        <v>vandemoortele</v>
      </c>
      <c r="F230" t="s">
        <v>6689</v>
      </c>
      <c r="G230" s="4" t="s">
        <v>6689</v>
      </c>
      <c r="H230" t="s">
        <v>7761</v>
      </c>
      <c r="I230" t="s">
        <v>7762</v>
      </c>
      <c r="J230" t="str">
        <f>_xlfn.XLOOKUP(Table3[[#This Row],[Basisnaam]],Table2[Basisnaam],Table2[Naam],"",0)</f>
        <v>Vandemoortele</v>
      </c>
      <c r="K230" t="str">
        <f>_xlfn.XLOOKUP(Table3[[#This Row],[Email]],Contacten!$D$2:$D$355,Contacten!$D$2:$D$355,"Not Found",0)</f>
        <v>Not Found</v>
      </c>
      <c r="L230" t="str">
        <f>_xlfn.XLOOKUP(LOWER(Table3[[#This Row],[Voornaam]]&amp;Table3[[#This Row],[Achternaam]]&amp;Table3[[#This Row],[Basisnaam]]),Contacten!$L$2:$L$355,Contacten!$H$2:$H$355,"Not Found",0)</f>
        <v>Not Found</v>
      </c>
      <c r="M230" t="str">
        <f>LOWER(Table3[[#This Row],[Voornaam]]&amp;Table3[[#This Row],[Achternaam]]&amp;Table3[[#This Row],[Basisnaam]])</f>
        <v>ingecornevandemoortele</v>
      </c>
    </row>
    <row r="231" spans="1:13" x14ac:dyDescent="0.45">
      <c r="A231" s="3" t="s">
        <v>7763</v>
      </c>
      <c r="B231" s="4" t="s">
        <v>6012</v>
      </c>
      <c r="C231" t="s">
        <v>7764</v>
      </c>
      <c r="D231" s="4" t="s">
        <v>7765</v>
      </c>
      <c r="E231" s="4" t="str">
        <f>SUBSTITUTE(SUBSTITUTE(SUBSTITUTE(SUBSTITUTE(SUBSTITUTE(SUBSTITUTE(SUBSTITUTE(SUBSTITUTE(SUBSTITUTE(SUBSTITUTE(SUBSTITUTE(SUBSTITUTE(SUBSTITUTE(LOWER(Table3[[#This Row],[Bedrijf]]),".",""),"-","")," bvba",""),"belgië",""),"belgium","")," nv","")," bv",""),"group",""),"groep","")," ", ""),"é","e"),"è","e"),"à","a")</f>
        <v>solidussolutions</v>
      </c>
      <c r="F231" t="s">
        <v>7766</v>
      </c>
      <c r="G231" s="4" t="s">
        <v>6689</v>
      </c>
      <c r="H231" t="s">
        <v>5052</v>
      </c>
      <c r="I231" t="s">
        <v>7767</v>
      </c>
      <c r="J231" t="str">
        <f>_xlfn.XLOOKUP(Table3[[#This Row],[Basisnaam]],Table2[Basisnaam],Table2[Naam],"",0)</f>
        <v>Solidus Solutions Belgium</v>
      </c>
      <c r="K231" t="str">
        <f>_xlfn.XLOOKUP(Table3[[#This Row],[Email]],Contacten!$D$2:$D$355,Contacten!$D$2:$D$355,"Not Found",0)</f>
        <v>Not Found</v>
      </c>
      <c r="L231" t="str">
        <f>_xlfn.XLOOKUP(LOWER(Table3[[#This Row],[Voornaam]]&amp;Table3[[#This Row],[Achternaam]]&amp;Table3[[#This Row],[Basisnaam]]),Contacten!$L$2:$L$355,Contacten!$H$2:$H$355,"Not Found",0)</f>
        <v>Not Found</v>
      </c>
      <c r="M231" t="str">
        <f>LOWER(Table3[[#This Row],[Voornaam]]&amp;Table3[[#This Row],[Achternaam]]&amp;Table3[[#This Row],[Basisnaam]])</f>
        <v>ingelanslotssolidussolutions</v>
      </c>
    </row>
    <row r="232" spans="1:13" x14ac:dyDescent="0.45">
      <c r="A232" s="3" t="s">
        <v>7768</v>
      </c>
      <c r="B232" s="4" t="s">
        <v>6012</v>
      </c>
      <c r="C232" t="s">
        <v>7769</v>
      </c>
      <c r="D232" s="4" t="s">
        <v>7770</v>
      </c>
      <c r="E232" s="4" t="str">
        <f>SUBSTITUTE(SUBSTITUTE(SUBSTITUTE(SUBSTITUTE(SUBSTITUTE(SUBSTITUTE(SUBSTITUTE(SUBSTITUTE(SUBSTITUTE(SUBSTITUTE(SUBSTITUTE(SUBSTITUTE(SUBSTITUTE(LOWER(Table3[[#This Row],[Bedrijf]]),".",""),"-","")," bvba",""),"belgië",""),"belgium","")," nv","")," bv",""),"group",""),"groep","")," ", ""),"é","e"),"è","e"),"à","a")</f>
        <v>produo</v>
      </c>
      <c r="F232" t="s">
        <v>6689</v>
      </c>
      <c r="G232" s="4" t="s">
        <v>6689</v>
      </c>
      <c r="H232" t="s">
        <v>5052</v>
      </c>
      <c r="I232" t="s">
        <v>7771</v>
      </c>
      <c r="J232" t="str">
        <f>_xlfn.XLOOKUP(Table3[[#This Row],[Basisnaam]],Table2[Basisnaam],Table2[Naam],"",0)</f>
        <v>Pro-Duo</v>
      </c>
      <c r="K232" t="str">
        <f>_xlfn.XLOOKUP(Table3[[#This Row],[Email]],Contacten!$D$2:$D$355,Contacten!$D$2:$D$355,"Not Found",0)</f>
        <v>Not Found</v>
      </c>
      <c r="L232" t="str">
        <f>_xlfn.XLOOKUP(LOWER(Table3[[#This Row],[Voornaam]]&amp;Table3[[#This Row],[Achternaam]]&amp;Table3[[#This Row],[Basisnaam]]),Contacten!$L$2:$L$355,Contacten!$H$2:$H$355,"Not Found",0)</f>
        <v>Not Found</v>
      </c>
      <c r="M232" t="str">
        <f>LOWER(Table3[[#This Row],[Voornaam]]&amp;Table3[[#This Row],[Achternaam]]&amp;Table3[[#This Row],[Basisnaam]])</f>
        <v>ingenackomproduo</v>
      </c>
    </row>
    <row r="233" spans="1:13" x14ac:dyDescent="0.45">
      <c r="A233" s="3" t="s">
        <v>7772</v>
      </c>
      <c r="B233" s="4" t="s">
        <v>6012</v>
      </c>
      <c r="C233" t="s">
        <v>7773</v>
      </c>
      <c r="D233" s="4" t="s">
        <v>350</v>
      </c>
      <c r="E233" s="4" t="str">
        <f>SUBSTITUTE(SUBSTITUTE(SUBSTITUTE(SUBSTITUTE(SUBSTITUTE(SUBSTITUTE(SUBSTITUTE(SUBSTITUTE(SUBSTITUTE(SUBSTITUTE(SUBSTITUTE(SUBSTITUTE(SUBSTITUTE(LOWER(Table3[[#This Row],[Bedrijf]]),".",""),"-","")," bvba",""),"belgië",""),"belgium","")," nv","")," bv",""),"group",""),"groep","")," ", ""),"é","e"),"è","e"),"à","a")</f>
        <v>aluminiumduffel</v>
      </c>
      <c r="F233" t="s">
        <v>7774</v>
      </c>
      <c r="G233" s="4" t="s">
        <v>6689</v>
      </c>
      <c r="H233" t="s">
        <v>5052</v>
      </c>
      <c r="I233" t="s">
        <v>7775</v>
      </c>
      <c r="J233" t="str">
        <f>_xlfn.XLOOKUP(Table3[[#This Row],[Basisnaam]],Table2[Basisnaam],Table2[Naam],"",0)</f>
        <v>Aluminium Duffel</v>
      </c>
      <c r="K233" t="str">
        <f>_xlfn.XLOOKUP(Table3[[#This Row],[Email]],Contacten!$D$2:$D$355,Contacten!$D$2:$D$355,"Not Found",0)</f>
        <v>Not Found</v>
      </c>
      <c r="L233" t="str">
        <f>_xlfn.XLOOKUP(LOWER(Table3[[#This Row],[Voornaam]]&amp;Table3[[#This Row],[Achternaam]]&amp;Table3[[#This Row],[Basisnaam]]),Contacten!$L$2:$L$355,Contacten!$H$2:$H$355,"Not Found",0)</f>
        <v>Not Found</v>
      </c>
      <c r="M233" t="str">
        <f>LOWER(Table3[[#This Row],[Voornaam]]&amp;Table3[[#This Row],[Achternaam]]&amp;Table3[[#This Row],[Basisnaam]])</f>
        <v>ingepirardaluminiumduffel</v>
      </c>
    </row>
    <row r="234" spans="1:13" x14ac:dyDescent="0.45">
      <c r="A234" s="3" t="s">
        <v>7776</v>
      </c>
      <c r="B234" s="4" t="s">
        <v>6012</v>
      </c>
      <c r="C234" t="s">
        <v>7777</v>
      </c>
      <c r="D234" s="4" t="s">
        <v>7778</v>
      </c>
      <c r="E234" s="4" t="str">
        <f>SUBSTITUTE(SUBSTITUTE(SUBSTITUTE(SUBSTITUTE(SUBSTITUTE(SUBSTITUTE(SUBSTITUTE(SUBSTITUTE(SUBSTITUTE(SUBSTITUTE(SUBSTITUTE(SUBSTITUTE(SUBSTITUTE(LOWER(Table3[[#This Row],[Bedrijf]]),".",""),"-","")," bvba",""),"belgië",""),"belgium","")," nv","")," bv",""),"group",""),"groep","")," ", ""),"é","e"),"è","e"),"à","a")</f>
        <v>hildinganders</v>
      </c>
      <c r="F234" t="s">
        <v>6689</v>
      </c>
      <c r="G234" s="4" t="s">
        <v>6689</v>
      </c>
      <c r="H234" t="s">
        <v>5052</v>
      </c>
      <c r="I234" t="s">
        <v>7779</v>
      </c>
      <c r="J234" t="str">
        <f>_xlfn.XLOOKUP(Table3[[#This Row],[Basisnaam]],Table2[Basisnaam],Table2[Naam],"",0)</f>
        <v>Hilding Anders Belgium</v>
      </c>
      <c r="K234" t="str">
        <f>_xlfn.XLOOKUP(Table3[[#This Row],[Email]],Contacten!$D$2:$D$355,Contacten!$D$2:$D$355,"Not Found",0)</f>
        <v>Not Found</v>
      </c>
      <c r="L234" t="str">
        <f>_xlfn.XLOOKUP(LOWER(Table3[[#This Row],[Voornaam]]&amp;Table3[[#This Row],[Achternaam]]&amp;Table3[[#This Row],[Basisnaam]]),Contacten!$L$2:$L$355,Contacten!$H$2:$H$355,"Not Found",0)</f>
        <v>Not Found</v>
      </c>
      <c r="M234" t="str">
        <f>LOWER(Table3[[#This Row],[Voornaam]]&amp;Table3[[#This Row],[Achternaam]]&amp;Table3[[#This Row],[Basisnaam]])</f>
        <v>ingeschoorenshildinganders</v>
      </c>
    </row>
    <row r="235" spans="1:13" x14ac:dyDescent="0.45">
      <c r="A235" s="3" t="s">
        <v>7780</v>
      </c>
      <c r="B235" s="4" t="s">
        <v>6012</v>
      </c>
      <c r="C235" t="s">
        <v>7781</v>
      </c>
      <c r="D235" s="4" t="s">
        <v>7782</v>
      </c>
      <c r="E235" s="4" t="str">
        <f>SUBSTITUTE(SUBSTITUTE(SUBSTITUTE(SUBSTITUTE(SUBSTITUTE(SUBSTITUTE(SUBSTITUTE(SUBSTITUTE(SUBSTITUTE(SUBSTITUTE(SUBSTITUTE(SUBSTITUTE(SUBSTITUTE(LOWER(Table3[[#This Row],[Bedrijf]]),".",""),"-","")," bvba",""),"belgië",""),"belgium","")," nv","")," bv",""),"group",""),"groep","")," ", ""),"é","e"),"è","e"),"à","a")</f>
        <v>arcadis</v>
      </c>
      <c r="F235" t="s">
        <v>7783</v>
      </c>
      <c r="G235" s="4" t="s">
        <v>6689</v>
      </c>
      <c r="H235" t="s">
        <v>5052</v>
      </c>
      <c r="I235" t="s">
        <v>7784</v>
      </c>
      <c r="J235" t="str">
        <f>_xlfn.XLOOKUP(Table3[[#This Row],[Basisnaam]],Table2[Basisnaam],Table2[Naam],"",0)</f>
        <v>ARCADIS BELGIUM</v>
      </c>
      <c r="K235" t="str">
        <f>_xlfn.XLOOKUP(Table3[[#This Row],[Email]],Contacten!$D$2:$D$355,Contacten!$D$2:$D$355,"Not Found",0)</f>
        <v>Not Found</v>
      </c>
      <c r="L235" t="str">
        <f>_xlfn.XLOOKUP(LOWER(Table3[[#This Row],[Voornaam]]&amp;Table3[[#This Row],[Achternaam]]&amp;Table3[[#This Row],[Basisnaam]]),Contacten!$L$2:$L$355,Contacten!$H$2:$H$355,"Not Found",0)</f>
        <v>Not Found</v>
      </c>
      <c r="M235" t="str">
        <f>LOWER(Table3[[#This Row],[Voornaam]]&amp;Table3[[#This Row],[Achternaam]]&amp;Table3[[#This Row],[Basisnaam]])</f>
        <v>ingevan driesschearcadis</v>
      </c>
    </row>
    <row r="236" spans="1:13" x14ac:dyDescent="0.45">
      <c r="A236" s="3" t="s">
        <v>7785</v>
      </c>
      <c r="B236" s="4" t="s">
        <v>6158</v>
      </c>
      <c r="C236" t="s">
        <v>7786</v>
      </c>
      <c r="D236" s="4" t="s">
        <v>7787</v>
      </c>
      <c r="E236" s="4" t="str">
        <f>SUBSTITUTE(SUBSTITUTE(SUBSTITUTE(SUBSTITUTE(SUBSTITUTE(SUBSTITUTE(SUBSTITUTE(SUBSTITUTE(SUBSTITUTE(SUBSTITUTE(SUBSTITUTE(SUBSTITUTE(SUBSTITUTE(LOWER(Table3[[#This Row],[Bedrijf]]),".",""),"-","")," bvba",""),"belgië",""),"belgium","")," nv","")," bv",""),"group",""),"groep","")," ", ""),"é","e"),"è","e"),"à","a")</f>
        <v>krã«fel</v>
      </c>
      <c r="F236" t="s">
        <v>7788</v>
      </c>
      <c r="G236" s="4" t="s">
        <v>6689</v>
      </c>
      <c r="H236" t="s">
        <v>5115</v>
      </c>
      <c r="I236" t="s">
        <v>7789</v>
      </c>
      <c r="J236" t="str">
        <f>_xlfn.XLOOKUP(Table3[[#This Row],[Basisnaam]],Table2[Basisnaam],Table2[Naam],"",0)</f>
        <v>KrÃ«fel</v>
      </c>
      <c r="K236" t="str">
        <f>_xlfn.XLOOKUP(Table3[[#This Row],[Email]],Contacten!$D$2:$D$355,Contacten!$D$2:$D$355,"Not Found",0)</f>
        <v>Not Found</v>
      </c>
      <c r="L236" t="str">
        <f>_xlfn.XLOOKUP(LOWER(Table3[[#This Row],[Voornaam]]&amp;Table3[[#This Row],[Achternaam]]&amp;Table3[[#This Row],[Basisnaam]]),Contacten!$L$2:$L$355,Contacten!$H$2:$H$355,"Not Found",0)</f>
        <v>Not Found</v>
      </c>
      <c r="M236" t="str">
        <f>LOWER(Table3[[#This Row],[Voornaam]]&amp;Table3[[#This Row],[Achternaam]]&amp;Table3[[#This Row],[Basisnaam]])</f>
        <v>ingridblauwenskrã«fel</v>
      </c>
    </row>
    <row r="237" spans="1:13" x14ac:dyDescent="0.45">
      <c r="A237" s="3" t="s">
        <v>7790</v>
      </c>
      <c r="B237" s="4" t="s">
        <v>6158</v>
      </c>
      <c r="C237" t="s">
        <v>6906</v>
      </c>
      <c r="D237" s="4" t="s">
        <v>7791</v>
      </c>
      <c r="E237" s="4" t="str">
        <f>SUBSTITUTE(SUBSTITUTE(SUBSTITUTE(SUBSTITUTE(SUBSTITUTE(SUBSTITUTE(SUBSTITUTE(SUBSTITUTE(SUBSTITUTE(SUBSTITUTE(SUBSTITUTE(SUBSTITUTE(SUBSTITUTE(LOWER(Table3[[#This Row],[Bedrijf]]),".",""),"-","")," bvba",""),"belgië",""),"belgium","")," nv","")," bv",""),"group",""),"groep","")," ", ""),"é","e"),"è","e"),"à","a")</f>
        <v>deliverect</v>
      </c>
      <c r="F237" t="s">
        <v>6689</v>
      </c>
      <c r="G237" s="4" t="s">
        <v>6689</v>
      </c>
      <c r="H237" t="s">
        <v>5115</v>
      </c>
      <c r="I237" t="s">
        <v>7792</v>
      </c>
      <c r="J237" t="str">
        <f>_xlfn.XLOOKUP(Table3[[#This Row],[Basisnaam]],Table2[Basisnaam],Table2[Naam],"",0)</f>
        <v>Deliverect</v>
      </c>
      <c r="K237" t="str">
        <f>_xlfn.XLOOKUP(Table3[[#This Row],[Email]],Contacten!$D$2:$D$355,Contacten!$D$2:$D$355,"Not Found",0)</f>
        <v>Not Found</v>
      </c>
      <c r="L237" t="str">
        <f>_xlfn.XLOOKUP(LOWER(Table3[[#This Row],[Voornaam]]&amp;Table3[[#This Row],[Achternaam]]&amp;Table3[[#This Row],[Basisnaam]]),Contacten!$L$2:$L$355,Contacten!$H$2:$H$355,"Not Found",0)</f>
        <v>Not Found</v>
      </c>
      <c r="M237" t="str">
        <f>LOWER(Table3[[#This Row],[Voornaam]]&amp;Table3[[#This Row],[Achternaam]]&amp;Table3[[#This Row],[Basisnaam]])</f>
        <v>ingridde clercqdeliverect</v>
      </c>
    </row>
    <row r="238" spans="1:13" x14ac:dyDescent="0.45">
      <c r="A238" s="3" t="s">
        <v>7793</v>
      </c>
      <c r="B238" s="4" t="s">
        <v>6158</v>
      </c>
      <c r="C238" t="s">
        <v>7794</v>
      </c>
      <c r="D238" s="4" t="s">
        <v>7782</v>
      </c>
      <c r="E238" s="4" t="str">
        <f>SUBSTITUTE(SUBSTITUTE(SUBSTITUTE(SUBSTITUTE(SUBSTITUTE(SUBSTITUTE(SUBSTITUTE(SUBSTITUTE(SUBSTITUTE(SUBSTITUTE(SUBSTITUTE(SUBSTITUTE(SUBSTITUTE(LOWER(Table3[[#This Row],[Bedrijf]]),".",""),"-","")," bvba",""),"belgië",""),"belgium","")," nv","")," bv",""),"group",""),"groep","")," ", ""),"é","e"),"è","e"),"à","a")</f>
        <v>arcadis</v>
      </c>
      <c r="F238" t="s">
        <v>7795</v>
      </c>
      <c r="G238" s="4" t="s">
        <v>6689</v>
      </c>
      <c r="H238" t="s">
        <v>5052</v>
      </c>
      <c r="I238" t="s">
        <v>7784</v>
      </c>
      <c r="J238" t="str">
        <f>_xlfn.XLOOKUP(Table3[[#This Row],[Basisnaam]],Table2[Basisnaam],Table2[Naam],"",0)</f>
        <v>ARCADIS BELGIUM</v>
      </c>
      <c r="K238" t="str">
        <f>_xlfn.XLOOKUP(Table3[[#This Row],[Email]],Contacten!$D$2:$D$355,Contacten!$D$2:$D$355,"Not Found",0)</f>
        <v>Not Found</v>
      </c>
      <c r="L238" t="str">
        <f>_xlfn.XLOOKUP(LOWER(Table3[[#This Row],[Voornaam]]&amp;Table3[[#This Row],[Achternaam]]&amp;Table3[[#This Row],[Basisnaam]]),Contacten!$L$2:$L$355,Contacten!$H$2:$H$355,"Not Found",0)</f>
        <v>Not Found</v>
      </c>
      <c r="M238" t="str">
        <f>LOWER(Table3[[#This Row],[Voornaam]]&amp;Table3[[#This Row],[Achternaam]]&amp;Table3[[#This Row],[Basisnaam]])</f>
        <v>ingridverbruggenarcadis</v>
      </c>
    </row>
    <row r="239" spans="1:13" x14ac:dyDescent="0.45">
      <c r="A239" s="3" t="s">
        <v>7796</v>
      </c>
      <c r="B239" s="4" t="s">
        <v>7797</v>
      </c>
      <c r="C239" t="s">
        <v>7798</v>
      </c>
      <c r="D239" s="4" t="s">
        <v>7799</v>
      </c>
      <c r="E239" s="4" t="str">
        <f>SUBSTITUTE(SUBSTITUTE(SUBSTITUTE(SUBSTITUTE(SUBSTITUTE(SUBSTITUTE(SUBSTITUTE(SUBSTITUTE(SUBSTITUTE(SUBSTITUTE(SUBSTITUTE(SUBSTITUTE(SUBSTITUTE(LOWER(Table3[[#This Row],[Bedrijf]]),".",""),"-","")," bvba",""),"belgië",""),"belgium","")," nv","")," bv",""),"group",""),"groep","")," ", ""),"é","e"),"è","e"),"à","a")</f>
        <v>ethernaimmunotherapies</v>
      </c>
      <c r="F239" t="s">
        <v>7800</v>
      </c>
      <c r="G239" s="4" t="s">
        <v>6689</v>
      </c>
      <c r="H239" t="s">
        <v>5115</v>
      </c>
      <c r="I239" t="s">
        <v>7801</v>
      </c>
      <c r="J239" t="str">
        <f>_xlfn.XLOOKUP(Table3[[#This Row],[Basisnaam]],Table2[Basisnaam],Table2[Naam],"",0)</f>
        <v>Etherna Immunotherapies</v>
      </c>
      <c r="K239" t="str">
        <f>_xlfn.XLOOKUP(Table3[[#This Row],[Email]],Contacten!$D$2:$D$355,Contacten!$D$2:$D$355,"Not Found",0)</f>
        <v>Not Found</v>
      </c>
      <c r="L239" t="str">
        <f>_xlfn.XLOOKUP(LOWER(Table3[[#This Row],[Voornaam]]&amp;Table3[[#This Row],[Achternaam]]&amp;Table3[[#This Row],[Basisnaam]]),Contacten!$L$2:$L$355,Contacten!$H$2:$H$355,"Not Found",0)</f>
        <v>Not Found</v>
      </c>
      <c r="M239" t="str">
        <f>LOWER(Table3[[#This Row],[Voornaam]]&amp;Table3[[#This Row],[Achternaam]]&amp;Table3[[#This Row],[Basisnaam]])</f>
        <v>innevan hasseltethernaimmunotherapies</v>
      </c>
    </row>
    <row r="240" spans="1:13" x14ac:dyDescent="0.45">
      <c r="A240" s="3" t="s">
        <v>7802</v>
      </c>
      <c r="B240" s="4" t="s">
        <v>7803</v>
      </c>
      <c r="C240" t="s">
        <v>7804</v>
      </c>
      <c r="D240" s="4" t="s">
        <v>7207</v>
      </c>
      <c r="E240" s="4" t="str">
        <f>SUBSTITUTE(SUBSTITUTE(SUBSTITUTE(SUBSTITUTE(SUBSTITUTE(SUBSTITUTE(SUBSTITUTE(SUBSTITUTE(SUBSTITUTE(SUBSTITUTE(SUBSTITUTE(SUBSTITUTE(SUBSTITUTE(LOWER(Table3[[#This Row],[Bedrijf]]),".",""),"-","")," bvba",""),"belgië",""),"belgium","")," nv","")," bv",""),"group",""),"groep","")," ", ""),"é","e"),"è","e"),"à","a")</f>
        <v>agfa</v>
      </c>
      <c r="F240" t="s">
        <v>6689</v>
      </c>
      <c r="G240" s="4" t="s">
        <v>6689</v>
      </c>
      <c r="H240" t="s">
        <v>5115</v>
      </c>
      <c r="I240" t="s">
        <v>162</v>
      </c>
      <c r="J240" t="str">
        <f>_xlfn.XLOOKUP(Table3[[#This Row],[Basisnaam]],Table2[Basisnaam],Table2[Naam],"",0)</f>
        <v>Agfa NV</v>
      </c>
      <c r="K240" t="str">
        <f>_xlfn.XLOOKUP(Table3[[#This Row],[Email]],Contacten!$D$2:$D$355,Contacten!$D$2:$D$355,"Not Found",0)</f>
        <v>Not Found</v>
      </c>
      <c r="L240" t="str">
        <f>_xlfn.XLOOKUP(LOWER(Table3[[#This Row],[Voornaam]]&amp;Table3[[#This Row],[Achternaam]]&amp;Table3[[#This Row],[Basisnaam]]),Contacten!$L$2:$L$355,Contacten!$H$2:$H$355,"Not Found",0)</f>
        <v>Not Found</v>
      </c>
      <c r="M240" t="str">
        <f>LOWER(Table3[[#This Row],[Voornaam]]&amp;Table3[[#This Row],[Achternaam]]&amp;Table3[[#This Row],[Basisnaam]])</f>
        <v>irisvan tilborghagfa</v>
      </c>
    </row>
    <row r="241" spans="1:13" x14ac:dyDescent="0.45">
      <c r="A241" s="3" t="s">
        <v>7805</v>
      </c>
      <c r="B241" s="4" t="s">
        <v>7806</v>
      </c>
      <c r="C241" t="s">
        <v>7807</v>
      </c>
      <c r="D241" s="4" t="s">
        <v>7808</v>
      </c>
      <c r="E241" s="4" t="str">
        <f>SUBSTITUTE(SUBSTITUTE(SUBSTITUTE(SUBSTITUTE(SUBSTITUTE(SUBSTITUTE(SUBSTITUTE(SUBSTITUTE(SUBSTITUTE(SUBSTITUTE(SUBSTITUTE(SUBSTITUTE(SUBSTITUTE(LOWER(Table3[[#This Row],[Bedrijf]]),".",""),"-","")," bvba",""),"belgië",""),"belgium","")," nv","")," bv",""),"group",""),"groep","")," ", ""),"é","e"),"è","e"),"à","a")</f>
        <v>marlux</v>
      </c>
      <c r="F241" t="s">
        <v>7809</v>
      </c>
      <c r="G241" s="4" t="s">
        <v>6689</v>
      </c>
      <c r="H241" t="s">
        <v>5052</v>
      </c>
      <c r="I241" t="s">
        <v>7810</v>
      </c>
      <c r="J241" t="str">
        <f>_xlfn.XLOOKUP(Table3[[#This Row],[Basisnaam]],Table2[Basisnaam],Table2[Naam],"",0)</f>
        <v>Marlux nv</v>
      </c>
      <c r="K241" t="str">
        <f>_xlfn.XLOOKUP(Table3[[#This Row],[Email]],Contacten!$D$2:$D$355,Contacten!$D$2:$D$355,"Not Found",0)</f>
        <v>Not Found</v>
      </c>
      <c r="L241" t="str">
        <f>_xlfn.XLOOKUP(LOWER(Table3[[#This Row],[Voornaam]]&amp;Table3[[#This Row],[Achternaam]]&amp;Table3[[#This Row],[Basisnaam]]),Contacten!$L$2:$L$355,Contacten!$H$2:$H$355,"Not Found",0)</f>
        <v>Not Found</v>
      </c>
      <c r="M241" t="str">
        <f>LOWER(Table3[[#This Row],[Voornaam]]&amp;Table3[[#This Row],[Achternaam]]&amp;Table3[[#This Row],[Basisnaam]])</f>
        <v>isabelclabotsmarlux</v>
      </c>
    </row>
    <row r="242" spans="1:13" x14ac:dyDescent="0.45">
      <c r="A242" s="3" t="s">
        <v>7811</v>
      </c>
      <c r="B242" s="4" t="s">
        <v>5209</v>
      </c>
      <c r="C242" t="s">
        <v>7812</v>
      </c>
      <c r="D242" s="4" t="s">
        <v>7263</v>
      </c>
      <c r="E242" s="4" t="str">
        <f>SUBSTITUTE(SUBSTITUTE(SUBSTITUTE(SUBSTITUTE(SUBSTITUTE(SUBSTITUTE(SUBSTITUTE(SUBSTITUTE(SUBSTITUTE(SUBSTITUTE(SUBSTITUTE(SUBSTITUTE(SUBSTITUTE(LOWER(Table3[[#This Row],[Bedrijf]]),".",""),"-","")," bvba",""),"belgië",""),"belgium","")," nv","")," bv",""),"group",""),"groep","")," ", ""),"é","e"),"è","e"),"à","a")</f>
        <v>azeliscorporateservices</v>
      </c>
      <c r="F242" t="s">
        <v>7813</v>
      </c>
      <c r="G242" s="4" t="s">
        <v>6689</v>
      </c>
      <c r="H242" t="s">
        <v>7457</v>
      </c>
      <c r="I242" t="s">
        <v>7265</v>
      </c>
      <c r="J242" t="str">
        <f>_xlfn.XLOOKUP(Table3[[#This Row],[Basisnaam]],Table2[Basisnaam],Table2[Naam],"",0)</f>
        <v>Azelis Corporate Services NV</v>
      </c>
      <c r="K242" t="str">
        <f>_xlfn.XLOOKUP(Table3[[#This Row],[Email]],Contacten!$D$2:$D$355,Contacten!$D$2:$D$355,"Not Found",0)</f>
        <v>Not Found</v>
      </c>
      <c r="L242" t="str">
        <f>_xlfn.XLOOKUP(LOWER(Table3[[#This Row],[Voornaam]]&amp;Table3[[#This Row],[Achternaam]]&amp;Table3[[#This Row],[Basisnaam]]),Contacten!$L$2:$L$355,Contacten!$H$2:$H$355,"Not Found",0)</f>
        <v>Not Found</v>
      </c>
      <c r="M242" t="str">
        <f>LOWER(Table3[[#This Row],[Voornaam]]&amp;Table3[[#This Row],[Achternaam]]&amp;Table3[[#This Row],[Basisnaam]])</f>
        <v>isabelleschuerbekeazeliscorporateservices</v>
      </c>
    </row>
    <row r="243" spans="1:13" x14ac:dyDescent="0.45">
      <c r="A243" s="3" t="s">
        <v>7814</v>
      </c>
      <c r="B243" s="4" t="s">
        <v>7815</v>
      </c>
      <c r="C243" t="s">
        <v>7816</v>
      </c>
      <c r="D243" s="4" t="s">
        <v>7817</v>
      </c>
      <c r="E243" s="4" t="str">
        <f>SUBSTITUTE(SUBSTITUTE(SUBSTITUTE(SUBSTITUTE(SUBSTITUTE(SUBSTITUTE(SUBSTITUTE(SUBSTITUTE(SUBSTITUTE(SUBSTITUTE(SUBSTITUTE(SUBSTITUTE(SUBSTITUTE(LOWER(Table3[[#This Row],[Bedrijf]]),".",""),"-","")," bvba",""),"belgië",""),"belgium","")," nv","")," bv",""),"group",""),"groep","")," ", ""),"é","e"),"è","e"),"à","a")</f>
        <v>thermofisherscientific</v>
      </c>
      <c r="F243" t="s">
        <v>6689</v>
      </c>
      <c r="G243" s="4" t="s">
        <v>6689</v>
      </c>
      <c r="H243" t="s">
        <v>5115</v>
      </c>
      <c r="I243" t="s">
        <v>7818</v>
      </c>
      <c r="J243" t="str">
        <f>_xlfn.XLOOKUP(Table3[[#This Row],[Basisnaam]],Table2[Basisnaam],Table2[Naam],"",0)</f>
        <v>Thermofisher Scientific</v>
      </c>
      <c r="K243" t="str">
        <f>_xlfn.XLOOKUP(Table3[[#This Row],[Email]],Contacten!$D$2:$D$355,Contacten!$D$2:$D$355,"Not Found",0)</f>
        <v>Not Found</v>
      </c>
      <c r="L243" t="str">
        <f>_xlfn.XLOOKUP(LOWER(Table3[[#This Row],[Voornaam]]&amp;Table3[[#This Row],[Achternaam]]&amp;Table3[[#This Row],[Basisnaam]]),Contacten!$L$2:$L$355,Contacten!$H$2:$H$355,"Not Found",0)</f>
        <v>Not Found</v>
      </c>
      <c r="M243" t="str">
        <f>LOWER(Table3[[#This Row],[Voornaam]]&amp;Table3[[#This Row],[Achternaam]]&amp;Table3[[#This Row],[Basisnaam]])</f>
        <v>ivanvan cauwenberghethermofisherscientific</v>
      </c>
    </row>
    <row r="244" spans="1:13" x14ac:dyDescent="0.45">
      <c r="A244" s="3" t="s">
        <v>7819</v>
      </c>
      <c r="B244" s="4" t="s">
        <v>7729</v>
      </c>
      <c r="C244" t="s">
        <v>7820</v>
      </c>
      <c r="D244" s="4" t="s">
        <v>7821</v>
      </c>
      <c r="E244" s="4" t="str">
        <f>SUBSTITUTE(SUBSTITUTE(SUBSTITUTE(SUBSTITUTE(SUBSTITUTE(SUBSTITUTE(SUBSTITUTE(SUBSTITUTE(SUBSTITUTE(SUBSTITUTE(SUBSTITUTE(SUBSTITUTE(SUBSTITUTE(LOWER(Table3[[#This Row],[Bedrijf]]),".",""),"-","")," bvba",""),"belgië",""),"belgium","")," nv","")," bv",""),"group",""),"groep","")," ", ""),"é","e"),"è","e"),"à","a")</f>
        <v>bmtaerospaceinternational</v>
      </c>
      <c r="F244" t="s">
        <v>7822</v>
      </c>
      <c r="G244" s="4" t="s">
        <v>6689</v>
      </c>
      <c r="H244" t="s">
        <v>5052</v>
      </c>
      <c r="I244" t="s">
        <v>7823</v>
      </c>
      <c r="J244" t="str">
        <f>_xlfn.XLOOKUP(Table3[[#This Row],[Basisnaam]],Table2[Basisnaam],Table2[Naam],"",0)</f>
        <v>BMT Aerospace International</v>
      </c>
      <c r="K244" t="str">
        <f>_xlfn.XLOOKUP(Table3[[#This Row],[Email]],Contacten!$D$2:$D$355,Contacten!$D$2:$D$355,"Not Found",0)</f>
        <v>Not Found</v>
      </c>
      <c r="L244" t="str">
        <f>_xlfn.XLOOKUP(LOWER(Table3[[#This Row],[Voornaam]]&amp;Table3[[#This Row],[Achternaam]]&amp;Table3[[#This Row],[Basisnaam]]),Contacten!$L$2:$L$355,Contacten!$H$2:$H$355,"Not Found",0)</f>
        <v>Not Found</v>
      </c>
      <c r="M244" t="str">
        <f>LOWER(Table3[[#This Row],[Voornaam]]&amp;Table3[[#This Row],[Achternaam]]&amp;Table3[[#This Row],[Basisnaam]])</f>
        <v>ilsevan der henstbmtaerospaceinternational</v>
      </c>
    </row>
    <row r="245" spans="1:13" x14ac:dyDescent="0.45">
      <c r="A245" s="3" t="s">
        <v>7824</v>
      </c>
      <c r="B245" s="4" t="s">
        <v>7825</v>
      </c>
      <c r="C245" t="s">
        <v>7826</v>
      </c>
      <c r="D245" s="4" t="s">
        <v>3063</v>
      </c>
      <c r="E245" s="4" t="str">
        <f>SUBSTITUTE(SUBSTITUTE(SUBSTITUTE(SUBSTITUTE(SUBSTITUTE(SUBSTITUTE(SUBSTITUTE(SUBSTITUTE(SUBSTITUTE(SUBSTITUTE(SUBSTITUTE(SUBSTITUTE(SUBSTITUTE(LOWER(Table3[[#This Row],[Bedrijf]]),".",""),"-","")," bvba",""),"belgië",""),"belgium","")," nv","")," bv",""),"group",""),"groep","")," ", ""),"é","e"),"è","e"),"à","a")</f>
        <v>lotusbakeries</v>
      </c>
      <c r="F245" t="s">
        <v>7827</v>
      </c>
      <c r="G245" s="4" t="s">
        <v>6689</v>
      </c>
      <c r="H245" t="s">
        <v>7828</v>
      </c>
      <c r="I245" t="s">
        <v>6904</v>
      </c>
      <c r="J245" t="str">
        <f>_xlfn.XLOOKUP(Table3[[#This Row],[Basisnaam]],Table2[Basisnaam],Table2[Naam],"",0)</f>
        <v>Lotus Bakeries België</v>
      </c>
      <c r="K245" t="str">
        <f>_xlfn.XLOOKUP(Table3[[#This Row],[Email]],Contacten!$D$2:$D$355,Contacten!$D$2:$D$355,"Not Found",0)</f>
        <v>Not Found</v>
      </c>
      <c r="L245" t="str">
        <f>_xlfn.XLOOKUP(LOWER(Table3[[#This Row],[Voornaam]]&amp;Table3[[#This Row],[Achternaam]]&amp;Table3[[#This Row],[Basisnaam]]),Contacten!$L$2:$L$355,Contacten!$H$2:$H$355,"Not Found",0)</f>
        <v>Not Found</v>
      </c>
      <c r="M245" t="str">
        <f>LOWER(Table3[[#This Row],[Voornaam]]&amp;Table3[[#This Row],[Achternaam]]&amp;Table3[[#This Row],[Basisnaam]])</f>
        <v>ivelinelemahieulotusbakeries</v>
      </c>
    </row>
    <row r="246" spans="1:13" x14ac:dyDescent="0.45">
      <c r="A246" s="3" t="s">
        <v>7829</v>
      </c>
      <c r="B246" s="4" t="s">
        <v>7830</v>
      </c>
      <c r="C246" t="s">
        <v>7831</v>
      </c>
      <c r="D246" s="4" t="s">
        <v>6739</v>
      </c>
      <c r="E246" s="4" t="str">
        <f>SUBSTITUTE(SUBSTITUTE(SUBSTITUTE(SUBSTITUTE(SUBSTITUTE(SUBSTITUTE(SUBSTITUTE(SUBSTITUTE(SUBSTITUTE(SUBSTITUTE(SUBSTITUTE(SUBSTITUTE(SUBSTITUTE(LOWER(Table3[[#This Row],[Bedrijf]]),".",""),"-","")," bvba",""),"belgië",""),"belgium","")," nv","")," bv",""),"group",""),"groep","")," ", ""),"é","e"),"è","e"),"à","a")</f>
        <v>atlascopcoairpower</v>
      </c>
      <c r="F246" t="s">
        <v>6689</v>
      </c>
      <c r="G246" s="4" t="s">
        <v>6689</v>
      </c>
      <c r="H246" t="s">
        <v>5052</v>
      </c>
      <c r="I246" t="s">
        <v>7513</v>
      </c>
      <c r="J246" t="str">
        <f>_xlfn.XLOOKUP(Table3[[#This Row],[Basisnaam]],Table2[Basisnaam],Table2[Naam],"",0)</f>
        <v>Atlas Copco Airpower</v>
      </c>
      <c r="K246" t="str">
        <f>_xlfn.XLOOKUP(Table3[[#This Row],[Email]],Contacten!$D$2:$D$355,Contacten!$D$2:$D$355,"Not Found",0)</f>
        <v>Not Found</v>
      </c>
      <c r="L246" t="str">
        <f>_xlfn.XLOOKUP(LOWER(Table3[[#This Row],[Voornaam]]&amp;Table3[[#This Row],[Achternaam]]&amp;Table3[[#This Row],[Basisnaam]]),Contacten!$L$2:$L$355,Contacten!$H$2:$H$355,"Not Found",0)</f>
        <v>Not Found</v>
      </c>
      <c r="M246" t="str">
        <f>LOWER(Table3[[#This Row],[Voornaam]]&amp;Table3[[#This Row],[Achternaam]]&amp;Table3[[#This Row],[Basisnaam]])</f>
        <v>iwonasuska-spagnoliatlascopcoairpower</v>
      </c>
    </row>
    <row r="247" spans="1:13" x14ac:dyDescent="0.45">
      <c r="A247" s="3" t="s">
        <v>7832</v>
      </c>
      <c r="B247" s="4" t="s">
        <v>7833</v>
      </c>
      <c r="C247" t="s">
        <v>7834</v>
      </c>
      <c r="D247" s="4" t="s">
        <v>7835</v>
      </c>
      <c r="E247" s="4" t="str">
        <f>SUBSTITUTE(SUBSTITUTE(SUBSTITUTE(SUBSTITUTE(SUBSTITUTE(SUBSTITUTE(SUBSTITUTE(SUBSTITUTE(SUBSTITUTE(SUBSTITUTE(SUBSTITUTE(SUBSTITUTE(SUBSTITUTE(LOWER(Table3[[#This Row],[Bedrijf]]),".",""),"-","")," bvba",""),"belgië",""),"belgium","")," nv","")," bv",""),"group",""),"groep","")," ", ""),"é","e"),"è","e"),"à","a")</f>
        <v>cardoen</v>
      </c>
      <c r="F247" t="s">
        <v>6689</v>
      </c>
      <c r="G247" s="4" t="s">
        <v>6689</v>
      </c>
      <c r="H247" t="s">
        <v>5052</v>
      </c>
      <c r="I247" t="s">
        <v>7836</v>
      </c>
      <c r="J247" t="str">
        <f>_xlfn.XLOOKUP(Table3[[#This Row],[Basisnaam]],Table2[Basisnaam],Table2[Naam],"",0)</f>
        <v>Cardoen</v>
      </c>
      <c r="K247" t="str">
        <f>_xlfn.XLOOKUP(Table3[[#This Row],[Email]],Contacten!$D$2:$D$355,Contacten!$D$2:$D$355,"Not Found",0)</f>
        <v>Not Found</v>
      </c>
      <c r="L247" t="str">
        <f>_xlfn.XLOOKUP(LOWER(Table3[[#This Row],[Voornaam]]&amp;Table3[[#This Row],[Achternaam]]&amp;Table3[[#This Row],[Basisnaam]]),Contacten!$L$2:$L$355,Contacten!$H$2:$H$355,"Not Found",0)</f>
        <v>Not Found</v>
      </c>
      <c r="M247" t="str">
        <f>LOWER(Table3[[#This Row],[Voornaam]]&amp;Table3[[#This Row],[Achternaam]]&amp;Table3[[#This Row],[Basisnaam]])</f>
        <v>jornverhelstcardoen</v>
      </c>
    </row>
    <row r="248" spans="1:13" x14ac:dyDescent="0.45">
      <c r="A248" s="3" t="s">
        <v>7837</v>
      </c>
      <c r="B248" s="4" t="s">
        <v>6665</v>
      </c>
      <c r="C248" t="s">
        <v>7838</v>
      </c>
      <c r="D248" s="4" t="s">
        <v>7839</v>
      </c>
      <c r="E248" s="4" t="str">
        <f>SUBSTITUTE(SUBSTITUTE(SUBSTITUTE(SUBSTITUTE(SUBSTITUTE(SUBSTITUTE(SUBSTITUTE(SUBSTITUTE(SUBSTITUTE(SUBSTITUTE(SUBSTITUTE(SUBSTITUTE(SUBSTITUTE(LOWER(Table3[[#This Row],[Bedrijf]]),".",""),"-","")," bvba",""),"belgië",""),"belgium","")," nv","")," bv",""),"group",""),"groep","")," ", ""),"é","e"),"è","e"),"à","a")</f>
        <v>aurubisolen</v>
      </c>
      <c r="F248" t="s">
        <v>7840</v>
      </c>
      <c r="G248" s="4" t="s">
        <v>6689</v>
      </c>
      <c r="H248" t="s">
        <v>6703</v>
      </c>
      <c r="I248" t="s">
        <v>7841</v>
      </c>
      <c r="J248" t="str">
        <f>_xlfn.XLOOKUP(Table3[[#This Row],[Basisnaam]],Table2[Basisnaam],Table2[Naam],"",0)</f>
        <v>AURUBIS OLEN</v>
      </c>
      <c r="K248" t="str">
        <f>_xlfn.XLOOKUP(Table3[[#This Row],[Email]],Contacten!$D$2:$D$355,Contacten!$D$2:$D$355,"Not Found",0)</f>
        <v>Not Found</v>
      </c>
      <c r="L248" t="str">
        <f>_xlfn.XLOOKUP(LOWER(Table3[[#This Row],[Voornaam]]&amp;Table3[[#This Row],[Achternaam]]&amp;Table3[[#This Row],[Basisnaam]]),Contacten!$L$2:$L$355,Contacten!$H$2:$H$355,"Not Found",0)</f>
        <v>Not Found</v>
      </c>
      <c r="M248" t="str">
        <f>LOWER(Table3[[#This Row],[Voornaam]]&amp;Table3[[#This Row],[Achternaam]]&amp;Table3[[#This Row],[Basisnaam]])</f>
        <v>jokeverhestraetenaurubisolen</v>
      </c>
    </row>
    <row r="249" spans="1:13" x14ac:dyDescent="0.45">
      <c r="A249" s="3" t="s">
        <v>7842</v>
      </c>
      <c r="B249" s="4" t="s">
        <v>5372</v>
      </c>
      <c r="C249" t="s">
        <v>7843</v>
      </c>
      <c r="D249" s="4" t="s">
        <v>7844</v>
      </c>
      <c r="E249" s="4" t="str">
        <f>SUBSTITUTE(SUBSTITUTE(SUBSTITUTE(SUBSTITUTE(SUBSTITUTE(SUBSTITUTE(SUBSTITUTE(SUBSTITUTE(SUBSTITUTE(SUBSTITUTE(SUBSTITUTE(SUBSTITUTE(SUBSTITUTE(LOWER(Table3[[#This Row],[Bedrijf]]),".",""),"-","")," bvba",""),"belgië",""),"belgium","")," nv","")," bv",""),"group",""),"groep","")," ", ""),"é","e"),"è","e"),"à","a")</f>
        <v>square</v>
      </c>
      <c r="F249" t="s">
        <v>7845</v>
      </c>
      <c r="G249" s="4" t="s">
        <v>6689</v>
      </c>
      <c r="H249" t="s">
        <v>7846</v>
      </c>
      <c r="I249" t="s">
        <v>7847</v>
      </c>
      <c r="J249" t="str">
        <f>_xlfn.XLOOKUP(Table3[[#This Row],[Basisnaam]],Table2[Basisnaam],Table2[Naam],"",0)</f>
        <v>Square Group</v>
      </c>
      <c r="K249" t="str">
        <f>_xlfn.XLOOKUP(Table3[[#This Row],[Email]],Contacten!$D$2:$D$355,Contacten!$D$2:$D$355,"Not Found",0)</f>
        <v>Not Found</v>
      </c>
      <c r="L249" t="str">
        <f>_xlfn.XLOOKUP(LOWER(Table3[[#This Row],[Voornaam]]&amp;Table3[[#This Row],[Achternaam]]&amp;Table3[[#This Row],[Basisnaam]]),Contacten!$L$2:$L$355,Contacten!$H$2:$H$355,"Not Found",0)</f>
        <v>Not Found</v>
      </c>
      <c r="M249" t="str">
        <f>LOWER(Table3[[#This Row],[Voornaam]]&amp;Table3[[#This Row],[Achternaam]]&amp;Table3[[#This Row],[Basisnaam]])</f>
        <v>janbaesensquare</v>
      </c>
    </row>
    <row r="250" spans="1:13" x14ac:dyDescent="0.45">
      <c r="A250" s="3" t="s">
        <v>7848</v>
      </c>
      <c r="B250" s="4" t="s">
        <v>5372</v>
      </c>
      <c r="C250" t="s">
        <v>7849</v>
      </c>
      <c r="D250" s="4" t="s">
        <v>7850</v>
      </c>
      <c r="E250" s="4" t="str">
        <f>SUBSTITUTE(SUBSTITUTE(SUBSTITUTE(SUBSTITUTE(SUBSTITUTE(SUBSTITUTE(SUBSTITUTE(SUBSTITUTE(SUBSTITUTE(SUBSTITUTE(SUBSTITUTE(SUBSTITUTE(SUBSTITUTE(LOWER(Table3[[#This Row],[Bedrijf]]),".",""),"-","")," bvba",""),"belgië",""),"belgium","")," nv","")," bv",""),"group",""),"groep","")," ", ""),"é","e"),"è","e"),"à","a")</f>
        <v>b&amp;r</v>
      </c>
      <c r="F250" t="s">
        <v>7851</v>
      </c>
      <c r="G250" s="4" t="s">
        <v>6689</v>
      </c>
      <c r="H250" t="s">
        <v>5052</v>
      </c>
      <c r="I250" t="s">
        <v>7852</v>
      </c>
      <c r="J250" t="str">
        <f>_xlfn.XLOOKUP(Table3[[#This Row],[Basisnaam]],Table2[Basisnaam],Table2[Naam],"",0)</f>
        <v>B&amp;R nv</v>
      </c>
      <c r="K250" t="str">
        <f>_xlfn.XLOOKUP(Table3[[#This Row],[Email]],Contacten!$D$2:$D$355,Contacten!$D$2:$D$355,"Not Found",0)</f>
        <v>Not Found</v>
      </c>
      <c r="L250" t="str">
        <f>_xlfn.XLOOKUP(LOWER(Table3[[#This Row],[Voornaam]]&amp;Table3[[#This Row],[Achternaam]]&amp;Table3[[#This Row],[Basisnaam]]),Contacten!$L$2:$L$355,Contacten!$H$2:$H$355,"Not Found",0)</f>
        <v>Not Found</v>
      </c>
      <c r="M250" t="str">
        <f>LOWER(Table3[[#This Row],[Voornaam]]&amp;Table3[[#This Row],[Achternaam]]&amp;Table3[[#This Row],[Basisnaam]])</f>
        <v>janin 't venb&amp;r</v>
      </c>
    </row>
    <row r="251" spans="1:13" x14ac:dyDescent="0.45">
      <c r="A251" s="3" t="s">
        <v>7853</v>
      </c>
      <c r="B251" s="4" t="s">
        <v>5372</v>
      </c>
      <c r="C251" t="s">
        <v>7854</v>
      </c>
      <c r="D251" s="4" t="s">
        <v>7855</v>
      </c>
      <c r="E251" s="4" t="str">
        <f>SUBSTITUTE(SUBSTITUTE(SUBSTITUTE(SUBSTITUTE(SUBSTITUTE(SUBSTITUTE(SUBSTITUTE(SUBSTITUTE(SUBSTITUTE(SUBSTITUTE(SUBSTITUTE(SUBSTITUTE(SUBSTITUTE(LOWER(Table3[[#This Row],[Bedrijf]]),".",""),"-","")," bvba",""),"belgië",""),"belgium","")," nv","")," bv",""),"group",""),"groep","")," ", ""),"é","e"),"è","e"),"à","a")</f>
        <v>storktechnicalservices</v>
      </c>
      <c r="F251" t="s">
        <v>7856</v>
      </c>
      <c r="G251" s="4" t="s">
        <v>6689</v>
      </c>
      <c r="H251" t="s">
        <v>5052</v>
      </c>
      <c r="I251" t="s">
        <v>7857</v>
      </c>
      <c r="J251" t="str">
        <f>_xlfn.XLOOKUP(Table3[[#This Row],[Basisnaam]],Table2[Basisnaam],Table2[Naam],"",0)</f>
        <v>Stork Technical Services Belgium NV</v>
      </c>
      <c r="K251" t="str">
        <f>_xlfn.XLOOKUP(Table3[[#This Row],[Email]],Contacten!$D$2:$D$355,Contacten!$D$2:$D$355,"Not Found",0)</f>
        <v>Not Found</v>
      </c>
      <c r="L251" t="str">
        <f>_xlfn.XLOOKUP(LOWER(Table3[[#This Row],[Voornaam]]&amp;Table3[[#This Row],[Achternaam]]&amp;Table3[[#This Row],[Basisnaam]]),Contacten!$L$2:$L$355,Contacten!$H$2:$H$355,"Not Found",0)</f>
        <v>Not Found</v>
      </c>
      <c r="M251" t="str">
        <f>LOWER(Table3[[#This Row],[Voornaam]]&amp;Table3[[#This Row],[Achternaam]]&amp;Table3[[#This Row],[Basisnaam]])</f>
        <v>jankerremansstorktechnicalservices</v>
      </c>
    </row>
    <row r="252" spans="1:13" x14ac:dyDescent="0.45">
      <c r="A252" s="3" t="s">
        <v>7858</v>
      </c>
      <c r="B252" s="4" t="s">
        <v>5372</v>
      </c>
      <c r="C252" t="s">
        <v>7859</v>
      </c>
      <c r="D252" s="4" t="s">
        <v>7860</v>
      </c>
      <c r="E252" s="4" t="str">
        <f>SUBSTITUTE(SUBSTITUTE(SUBSTITUTE(SUBSTITUTE(SUBSTITUTE(SUBSTITUTE(SUBSTITUTE(SUBSTITUTE(SUBSTITUTE(SUBSTITUTE(SUBSTITUTE(SUBSTITUTE(SUBSTITUTE(LOWER(Table3[[#This Row],[Bedrijf]]),".",""),"-","")," bvba",""),"belgië",""),"belgium","")," nv","")," bv",""),"group",""),"groep","")," ", ""),"é","e"),"è","e"),"à","a")</f>
        <v>nvbrusselsairlines</v>
      </c>
      <c r="F252" t="s">
        <v>7861</v>
      </c>
      <c r="G252" s="4" t="s">
        <v>7862</v>
      </c>
      <c r="H252" t="s">
        <v>5052</v>
      </c>
      <c r="I252" t="s">
        <v>7861</v>
      </c>
      <c r="J252" t="str">
        <f>_xlfn.XLOOKUP(Table3[[#This Row],[Basisnaam]],Table2[Basisnaam],Table2[Naam],"",0)</f>
        <v>NV Brussels Airlines</v>
      </c>
      <c r="K252" t="str">
        <f>_xlfn.XLOOKUP(Table3[[#This Row],[Email]],Contacten!$D$2:$D$355,Contacten!$D$2:$D$355,"Not Found",0)</f>
        <v>Not Found</v>
      </c>
      <c r="L252" t="str">
        <f>_xlfn.XLOOKUP(LOWER(Table3[[#This Row],[Voornaam]]&amp;Table3[[#This Row],[Achternaam]]&amp;Table3[[#This Row],[Basisnaam]]),Contacten!$L$2:$L$355,Contacten!$H$2:$H$355,"Not Found",0)</f>
        <v>Not Found</v>
      </c>
      <c r="M252" t="str">
        <f>LOWER(Table3[[#This Row],[Voornaam]]&amp;Table3[[#This Row],[Achternaam]]&amp;Table3[[#This Row],[Basisnaam]])</f>
        <v>janoomsnvbrusselsairlines</v>
      </c>
    </row>
    <row r="253" spans="1:13" x14ac:dyDescent="0.45">
      <c r="A253" s="3" t="s">
        <v>7863</v>
      </c>
      <c r="B253" s="4" t="s">
        <v>5372</v>
      </c>
      <c r="C253" t="s">
        <v>6750</v>
      </c>
      <c r="D253" s="4" t="s">
        <v>7419</v>
      </c>
      <c r="E253" s="4" t="str">
        <f>SUBSTITUTE(SUBSTITUTE(SUBSTITUTE(SUBSTITUTE(SUBSTITUTE(SUBSTITUTE(SUBSTITUTE(SUBSTITUTE(SUBSTITUTE(SUBSTITUTE(SUBSTITUTE(SUBSTITUTE(SUBSTITUTE(LOWER(Table3[[#This Row],[Bedrijf]]),".",""),"-","")," bvba",""),"belgië",""),"belgium","")," nv","")," bv",""),"group",""),"groep","")," ", ""),"é","e"),"è","e"),"à","a")</f>
        <v>nikecustomerservicecenter</v>
      </c>
      <c r="F253" t="s">
        <v>7864</v>
      </c>
      <c r="G253" s="4" t="s">
        <v>6689</v>
      </c>
      <c r="H253" t="s">
        <v>7865</v>
      </c>
      <c r="I253" t="s">
        <v>7866</v>
      </c>
      <c r="J253" t="str">
        <f>_xlfn.XLOOKUP(Table3[[#This Row],[Basisnaam]],Table2[Basisnaam],Table2[Naam],"",0)</f>
        <v>NIKE Customer Service Center</v>
      </c>
      <c r="K253" t="str">
        <f>_xlfn.XLOOKUP(Table3[[#This Row],[Email]],Contacten!$D$2:$D$355,Contacten!$D$2:$D$355,"Not Found",0)</f>
        <v>Not Found</v>
      </c>
      <c r="L253" t="str">
        <f>_xlfn.XLOOKUP(LOWER(Table3[[#This Row],[Voornaam]]&amp;Table3[[#This Row],[Achternaam]]&amp;Table3[[#This Row],[Basisnaam]]),Contacten!$L$2:$L$355,Contacten!$H$2:$H$355,"Not Found",0)</f>
        <v>Not Found</v>
      </c>
      <c r="M253" t="str">
        <f>LOWER(Table3[[#This Row],[Voornaam]]&amp;Table3[[#This Row],[Achternaam]]&amp;Table3[[#This Row],[Basisnaam]])</f>
        <v>janpauwelsnikecustomerservicecenter</v>
      </c>
    </row>
    <row r="254" spans="1:13" x14ac:dyDescent="0.45">
      <c r="A254" s="3" t="s">
        <v>7867</v>
      </c>
      <c r="B254" s="4" t="s">
        <v>5372</v>
      </c>
      <c r="C254" t="s">
        <v>6379</v>
      </c>
      <c r="D254" s="4" t="s">
        <v>6923</v>
      </c>
      <c r="E254" s="4" t="str">
        <f>SUBSTITUTE(SUBSTITUTE(SUBSTITUTE(SUBSTITUTE(SUBSTITUTE(SUBSTITUTE(SUBSTITUTE(SUBSTITUTE(SUBSTITUTE(SUBSTITUTE(SUBSTITUTE(SUBSTITUTE(SUBSTITUTE(LOWER(Table3[[#This Row],[Bedrijf]]),".",""),"-","")," bvba",""),"belgië",""),"belgium","")," nv","")," bv",""),"group",""),"groep","")," ", ""),"é","e"),"è","e"),"à","a")</f>
        <v>konings</v>
      </c>
      <c r="F254" t="s">
        <v>6689</v>
      </c>
      <c r="G254" s="4" t="s">
        <v>6689</v>
      </c>
      <c r="H254" t="s">
        <v>7868</v>
      </c>
      <c r="I254" t="s">
        <v>7869</v>
      </c>
      <c r="J254" t="str">
        <f>_xlfn.XLOOKUP(Table3[[#This Row],[Basisnaam]],Table2[Basisnaam],Table2[Naam],"",0)</f>
        <v>KONINGS</v>
      </c>
      <c r="K254" t="str">
        <f>_xlfn.XLOOKUP(Table3[[#This Row],[Email]],Contacten!$D$2:$D$355,Contacten!$D$2:$D$355,"Not Found",0)</f>
        <v>Not Found</v>
      </c>
      <c r="L254" t="str">
        <f>_xlfn.XLOOKUP(LOWER(Table3[[#This Row],[Voornaam]]&amp;Table3[[#This Row],[Achternaam]]&amp;Table3[[#This Row],[Basisnaam]]),Contacten!$L$2:$L$355,Contacten!$H$2:$H$355,"Not Found",0)</f>
        <v>Not Found</v>
      </c>
      <c r="M254" t="str">
        <f>LOWER(Table3[[#This Row],[Voornaam]]&amp;Table3[[#This Row],[Achternaam]]&amp;Table3[[#This Row],[Basisnaam]])</f>
        <v>jansmeyerskonings</v>
      </c>
    </row>
    <row r="255" spans="1:13" x14ac:dyDescent="0.45">
      <c r="A255" s="3" t="s">
        <v>7870</v>
      </c>
      <c r="B255" s="4" t="s">
        <v>5372</v>
      </c>
      <c r="C255" t="s">
        <v>6624</v>
      </c>
      <c r="D255" s="4" t="s">
        <v>6988</v>
      </c>
      <c r="E255" s="4" t="str">
        <f>SUBSTITUTE(SUBSTITUTE(SUBSTITUTE(SUBSTITUTE(SUBSTITUTE(SUBSTITUTE(SUBSTITUTE(SUBSTITUTE(SUBSTITUTE(SUBSTITUTE(SUBSTITUTE(SUBSTITUTE(SUBSTITUTE(LOWER(Table3[[#This Row],[Bedrijf]]),".",""),"-","")," bvba",""),"belgië",""),"belgium","")," nv","")," bv",""),"group",""),"groep","")," ", ""),"é","e"),"è","e"),"à","a")</f>
        <v>bmwbelux</v>
      </c>
      <c r="F255" t="s">
        <v>6689</v>
      </c>
      <c r="G255" s="4" t="s">
        <v>6689</v>
      </c>
      <c r="H255" t="s">
        <v>5115</v>
      </c>
      <c r="I255" t="s">
        <v>6990</v>
      </c>
      <c r="J255" t="str">
        <f>_xlfn.XLOOKUP(Table3[[#This Row],[Basisnaam]],Table2[Basisnaam],Table2[Naam],"",0)</f>
        <v>BMW Group Belux</v>
      </c>
      <c r="K255" t="str">
        <f>_xlfn.XLOOKUP(Table3[[#This Row],[Email]],Contacten!$D$2:$D$355,Contacten!$D$2:$D$355,"Not Found",0)</f>
        <v>Not Found</v>
      </c>
      <c r="L255" t="str">
        <f>_xlfn.XLOOKUP(LOWER(Table3[[#This Row],[Voornaam]]&amp;Table3[[#This Row],[Achternaam]]&amp;Table3[[#This Row],[Basisnaam]]),Contacten!$L$2:$L$355,Contacten!$H$2:$H$355,"Not Found",0)</f>
        <v>Not Found</v>
      </c>
      <c r="M255" t="str">
        <f>LOWER(Table3[[#This Row],[Voornaam]]&amp;Table3[[#This Row],[Achternaam]]&amp;Table3[[#This Row],[Basisnaam]])</f>
        <v>janvan rapenbuschbmwbelux</v>
      </c>
    </row>
    <row r="256" spans="1:13" x14ac:dyDescent="0.45">
      <c r="A256" s="3" t="s">
        <v>7871</v>
      </c>
      <c r="B256" s="4" t="s">
        <v>5372</v>
      </c>
      <c r="C256" t="s">
        <v>5715</v>
      </c>
      <c r="D256" s="4" t="s">
        <v>7079</v>
      </c>
      <c r="E256" s="4" t="str">
        <f>SUBSTITUTE(SUBSTITUTE(SUBSTITUTE(SUBSTITUTE(SUBSTITUTE(SUBSTITUTE(SUBSTITUTE(SUBSTITUTE(SUBSTITUTE(SUBSTITUTE(SUBSTITUTE(SUBSTITUTE(SUBSTITUTE(LOWER(Table3[[#This Row],[Bedrijf]]),".",""),"-","")," bvba",""),"belgië",""),"belgium","")," nv","")," bv",""),"group",""),"groep","")," ", ""),"é","e"),"è","e"),"à","a")</f>
        <v>imec</v>
      </c>
      <c r="F256" t="s">
        <v>7872</v>
      </c>
      <c r="G256" s="4" t="s">
        <v>6689</v>
      </c>
      <c r="H256" t="s">
        <v>6740</v>
      </c>
      <c r="I256" t="s">
        <v>7081</v>
      </c>
      <c r="J256" t="str">
        <f>_xlfn.XLOOKUP(Table3[[#This Row],[Basisnaam]],Table2[Basisnaam],Table2[Naam],"",0)</f>
        <v>Imec</v>
      </c>
      <c r="K256" t="str">
        <f>_xlfn.XLOOKUP(Table3[[#This Row],[Email]],Contacten!$D$2:$D$355,Contacten!$D$2:$D$355,"Not Found",0)</f>
        <v>Not Found</v>
      </c>
      <c r="L256" t="str">
        <f>_xlfn.XLOOKUP(LOWER(Table3[[#This Row],[Voornaam]]&amp;Table3[[#This Row],[Achternaam]]&amp;Table3[[#This Row],[Basisnaam]]),Contacten!$L$2:$L$355,Contacten!$H$2:$H$355,"Not Found",0)</f>
        <v>Not Found</v>
      </c>
      <c r="M256" t="str">
        <f>LOWER(Table3[[#This Row],[Voornaam]]&amp;Table3[[#This Row],[Achternaam]]&amp;Table3[[#This Row],[Basisnaam]])</f>
        <v>janvangeenbergheimec</v>
      </c>
    </row>
    <row r="257" spans="1:13" x14ac:dyDescent="0.45">
      <c r="A257" s="3" t="s">
        <v>7873</v>
      </c>
      <c r="B257" s="4" t="s">
        <v>7874</v>
      </c>
      <c r="C257" t="s">
        <v>6230</v>
      </c>
      <c r="D257" s="4" t="s">
        <v>7875</v>
      </c>
      <c r="E257" s="4" t="str">
        <f>SUBSTITUTE(SUBSTITUTE(SUBSTITUTE(SUBSTITUTE(SUBSTITUTE(SUBSTITUTE(SUBSTITUTE(SUBSTITUTE(SUBSTITUTE(SUBSTITUTE(SUBSTITUTE(SUBSTITUTE(SUBSTITUTE(LOWER(Table3[[#This Row],[Bedrijf]]),".",""),"-","")," bvba",""),"belgië",""),"belgium","")," nv","")," bv",""),"group",""),"groep","")," ", ""),"é","e"),"è","e"),"à","a")</f>
        <v>rftechnologies</v>
      </c>
      <c r="F257" t="s">
        <v>7876</v>
      </c>
      <c r="G257" s="4" t="s">
        <v>6689</v>
      </c>
      <c r="H257" t="s">
        <v>5052</v>
      </c>
      <c r="I257" t="s">
        <v>7877</v>
      </c>
      <c r="J257" t="str">
        <f>_xlfn.XLOOKUP(Table3[[#This Row],[Basisnaam]],Table2[Basisnaam],Table2[Naam],"",0)</f>
        <v>Rf TECHNOLOGIES</v>
      </c>
      <c r="K257" t="str">
        <f>_xlfn.XLOOKUP(Table3[[#This Row],[Email]],Contacten!$D$2:$D$355,Contacten!$D$2:$D$355,"Not Found",0)</f>
        <v>Not Found</v>
      </c>
      <c r="L257" t="str">
        <f>_xlfn.XLOOKUP(LOWER(Table3[[#This Row],[Voornaam]]&amp;Table3[[#This Row],[Achternaam]]&amp;Table3[[#This Row],[Basisnaam]]),Contacten!$L$2:$L$355,Contacten!$H$2:$H$355,"Not Found",0)</f>
        <v>Not Found</v>
      </c>
      <c r="M257" t="str">
        <f>LOWER(Table3[[#This Row],[Voornaam]]&amp;Table3[[#This Row],[Achternaam]]&amp;Table3[[#This Row],[Basisnaam]])</f>
        <v>jasperde weverrftechnologies</v>
      </c>
    </row>
    <row r="258" spans="1:13" x14ac:dyDescent="0.45">
      <c r="A258" s="3" t="s">
        <v>7878</v>
      </c>
      <c r="B258" s="4" t="s">
        <v>7874</v>
      </c>
      <c r="C258" t="s">
        <v>7879</v>
      </c>
      <c r="D258" s="4" t="s">
        <v>7880</v>
      </c>
      <c r="E258" s="4" t="str">
        <f>SUBSTITUTE(SUBSTITUTE(SUBSTITUTE(SUBSTITUTE(SUBSTITUTE(SUBSTITUTE(SUBSTITUTE(SUBSTITUTE(SUBSTITUTE(SUBSTITUTE(SUBSTITUTE(SUBSTITUTE(SUBSTITUTE(LOWER(Table3[[#This Row],[Bedrijf]]),".",""),"-","")," bvba",""),"belgië",""),"belgium","")," nv","")," bv",""),"group",""),"groep","")," ", ""),"é","e"),"è","e"),"à","a")</f>
        <v>enecosolar</v>
      </c>
      <c r="F258" t="s">
        <v>6689</v>
      </c>
      <c r="G258" s="4" t="s">
        <v>6689</v>
      </c>
      <c r="H258" t="s">
        <v>5052</v>
      </c>
      <c r="I258" t="s">
        <v>7881</v>
      </c>
      <c r="J258" t="str">
        <f>_xlfn.XLOOKUP(Table3[[#This Row],[Basisnaam]],Table2[Basisnaam],Table2[Naam],"",0)</f>
        <v>Eneco Solar Belgium</v>
      </c>
      <c r="K258" t="str">
        <f>_xlfn.XLOOKUP(Table3[[#This Row],[Email]],Contacten!$D$2:$D$355,Contacten!$D$2:$D$355,"Not Found",0)</f>
        <v>Not Found</v>
      </c>
      <c r="L258" t="str">
        <f>_xlfn.XLOOKUP(LOWER(Table3[[#This Row],[Voornaam]]&amp;Table3[[#This Row],[Achternaam]]&amp;Table3[[#This Row],[Basisnaam]]),Contacten!$L$2:$L$355,Contacten!$H$2:$H$355,"Not Found",0)</f>
        <v>Not Found</v>
      </c>
      <c r="M258" t="str">
        <f>LOWER(Table3[[#This Row],[Voornaam]]&amp;Table3[[#This Row],[Achternaam]]&amp;Table3[[#This Row],[Basisnaam]])</f>
        <v>jaspervanden bosscheenecosolar</v>
      </c>
    </row>
    <row r="259" spans="1:13" x14ac:dyDescent="0.45">
      <c r="A259" s="3" t="s">
        <v>7882</v>
      </c>
      <c r="B259" s="4" t="s">
        <v>7883</v>
      </c>
      <c r="C259" t="s">
        <v>7884</v>
      </c>
      <c r="D259" s="4" t="s">
        <v>7885</v>
      </c>
      <c r="E259" s="4" t="str">
        <f>SUBSTITUTE(SUBSTITUTE(SUBSTITUTE(SUBSTITUTE(SUBSTITUTE(SUBSTITUTE(SUBSTITUTE(SUBSTITUTE(SUBSTITUTE(SUBSTITUTE(SUBSTITUTE(SUBSTITUTE(SUBSTITUTE(LOWER(Table3[[#This Row],[Bedrijf]]),".",""),"-","")," bvba",""),"belgië",""),"belgium","")," nv","")," bv",""),"group",""),"groep","")," ", ""),"é","e"),"è","e"),"à","a")</f>
        <v>stengineeringidirect(europe)cy</v>
      </c>
      <c r="F259" t="s">
        <v>6689</v>
      </c>
      <c r="G259" s="4" t="s">
        <v>6689</v>
      </c>
      <c r="H259" t="s">
        <v>5115</v>
      </c>
      <c r="I259" t="s">
        <v>7886</v>
      </c>
      <c r="J259" t="str">
        <f>_xlfn.XLOOKUP(Table3[[#This Row],[Basisnaam]],Table2[Basisnaam],Table2[Naam],"",0)</f>
        <v>St Engineering Idirect (Europe) Cy</v>
      </c>
      <c r="K259" t="str">
        <f>_xlfn.XLOOKUP(Table3[[#This Row],[Email]],Contacten!$D$2:$D$355,Contacten!$D$2:$D$355,"Not Found",0)</f>
        <v>Not Found</v>
      </c>
      <c r="L259" t="str">
        <f>_xlfn.XLOOKUP(LOWER(Table3[[#This Row],[Voornaam]]&amp;Table3[[#This Row],[Achternaam]]&amp;Table3[[#This Row],[Basisnaam]]),Contacten!$L$2:$L$355,Contacten!$H$2:$H$355,"Not Found",0)</f>
        <v>Not Found</v>
      </c>
      <c r="M259" t="str">
        <f>LOWER(Table3[[#This Row],[Voornaam]]&amp;Table3[[#This Row],[Achternaam]]&amp;Table3[[#This Row],[Basisnaam]])</f>
        <v>jean francoisdelbarstengineeringidirect(europe)cy</v>
      </c>
    </row>
    <row r="260" spans="1:13" x14ac:dyDescent="0.45">
      <c r="A260" s="3" t="s">
        <v>7887</v>
      </c>
      <c r="B260" s="4" t="s">
        <v>7888</v>
      </c>
      <c r="C260" t="s">
        <v>7889</v>
      </c>
      <c r="D260" s="4" t="s">
        <v>7890</v>
      </c>
      <c r="E260" s="4" t="str">
        <f>SUBSTITUTE(SUBSTITUTE(SUBSTITUTE(SUBSTITUTE(SUBSTITUTE(SUBSTITUTE(SUBSTITUTE(SUBSTITUTE(SUBSTITUTE(SUBSTITUTE(SUBSTITUTE(SUBSTITUTE(SUBSTITUTE(LOWER(Table3[[#This Row],[Bedrijf]]),".",""),"-","")," bvba",""),"belgië",""),"belgium","")," nv","")," bv",""),"group",""),"groep","")," ", ""),"é","e"),"è","e"),"à","a")</f>
        <v>sumitomobakeliteeurope(ghent)</v>
      </c>
      <c r="F260" t="s">
        <v>7891</v>
      </c>
      <c r="G260" s="4" t="s">
        <v>6689</v>
      </c>
      <c r="H260" t="s">
        <v>5052</v>
      </c>
      <c r="I260" t="s">
        <v>7892</v>
      </c>
      <c r="J260" t="str">
        <f>_xlfn.XLOOKUP(Table3[[#This Row],[Basisnaam]],Table2[Basisnaam],Table2[Naam],"",0)</f>
        <v>Sumitomo Bakelite Europe (Ghent) NV</v>
      </c>
      <c r="K260" t="str">
        <f>_xlfn.XLOOKUP(Table3[[#This Row],[Email]],Contacten!$D$2:$D$355,Contacten!$D$2:$D$355,"Not Found",0)</f>
        <v>Not Found</v>
      </c>
      <c r="L260" t="str">
        <f>_xlfn.XLOOKUP(LOWER(Table3[[#This Row],[Voornaam]]&amp;Table3[[#This Row],[Achternaam]]&amp;Table3[[#This Row],[Basisnaam]]),Contacten!$L$2:$L$355,Contacten!$H$2:$H$355,"Not Found",0)</f>
        <v>Not Found</v>
      </c>
      <c r="M260" t="str">
        <f>LOWER(Table3[[#This Row],[Voornaam]]&amp;Table3[[#This Row],[Achternaam]]&amp;Table3[[#This Row],[Basisnaam]])</f>
        <v>jeroende pottersumitomobakeliteeurope(ghent)</v>
      </c>
    </row>
    <row r="261" spans="1:13" x14ac:dyDescent="0.45">
      <c r="A261" s="3" t="s">
        <v>7893</v>
      </c>
      <c r="B261" s="4" t="s">
        <v>5372</v>
      </c>
      <c r="C261" t="s">
        <v>6266</v>
      </c>
      <c r="D261" s="4" t="s">
        <v>7894</v>
      </c>
      <c r="E261" s="4" t="str">
        <f>SUBSTITUTE(SUBSTITUTE(SUBSTITUTE(SUBSTITUTE(SUBSTITUTE(SUBSTITUTE(SUBSTITUTE(SUBSTITUTE(SUBSTITUTE(SUBSTITUTE(SUBSTITUTE(SUBSTITUTE(SUBSTITUTE(LOWER(Table3[[#This Row],[Bedrijf]]),".",""),"-","")," bvba",""),"belgië",""),"belgium","")," nv","")," bv",""),"group",""),"groep","")," ", ""),"é","e"),"è","e"),"à","a")</f>
        <v>greenyardpreparedbe</v>
      </c>
      <c r="F261" t="s">
        <v>7895</v>
      </c>
      <c r="G261" s="4" t="s">
        <v>6689</v>
      </c>
      <c r="H261" t="s">
        <v>5115</v>
      </c>
      <c r="I261" t="s">
        <v>7896</v>
      </c>
      <c r="J261" t="str">
        <f>_xlfn.XLOOKUP(Table3[[#This Row],[Basisnaam]],Table2[Basisnaam],Table2[Naam],"",0)</f>
        <v>Greenyard Prepared BE NV</v>
      </c>
      <c r="K261" t="str">
        <f>_xlfn.XLOOKUP(Table3[[#This Row],[Email]],Contacten!$D$2:$D$355,Contacten!$D$2:$D$355,"Not Found",0)</f>
        <v>Not Found</v>
      </c>
      <c r="L261" t="str">
        <f>_xlfn.XLOOKUP(LOWER(Table3[[#This Row],[Voornaam]]&amp;Table3[[#This Row],[Achternaam]]&amp;Table3[[#This Row],[Basisnaam]]),Contacten!$L$2:$L$355,Contacten!$H$2:$H$355,"Not Found",0)</f>
        <v>Not Found</v>
      </c>
      <c r="M261" t="str">
        <f>LOWER(Table3[[#This Row],[Voornaam]]&amp;Table3[[#This Row],[Achternaam]]&amp;Table3[[#This Row],[Basisnaam]])</f>
        <v>jandirkxgreenyardpreparedbe</v>
      </c>
    </row>
    <row r="262" spans="1:13" x14ac:dyDescent="0.45">
      <c r="A262" s="3" t="s">
        <v>7897</v>
      </c>
      <c r="B262" s="4" t="s">
        <v>7898</v>
      </c>
      <c r="C262" t="s">
        <v>7899</v>
      </c>
      <c r="D262" s="4" t="s">
        <v>7900</v>
      </c>
      <c r="E262" s="4" t="str">
        <f>SUBSTITUTE(SUBSTITUTE(SUBSTITUTE(SUBSTITUTE(SUBSTITUTE(SUBSTITUTE(SUBSTITUTE(SUBSTITUTE(SUBSTITUTE(SUBSTITUTE(SUBSTITUTE(SUBSTITUTE(SUBSTITUTE(LOWER(Table3[[#This Row],[Bedrijf]]),".",""),"-","")," bvba",""),"belgië",""),"belgium","")," nv","")," bv",""),"group",""),"groep","")," ", ""),"é","e"),"è","e"),"à","a")</f>
        <v>duomed</v>
      </c>
      <c r="F262" t="s">
        <v>6689</v>
      </c>
      <c r="G262" s="4" t="s">
        <v>6689</v>
      </c>
      <c r="H262" t="s">
        <v>5115</v>
      </c>
      <c r="I262" t="s">
        <v>7901</v>
      </c>
      <c r="J262" t="str">
        <f>_xlfn.XLOOKUP(Table3[[#This Row],[Basisnaam]],Table2[Basisnaam],Table2[Naam],"",0)</f>
        <v>DUOMED BELGIUM</v>
      </c>
      <c r="K262" t="str">
        <f>_xlfn.XLOOKUP(Table3[[#This Row],[Email]],Contacten!$D$2:$D$355,Contacten!$D$2:$D$355,"Not Found",0)</f>
        <v>Not Found</v>
      </c>
      <c r="L262" t="str">
        <f>_xlfn.XLOOKUP(LOWER(Table3[[#This Row],[Voornaam]]&amp;Table3[[#This Row],[Achternaam]]&amp;Table3[[#This Row],[Basisnaam]]),Contacten!$L$2:$L$355,Contacten!$H$2:$H$355,"Not Found",0)</f>
        <v>Not Found</v>
      </c>
      <c r="M262" t="str">
        <f>LOWER(Table3[[#This Row],[Voornaam]]&amp;Table3[[#This Row],[Achternaam]]&amp;Table3[[#This Row],[Basisnaam]])</f>
        <v>jean-paulcorinduomed</v>
      </c>
    </row>
    <row r="263" spans="1:13" x14ac:dyDescent="0.45">
      <c r="A263" s="3" t="s">
        <v>7902</v>
      </c>
      <c r="B263" s="4" t="s">
        <v>5260</v>
      </c>
      <c r="C263" t="s">
        <v>7903</v>
      </c>
      <c r="D263" s="4" t="s">
        <v>6823</v>
      </c>
      <c r="E263" s="4" t="str">
        <f>SUBSTITUTE(SUBSTITUTE(SUBSTITUTE(SUBSTITUTE(SUBSTITUTE(SUBSTITUTE(SUBSTITUTE(SUBSTITUTE(SUBSTITUTE(SUBSTITUTE(SUBSTITUTE(SUBSTITUTE(SUBSTITUTE(LOWER(Table3[[#This Row],[Bedrijf]]),".",""),"-","")," bvba",""),"belgië",""),"belgium","")," nv","")," bv",""),"group",""),"groep","")," ", ""),"é","e"),"è","e"),"à","a")</f>
        <v>cartamunditurnhout</v>
      </c>
      <c r="F263" t="s">
        <v>6689</v>
      </c>
      <c r="G263" s="4" t="s">
        <v>6689</v>
      </c>
      <c r="H263" t="s">
        <v>7904</v>
      </c>
      <c r="I263" t="s">
        <v>6825</v>
      </c>
      <c r="J263" t="str">
        <f>_xlfn.XLOOKUP(Table3[[#This Row],[Basisnaam]],Table2[Basisnaam],Table2[Naam],"",0)</f>
        <v>Cartamundi Turnhout NV</v>
      </c>
      <c r="K263" t="str">
        <f>_xlfn.XLOOKUP(Table3[[#This Row],[Email]],Contacten!$D$2:$D$355,Contacten!$D$2:$D$355,"Not Found",0)</f>
        <v>Not Found</v>
      </c>
      <c r="L263" t="str">
        <f>_xlfn.XLOOKUP(LOWER(Table3[[#This Row],[Voornaam]]&amp;Table3[[#This Row],[Achternaam]]&amp;Table3[[#This Row],[Basisnaam]]),Contacten!$L$2:$L$355,Contacten!$H$2:$H$355,"Not Found",0)</f>
        <v>Not Found</v>
      </c>
      <c r="M263" t="str">
        <f>LOWER(Table3[[#This Row],[Voornaam]]&amp;Table3[[#This Row],[Achternaam]]&amp;Table3[[#This Row],[Basisnaam]])</f>
        <v>jefvolderscartamunditurnhout</v>
      </c>
    </row>
    <row r="264" spans="1:13" x14ac:dyDescent="0.45">
      <c r="A264" s="3" t="s">
        <v>7905</v>
      </c>
      <c r="B264" s="4" t="s">
        <v>7906</v>
      </c>
      <c r="C264" t="s">
        <v>7907</v>
      </c>
      <c r="D264" s="4" t="s">
        <v>7578</v>
      </c>
      <c r="E264" s="4" t="str">
        <f>SUBSTITUTE(SUBSTITUTE(SUBSTITUTE(SUBSTITUTE(SUBSTITUTE(SUBSTITUTE(SUBSTITUTE(SUBSTITUTE(SUBSTITUTE(SUBSTITUTE(SUBSTITUTE(SUBSTITUTE(SUBSTITUTE(LOWER(Table3[[#This Row],[Bedrijf]]),".",""),"-","")," bvba",""),"belgië",""),"belgium","")," nv","")," bv",""),"group",""),"groep","")," ", ""),"é","e"),"è","e"),"à","a")</f>
        <v>iobenelux</v>
      </c>
      <c r="F264" t="s">
        <v>6689</v>
      </c>
      <c r="G264" s="4" t="s">
        <v>6689</v>
      </c>
      <c r="H264" t="s">
        <v>7908</v>
      </c>
      <c r="I264" t="s">
        <v>7580</v>
      </c>
      <c r="J264" t="str">
        <f>_xlfn.XLOOKUP(Table3[[#This Row],[Basisnaam]],Table2[Basisnaam],Table2[Naam],"",0)</f>
        <v>iO Benelux NV</v>
      </c>
      <c r="K264" t="str">
        <f>_xlfn.XLOOKUP(Table3[[#This Row],[Email]],Contacten!$D$2:$D$355,Contacten!$D$2:$D$355,"Not Found",0)</f>
        <v>Not Found</v>
      </c>
      <c r="L264" t="str">
        <f>_xlfn.XLOOKUP(LOWER(Table3[[#This Row],[Voornaam]]&amp;Table3[[#This Row],[Achternaam]]&amp;Table3[[#This Row],[Basisnaam]]),Contacten!$L$2:$L$355,Contacten!$H$2:$H$355,"Not Found",0)</f>
        <v>Not Found</v>
      </c>
      <c r="M264" t="str">
        <f>LOWER(Table3[[#This Row],[Voornaam]]&amp;Table3[[#This Row],[Achternaam]]&amp;Table3[[#This Row],[Basisnaam]])</f>
        <v>jellefrancisiobenelux</v>
      </c>
    </row>
    <row r="265" spans="1:13" x14ac:dyDescent="0.45">
      <c r="A265" s="3" t="s">
        <v>7909</v>
      </c>
      <c r="B265" s="4" t="s">
        <v>7910</v>
      </c>
      <c r="C265" t="s">
        <v>7911</v>
      </c>
      <c r="D265" s="4" t="s">
        <v>7912</v>
      </c>
      <c r="E265" s="4" t="str">
        <f>SUBSTITUTE(SUBSTITUTE(SUBSTITUTE(SUBSTITUTE(SUBSTITUTE(SUBSTITUTE(SUBSTITUTE(SUBSTITUTE(SUBSTITUTE(SUBSTITUTE(SUBSTITUTE(SUBSTITUTE(SUBSTITUTE(LOWER(Table3[[#This Row],[Bedrijf]]),".",""),"-","")," bvba",""),"belgië",""),"belgium","")," nv","")," bv",""),"group",""),"groep","")," ", ""),"é","e"),"è","e"),"à","a")</f>
        <v>bilfingerrobmontagebedrijf</v>
      </c>
      <c r="F265" t="s">
        <v>7913</v>
      </c>
      <c r="G265" s="4" t="s">
        <v>6689</v>
      </c>
      <c r="H265" t="s">
        <v>5052</v>
      </c>
      <c r="I265" t="s">
        <v>7914</v>
      </c>
      <c r="J265" t="str">
        <f>_xlfn.XLOOKUP(Table3[[#This Row],[Basisnaam]],Table2[Basisnaam],Table2[Naam],"",0)</f>
        <v>Bilfinger ROB Montagebedrijf</v>
      </c>
      <c r="K265" t="str">
        <f>_xlfn.XLOOKUP(Table3[[#This Row],[Email]],Contacten!$D$2:$D$355,Contacten!$D$2:$D$355,"Not Found",0)</f>
        <v>Not Found</v>
      </c>
      <c r="L265" t="str">
        <f>_xlfn.XLOOKUP(LOWER(Table3[[#This Row],[Voornaam]]&amp;Table3[[#This Row],[Achternaam]]&amp;Table3[[#This Row],[Basisnaam]]),Contacten!$L$2:$L$355,Contacten!$H$2:$H$355,"Not Found",0)</f>
        <v>Not Found</v>
      </c>
      <c r="M265" t="str">
        <f>LOWER(Table3[[#This Row],[Voornaam]]&amp;Table3[[#This Row],[Achternaam]]&amp;Table3[[#This Row],[Basisnaam]])</f>
        <v>jensde waelbilfingerrobmontagebedrijf</v>
      </c>
    </row>
    <row r="266" spans="1:13" x14ac:dyDescent="0.45">
      <c r="A266" s="3" t="s">
        <v>7915</v>
      </c>
      <c r="B266" s="4" t="s">
        <v>7916</v>
      </c>
      <c r="C266" t="s">
        <v>7917</v>
      </c>
      <c r="D266" s="4" t="s">
        <v>7918</v>
      </c>
      <c r="E266" s="4" t="str">
        <f>SUBSTITUTE(SUBSTITUTE(SUBSTITUTE(SUBSTITUTE(SUBSTITUTE(SUBSTITUTE(SUBSTITUTE(SUBSTITUTE(SUBSTITUTE(SUBSTITUTE(SUBSTITUTE(SUBSTITUTE(SUBSTITUTE(LOWER(Table3[[#This Row],[Bedrijf]]),".",""),"-","")," bvba",""),"belgië",""),"belgium","")," nv","")," bv",""),"group",""),"groep","")," ", ""),"é","e"),"è","e"),"à","a")</f>
        <v>ansellhealthcareeurope</v>
      </c>
      <c r="F266" t="s">
        <v>7919</v>
      </c>
      <c r="G266" s="4" t="s">
        <v>6689</v>
      </c>
      <c r="H266" t="s">
        <v>5052</v>
      </c>
      <c r="I266" t="s">
        <v>7920</v>
      </c>
      <c r="J266" t="str">
        <f>_xlfn.XLOOKUP(Table3[[#This Row],[Basisnaam]],Table2[Basisnaam],Table2[Naam],"",0)</f>
        <v>ANSELL HEALTHCARE EUROPE</v>
      </c>
      <c r="K266" t="str">
        <f>_xlfn.XLOOKUP(Table3[[#This Row],[Email]],Contacten!$D$2:$D$355,Contacten!$D$2:$D$355,"Not Found",0)</f>
        <v>Not Found</v>
      </c>
      <c r="L266" t="str">
        <f>_xlfn.XLOOKUP(LOWER(Table3[[#This Row],[Voornaam]]&amp;Table3[[#This Row],[Achternaam]]&amp;Table3[[#This Row],[Basisnaam]]),Contacten!$L$2:$L$355,Contacten!$H$2:$H$355,"Not Found",0)</f>
        <v>Not Found</v>
      </c>
      <c r="M266" t="str">
        <f>LOWER(Table3[[#This Row],[Voornaam]]&amp;Table3[[#This Row],[Achternaam]]&amp;Table3[[#This Row],[Basisnaam]])</f>
        <v>jillvander kelenansellhealthcareeurope</v>
      </c>
    </row>
    <row r="267" spans="1:13" x14ac:dyDescent="0.45">
      <c r="A267" s="3" t="s">
        <v>7921</v>
      </c>
      <c r="B267" s="4" t="s">
        <v>6339</v>
      </c>
      <c r="C267" t="s">
        <v>7922</v>
      </c>
      <c r="D267" s="4" t="s">
        <v>7923</v>
      </c>
      <c r="E267" s="4" t="str">
        <f>SUBSTITUTE(SUBSTITUTE(SUBSTITUTE(SUBSTITUTE(SUBSTITUTE(SUBSTITUTE(SUBSTITUTE(SUBSTITUTE(SUBSTITUTE(SUBSTITUTE(SUBSTITUTE(SUBSTITUTE(SUBSTITUTE(LOWER(Table3[[#This Row],[Bedrijf]]),".",""),"-","")," bvba",""),"belgië",""),"belgium","")," nv","")," bv",""),"group",""),"groep","")," ", ""),"é","e"),"è","e"),"à","a")</f>
        <v>vangenechten</v>
      </c>
      <c r="F267" t="s">
        <v>7924</v>
      </c>
      <c r="G267" s="4" t="s">
        <v>6689</v>
      </c>
      <c r="H267" t="s">
        <v>5052</v>
      </c>
      <c r="I267" t="s">
        <v>7925</v>
      </c>
      <c r="J267" t="str">
        <f>_xlfn.XLOOKUP(Table3[[#This Row],[Basisnaam]],Table2[Basisnaam],Table2[Naam],"",0)</f>
        <v>Van Genechten</v>
      </c>
      <c r="K267" t="str">
        <f>_xlfn.XLOOKUP(Table3[[#This Row],[Email]],Contacten!$D$2:$D$355,Contacten!$D$2:$D$355,"Not Found",0)</f>
        <v>Not Found</v>
      </c>
      <c r="L267" t="str">
        <f>_xlfn.XLOOKUP(LOWER(Table3[[#This Row],[Voornaam]]&amp;Table3[[#This Row],[Achternaam]]&amp;Table3[[#This Row],[Basisnaam]]),Contacten!$L$2:$L$355,Contacten!$H$2:$H$355,"Not Found",0)</f>
        <v>Not Found</v>
      </c>
      <c r="M267" t="str">
        <f>LOWER(Table3[[#This Row],[Voornaam]]&amp;Table3[[#This Row],[Achternaam]]&amp;Table3[[#This Row],[Basisnaam]])</f>
        <v>johankorstenvangenechten</v>
      </c>
    </row>
    <row r="268" spans="1:13" x14ac:dyDescent="0.45">
      <c r="A268" s="3" t="s">
        <v>7926</v>
      </c>
      <c r="B268" s="4" t="s">
        <v>7927</v>
      </c>
      <c r="C268" t="s">
        <v>7928</v>
      </c>
      <c r="D268" s="4" t="s">
        <v>7929</v>
      </c>
      <c r="E268" s="4" t="str">
        <f>SUBSTITUTE(SUBSTITUTE(SUBSTITUTE(SUBSTITUTE(SUBSTITUTE(SUBSTITUTE(SUBSTITUTE(SUBSTITUTE(SUBSTITUTE(SUBSTITUTE(SUBSTITUTE(SUBSTITUTE(SUBSTITUTE(LOWER(Table3[[#This Row],[Bedrijf]]),".",""),"-","")," bvba",""),"belgië",""),"belgium","")," nv","")," bv",""),"group",""),"groep","")," ", ""),"é","e"),"è","e"),"à","a")</f>
        <v>biotalys</v>
      </c>
      <c r="F268" t="s">
        <v>6689</v>
      </c>
      <c r="G268" s="4" t="s">
        <v>6689</v>
      </c>
      <c r="H268" t="s">
        <v>5052</v>
      </c>
      <c r="I268" t="s">
        <v>6689</v>
      </c>
      <c r="J268" t="str">
        <f>_xlfn.XLOOKUP(Table3[[#This Row],[Basisnaam]],Table2[Basisnaam],Table2[Naam],"",0)</f>
        <v>Biotalys</v>
      </c>
      <c r="K268" t="str">
        <f>_xlfn.XLOOKUP(Table3[[#This Row],[Email]],Contacten!$D$2:$D$355,Contacten!$D$2:$D$355,"Not Found",0)</f>
        <v>Not Found</v>
      </c>
      <c r="L268" t="str">
        <f>_xlfn.XLOOKUP(LOWER(Table3[[#This Row],[Voornaam]]&amp;Table3[[#This Row],[Achternaam]]&amp;Table3[[#This Row],[Basisnaam]]),Contacten!$L$2:$L$355,Contacten!$H$2:$H$355,"Not Found",0)</f>
        <v>Not Found</v>
      </c>
      <c r="M268" t="str">
        <f>LOWER(Table3[[#This Row],[Voornaam]]&amp;Table3[[#This Row],[Achternaam]]&amp;Table3[[#This Row],[Basisnaam]])</f>
        <v>sophiesnijdersbiotalys</v>
      </c>
    </row>
    <row r="269" spans="1:13" x14ac:dyDescent="0.45">
      <c r="A269" s="3" t="s">
        <v>7930</v>
      </c>
      <c r="B269" s="4" t="s">
        <v>7931</v>
      </c>
      <c r="C269" t="s">
        <v>7932</v>
      </c>
      <c r="D269" s="4" t="s">
        <v>7933</v>
      </c>
      <c r="E269" s="4" t="str">
        <f>SUBSTITUTE(SUBSTITUTE(SUBSTITUTE(SUBSTITUTE(SUBSTITUTE(SUBSTITUTE(SUBSTITUTE(SUBSTITUTE(SUBSTITUTE(SUBSTITUTE(SUBSTITUTE(SUBSTITUTE(SUBSTITUTE(LOWER(Table3[[#This Row],[Bedrijf]]),".",""),"-","")," bvba",""),"belgië",""),"belgium","")," nv","")," bv",""),"group",""),"groep","")," ", ""),"é","e"),"è","e"),"à","a")</f>
        <v>victauliceurope</v>
      </c>
      <c r="F269" t="s">
        <v>6689</v>
      </c>
      <c r="G269" s="4" t="s">
        <v>6689</v>
      </c>
      <c r="H269" t="s">
        <v>5115</v>
      </c>
      <c r="I269" t="s">
        <v>7934</v>
      </c>
      <c r="J269" t="str">
        <f>_xlfn.XLOOKUP(Table3[[#This Row],[Basisnaam]],Table2[Basisnaam],Table2[Naam],"",0)</f>
        <v>Victaulic Europe</v>
      </c>
      <c r="K269" t="str">
        <f>_xlfn.XLOOKUP(Table3[[#This Row],[Email]],Contacten!$D$2:$D$355,Contacten!$D$2:$D$355,"Not Found",0)</f>
        <v>Not Found</v>
      </c>
      <c r="L269" t="str">
        <f>_xlfn.XLOOKUP(LOWER(Table3[[#This Row],[Voornaam]]&amp;Table3[[#This Row],[Achternaam]]&amp;Table3[[#This Row],[Basisnaam]]),Contacten!$L$2:$L$355,Contacten!$H$2:$H$355,"Not Found",0)</f>
        <v>Not Found</v>
      </c>
      <c r="M269" t="str">
        <f>LOWER(Table3[[#This Row],[Voornaam]]&amp;Table3[[#This Row],[Achternaam]]&amp;Table3[[#This Row],[Basisnaam]])</f>
        <v>jochengaertnervictauliceurope</v>
      </c>
    </row>
    <row r="270" spans="1:13" x14ac:dyDescent="0.45">
      <c r="A270" s="3" t="s">
        <v>7935</v>
      </c>
      <c r="B270" s="4" t="s">
        <v>7936</v>
      </c>
      <c r="C270" t="s">
        <v>7937</v>
      </c>
      <c r="D270" s="4" t="s">
        <v>7938</v>
      </c>
      <c r="E270" s="4" t="str">
        <f>SUBSTITUTE(SUBSTITUTE(SUBSTITUTE(SUBSTITUTE(SUBSTITUTE(SUBSTITUTE(SUBSTITUTE(SUBSTITUTE(SUBSTITUTE(SUBSTITUTE(SUBSTITUTE(SUBSTITUTE(SUBSTITUTE(LOWER(Table3[[#This Row],[Bedrijf]]),".",""),"-","")," bvba",""),"belgië",""),"belgium","")," nv","")," bv",""),"group",""),"groep","")," ", ""),"é","e"),"è","e"),"à","a")</f>
        <v>vwr,partofavantor</v>
      </c>
      <c r="F270" t="s">
        <v>7939</v>
      </c>
      <c r="G270" s="4" t="s">
        <v>6689</v>
      </c>
      <c r="H270" t="s">
        <v>7940</v>
      </c>
      <c r="I270" t="s">
        <v>7941</v>
      </c>
      <c r="J270" t="str">
        <f>_xlfn.XLOOKUP(Table3[[#This Row],[Basisnaam]],Table2[Basisnaam],Table2[Naam],"",0)</f>
        <v>VWR, Part of Avantor</v>
      </c>
      <c r="K270" t="str">
        <f>_xlfn.XLOOKUP(Table3[[#This Row],[Email]],Contacten!$D$2:$D$355,Contacten!$D$2:$D$355,"Not Found",0)</f>
        <v>Not Found</v>
      </c>
      <c r="L270" t="str">
        <f>_xlfn.XLOOKUP(LOWER(Table3[[#This Row],[Voornaam]]&amp;Table3[[#This Row],[Achternaam]]&amp;Table3[[#This Row],[Basisnaam]]),Contacten!$L$2:$L$355,Contacten!$H$2:$H$355,"Not Found",0)</f>
        <v>Not Found</v>
      </c>
      <c r="M270" t="str">
        <f>LOWER(Table3[[#This Row],[Voornaam]]&amp;Table3[[#This Row],[Achternaam]]&amp;Table3[[#This Row],[Basisnaam]])</f>
        <v>johannahoubenvwr,partofavantor</v>
      </c>
    </row>
    <row r="271" spans="1:13" x14ac:dyDescent="0.45">
      <c r="A271" s="3" t="s">
        <v>7942</v>
      </c>
      <c r="B271" s="4" t="s">
        <v>6665</v>
      </c>
      <c r="C271" t="s">
        <v>7943</v>
      </c>
      <c r="D271" s="4" t="s">
        <v>7191</v>
      </c>
      <c r="E271" s="4" t="str">
        <f>SUBSTITUTE(SUBSTITUTE(SUBSTITUTE(SUBSTITUTE(SUBSTITUTE(SUBSTITUTE(SUBSTITUTE(SUBSTITUTE(SUBSTITUTE(SUBSTITUTE(SUBSTITUTE(SUBSTITUTE(SUBSTITUTE(LOWER(Table3[[#This Row],[Bedrijf]]),".",""),"-","")," bvba",""),"belgië",""),"belgium","")," nv","")," bv",""),"group",""),"groep","")," ", ""),"é","e"),"è","e"),"à","a")</f>
        <v>aldi</v>
      </c>
      <c r="F271" t="s">
        <v>6689</v>
      </c>
      <c r="G271" s="4" t="s">
        <v>6689</v>
      </c>
      <c r="H271" t="s">
        <v>7944</v>
      </c>
      <c r="I271" t="s">
        <v>7945</v>
      </c>
      <c r="J271" t="str">
        <f>_xlfn.XLOOKUP(Table3[[#This Row],[Basisnaam]],Table2[Basisnaam],Table2[Naam],"",0)</f>
        <v>Aldi</v>
      </c>
      <c r="K271" t="str">
        <f>_xlfn.XLOOKUP(Table3[[#This Row],[Email]],Contacten!$D$2:$D$355,Contacten!$D$2:$D$355,"Not Found",0)</f>
        <v>Not Found</v>
      </c>
      <c r="L271" t="str">
        <f>_xlfn.XLOOKUP(LOWER(Table3[[#This Row],[Voornaam]]&amp;Table3[[#This Row],[Achternaam]]&amp;Table3[[#This Row],[Basisnaam]]),Contacten!$L$2:$L$355,Contacten!$H$2:$H$355,"Not Found",0)</f>
        <v>Not Found</v>
      </c>
      <c r="M271" t="str">
        <f>LOWER(Table3[[#This Row],[Voornaam]]&amp;Table3[[#This Row],[Achternaam]]&amp;Table3[[#This Row],[Basisnaam]])</f>
        <v>jokede zutteraldi</v>
      </c>
    </row>
    <row r="272" spans="1:13" x14ac:dyDescent="0.45">
      <c r="A272" s="3" t="s">
        <v>7946</v>
      </c>
      <c r="B272" s="4" t="s">
        <v>5175</v>
      </c>
      <c r="C272" t="s">
        <v>5176</v>
      </c>
      <c r="D272" s="4" t="s">
        <v>7947</v>
      </c>
      <c r="E272" s="4" t="str">
        <f>SUBSTITUTE(SUBSTITUTE(SUBSTITUTE(SUBSTITUTE(SUBSTITUTE(SUBSTITUTE(SUBSTITUTE(SUBSTITUTE(SUBSTITUTE(SUBSTITUTE(SUBSTITUTE(SUBSTITUTE(SUBSTITUTE(LOWER(Table3[[#This Row],[Bedrijf]]),".",""),"-","")," bvba",""),"belgië",""),"belgium","")," nv","")," bv",""),"group",""),"groep","")," ", ""),"é","e"),"è","e"),"à","a")</f>
        <v>lubrizoleuropecoordinationcenter</v>
      </c>
      <c r="F272" t="s">
        <v>7948</v>
      </c>
      <c r="G272" s="4" t="s">
        <v>6689</v>
      </c>
      <c r="H272" t="s">
        <v>5179</v>
      </c>
      <c r="I272" t="s">
        <v>7949</v>
      </c>
      <c r="J272" t="str">
        <f>_xlfn.XLOOKUP(Table3[[#This Row],[Basisnaam]],Table2[Basisnaam],Table2[Naam],"",0)</f>
        <v>Lubrizol Europe Coordination Center</v>
      </c>
      <c r="K272" t="str">
        <f>_xlfn.XLOOKUP(Table3[[#This Row],[Email]],Contacten!$D$2:$D$355,Contacten!$D$2:$D$355,"Not Found",0)</f>
        <v>Not Found</v>
      </c>
      <c r="L272" t="str">
        <f>_xlfn.XLOOKUP(LOWER(Table3[[#This Row],[Voornaam]]&amp;Table3[[#This Row],[Achternaam]]&amp;Table3[[#This Row],[Basisnaam]]),Contacten!$L$2:$L$355,Contacten!$H$2:$H$355,"Not Found",0)</f>
        <v>Not Found</v>
      </c>
      <c r="M272" t="str">
        <f>LOWER(Table3[[#This Row],[Voornaam]]&amp;Table3[[#This Row],[Achternaam]]&amp;Table3[[#This Row],[Basisnaam]])</f>
        <v>josianeverlaetlubrizoleuropecoordinationcenter</v>
      </c>
    </row>
    <row r="273" spans="1:13" x14ac:dyDescent="0.45">
      <c r="A273" s="3" t="s">
        <v>7950</v>
      </c>
      <c r="B273" s="4" t="s">
        <v>7951</v>
      </c>
      <c r="C273" t="s">
        <v>7952</v>
      </c>
      <c r="D273" s="4" t="s">
        <v>7953</v>
      </c>
      <c r="E273" s="4" t="str">
        <f>SUBSTITUTE(SUBSTITUTE(SUBSTITUTE(SUBSTITUTE(SUBSTITUTE(SUBSTITUTE(SUBSTITUTE(SUBSTITUTE(SUBSTITUTE(SUBSTITUTE(SUBSTITUTE(SUBSTITUTE(SUBSTITUTE(LOWER(Table3[[#This Row],[Bedrijf]]),".",""),"-","")," bvba",""),"belgië",""),"belgium","")," nv","")," bv",""),"group",""),"groep","")," ", ""),"é","e"),"è","e"),"à","a")</f>
        <v>chrobinson</v>
      </c>
      <c r="F273" t="s">
        <v>6689</v>
      </c>
      <c r="G273" s="4" t="s">
        <v>6689</v>
      </c>
      <c r="H273" t="s">
        <v>7680</v>
      </c>
      <c r="I273" t="s">
        <v>6689</v>
      </c>
      <c r="J273" t="str">
        <f>_xlfn.XLOOKUP(Table3[[#This Row],[Basisnaam]],Table2[Basisnaam],Table2[Naam],"",0)</f>
        <v>CH Robinson</v>
      </c>
      <c r="K273" t="str">
        <f>_xlfn.XLOOKUP(Table3[[#This Row],[Email]],Contacten!$D$2:$D$355,Contacten!$D$2:$D$355,"Not Found",0)</f>
        <v>Not Found</v>
      </c>
      <c r="L273" t="str">
        <f>_xlfn.XLOOKUP(LOWER(Table3[[#This Row],[Voornaam]]&amp;Table3[[#This Row],[Achternaam]]&amp;Table3[[#This Row],[Basisnaam]]),Contacten!$L$2:$L$355,Contacten!$H$2:$H$355,"Not Found",0)</f>
        <v>Not Found</v>
      </c>
      <c r="M273" t="str">
        <f>LOWER(Table3[[#This Row],[Voornaam]]&amp;Table3[[#This Row],[Achternaam]]&amp;Table3[[#This Row],[Basisnaam]])</f>
        <v>judithdrögechrobinson</v>
      </c>
    </row>
    <row r="274" spans="1:13" x14ac:dyDescent="0.45">
      <c r="A274" s="3" t="s">
        <v>7954</v>
      </c>
      <c r="B274" s="4" t="s">
        <v>5351</v>
      </c>
      <c r="C274" t="s">
        <v>5286</v>
      </c>
      <c r="D274" s="4" t="s">
        <v>7955</v>
      </c>
      <c r="E274" s="4" t="str">
        <f>SUBSTITUTE(SUBSTITUTE(SUBSTITUTE(SUBSTITUTE(SUBSTITUTE(SUBSTITUTE(SUBSTITUTE(SUBSTITUTE(SUBSTITUTE(SUBSTITUTE(SUBSTITUTE(SUBSTITUTE(SUBSTITUTE(LOWER(Table3[[#This Row],[Bedrijf]]),".",""),"-","")," bvba",""),"belgië",""),"belgium","")," nv","")," bv",""),"group",""),"groep","")," ", ""),"é","e"),"è","e"),"à","a")</f>
        <v>artes</v>
      </c>
      <c r="F274" t="s">
        <v>7956</v>
      </c>
      <c r="G274" s="4" t="s">
        <v>6689</v>
      </c>
      <c r="H274" t="s">
        <v>5052</v>
      </c>
      <c r="I274" t="s">
        <v>7957</v>
      </c>
      <c r="J274" t="str">
        <f>_xlfn.XLOOKUP(Table3[[#This Row],[Basisnaam]],Table2[Basisnaam],Table2[Naam],"",0)</f>
        <v>Artes Group</v>
      </c>
      <c r="K274" t="str">
        <f>_xlfn.XLOOKUP(Table3[[#This Row],[Email]],Contacten!$D$2:$D$355,Contacten!$D$2:$D$355,"Not Found",0)</f>
        <v>Not Found</v>
      </c>
      <c r="L274" t="str">
        <f>_xlfn.XLOOKUP(LOWER(Table3[[#This Row],[Voornaam]]&amp;Table3[[#This Row],[Achternaam]]&amp;Table3[[#This Row],[Basisnaam]]),Contacten!$L$2:$L$355,Contacten!$H$2:$H$355,"Not Found",0)</f>
        <v>Not Found</v>
      </c>
      <c r="M274" t="str">
        <f>LOWER(Table3[[#This Row],[Voornaam]]&amp;Table3[[#This Row],[Achternaam]]&amp;Table3[[#This Row],[Basisnaam]])</f>
        <v>julieclaeysartes</v>
      </c>
    </row>
    <row r="275" spans="1:13" x14ac:dyDescent="0.45">
      <c r="A275" s="3" t="s">
        <v>7958</v>
      </c>
      <c r="B275" s="4" t="s">
        <v>5351</v>
      </c>
      <c r="C275" t="s">
        <v>7959</v>
      </c>
      <c r="D275" s="4" t="s">
        <v>7960</v>
      </c>
      <c r="E275" s="4" t="str">
        <f>SUBSTITUTE(SUBSTITUTE(SUBSTITUTE(SUBSTITUTE(SUBSTITUTE(SUBSTITUTE(SUBSTITUTE(SUBSTITUTE(SUBSTITUTE(SUBSTITUTE(SUBSTITUTE(SUBSTITUTE(SUBSTITUTE(LOWER(Table3[[#This Row],[Bedrijf]]),".",""),"-","")," bvba",""),"belgië",""),"belgium","")," nv","")," bv",""),"group",""),"groep","")," ", ""),"é","e"),"è","e"),"à","a")</f>
        <v>acerta</v>
      </c>
      <c r="F275" t="s">
        <v>7961</v>
      </c>
      <c r="G275" s="4" t="s">
        <v>6689</v>
      </c>
      <c r="H275" t="s">
        <v>7962</v>
      </c>
      <c r="I275" t="s">
        <v>7963</v>
      </c>
      <c r="J275" t="str">
        <f>_xlfn.XLOOKUP(Table3[[#This Row],[Basisnaam]],Table2[Basisnaam],Table2[Naam],"",0)</f>
        <v>Acerta</v>
      </c>
      <c r="K275" t="str">
        <f>_xlfn.XLOOKUP(Table3[[#This Row],[Email]],Contacten!$D$2:$D$355,Contacten!$D$2:$D$355,"Not Found",0)</f>
        <v>Not Found</v>
      </c>
      <c r="L275" t="str">
        <f>_xlfn.XLOOKUP(LOWER(Table3[[#This Row],[Voornaam]]&amp;Table3[[#This Row],[Achternaam]]&amp;Table3[[#This Row],[Basisnaam]]),Contacten!$L$2:$L$355,Contacten!$H$2:$H$355,"Not Found",0)</f>
        <v>Not Found</v>
      </c>
      <c r="M275" t="str">
        <f>LOWER(Table3[[#This Row],[Voornaam]]&amp;Table3[[#This Row],[Achternaam]]&amp;Table3[[#This Row],[Basisnaam]])</f>
        <v>juliefobeacerta</v>
      </c>
    </row>
    <row r="276" spans="1:13" x14ac:dyDescent="0.45">
      <c r="A276" s="3" t="s">
        <v>7964</v>
      </c>
      <c r="B276" s="4" t="s">
        <v>5351</v>
      </c>
      <c r="C276" t="s">
        <v>5255</v>
      </c>
      <c r="D276" s="4" t="s">
        <v>7817</v>
      </c>
      <c r="E276" s="4" t="str">
        <f>SUBSTITUTE(SUBSTITUTE(SUBSTITUTE(SUBSTITUTE(SUBSTITUTE(SUBSTITUTE(SUBSTITUTE(SUBSTITUTE(SUBSTITUTE(SUBSTITUTE(SUBSTITUTE(SUBSTITUTE(SUBSTITUTE(LOWER(Table3[[#This Row],[Bedrijf]]),".",""),"-","")," bvba",""),"belgië",""),"belgium","")," nv","")," bv",""),"group",""),"groep","")," ", ""),"é","e"),"è","e"),"à","a")</f>
        <v>thermofisherscientific</v>
      </c>
      <c r="F276" t="s">
        <v>7965</v>
      </c>
      <c r="G276" s="4" t="s">
        <v>6689</v>
      </c>
      <c r="H276" t="s">
        <v>5052</v>
      </c>
      <c r="I276" t="s">
        <v>7818</v>
      </c>
      <c r="J276" t="str">
        <f>_xlfn.XLOOKUP(Table3[[#This Row],[Basisnaam]],Table2[Basisnaam],Table2[Naam],"",0)</f>
        <v>Thermofisher Scientific</v>
      </c>
      <c r="K276" t="str">
        <f>_xlfn.XLOOKUP(Table3[[#This Row],[Email]],Contacten!$D$2:$D$355,Contacten!$D$2:$D$355,"Not Found",0)</f>
        <v>Not Found</v>
      </c>
      <c r="L276" t="str">
        <f>_xlfn.XLOOKUP(LOWER(Table3[[#This Row],[Voornaam]]&amp;Table3[[#This Row],[Achternaam]]&amp;Table3[[#This Row],[Basisnaam]]),Contacten!$L$2:$L$355,Contacten!$H$2:$H$355,"Not Found",0)</f>
        <v>Not Found</v>
      </c>
      <c r="M276" t="str">
        <f>LOWER(Table3[[#This Row],[Voornaam]]&amp;Table3[[#This Row],[Achternaam]]&amp;Table3[[#This Row],[Basisnaam]])</f>
        <v>juliejanssensthermofisherscientific</v>
      </c>
    </row>
    <row r="277" spans="1:13" x14ac:dyDescent="0.45">
      <c r="A277" s="3" t="s">
        <v>7966</v>
      </c>
      <c r="B277" s="4" t="s">
        <v>7967</v>
      </c>
      <c r="C277" t="s">
        <v>7968</v>
      </c>
      <c r="D277" s="4" t="s">
        <v>7604</v>
      </c>
      <c r="E277" s="4" t="str">
        <f>SUBSTITUTE(SUBSTITUTE(SUBSTITUTE(SUBSTITUTE(SUBSTITUTE(SUBSTITUTE(SUBSTITUTE(SUBSTITUTE(SUBSTITUTE(SUBSTITUTE(SUBSTITUTE(SUBSTITUTE(SUBSTITUTE(LOWER(Table3[[#This Row],[Bedrijf]]),".",""),"-","")," bvba",""),"belgië",""),"belgium","")," nv","")," bv",""),"group",""),"groep","")," ", ""),"é","e"),"è","e"),"à","a")</f>
        <v>electrabelsa</v>
      </c>
      <c r="F277" t="s">
        <v>6689</v>
      </c>
      <c r="G277" s="4" t="s">
        <v>6689</v>
      </c>
      <c r="H277" t="s">
        <v>5115</v>
      </c>
      <c r="I277" t="s">
        <v>7969</v>
      </c>
      <c r="J277" t="str">
        <f>_xlfn.XLOOKUP(Table3[[#This Row],[Basisnaam]],Table2[Basisnaam],Table2[Naam],"",0)</f>
        <v>Electrabel Sa</v>
      </c>
      <c r="K277" t="str">
        <f>_xlfn.XLOOKUP(Table3[[#This Row],[Email]],Contacten!$D$2:$D$355,Contacten!$D$2:$D$355,"Not Found",0)</f>
        <v>Not Found</v>
      </c>
      <c r="L277" t="str">
        <f>_xlfn.XLOOKUP(LOWER(Table3[[#This Row],[Voornaam]]&amp;Table3[[#This Row],[Achternaam]]&amp;Table3[[#This Row],[Basisnaam]]),Contacten!$L$2:$L$355,Contacten!$H$2:$H$355,"Not Found",0)</f>
        <v>Not Found</v>
      </c>
      <c r="M277" t="str">
        <f>LOWER(Table3[[#This Row],[Voornaam]]&amp;Table3[[#This Row],[Achternaam]]&amp;Table3[[#This Row],[Basisnaam]])</f>
        <v>juliennezelectrabelsa</v>
      </c>
    </row>
    <row r="278" spans="1:13" x14ac:dyDescent="0.45">
      <c r="A278" s="3" t="s">
        <v>7970</v>
      </c>
      <c r="B278" s="4" t="s">
        <v>7131</v>
      </c>
      <c r="C278" t="s">
        <v>7971</v>
      </c>
      <c r="D278" s="4" t="s">
        <v>7972</v>
      </c>
      <c r="E278" s="4" t="str">
        <f>SUBSTITUTE(SUBSTITUTE(SUBSTITUTE(SUBSTITUTE(SUBSTITUTE(SUBSTITUTE(SUBSTITUTE(SUBSTITUTE(SUBSTITUTE(SUBSTITUTE(SUBSTITUTE(SUBSTITUTE(SUBSTITUTE(LOWER(Table3[[#This Row],[Bedrijf]]),".",""),"-","")," bvba",""),"belgië",""),"belgium","")," nv","")," bv",""),"group",""),"groep","")," ", ""),"é","e"),"è","e"),"à","a")</f>
        <v>brutextiles</v>
      </c>
      <c r="F278" t="s">
        <v>6689</v>
      </c>
      <c r="G278" s="4" t="s">
        <v>6689</v>
      </c>
      <c r="H278" t="s">
        <v>7973</v>
      </c>
      <c r="I278" t="s">
        <v>7974</v>
      </c>
      <c r="J278" t="str">
        <f>_xlfn.XLOOKUP(Table3[[#This Row],[Basisnaam]],Table2[Basisnaam],Table2[Naam],"",0)</f>
        <v>BRU TEXTILES</v>
      </c>
      <c r="K278" t="str">
        <f>_xlfn.XLOOKUP(Table3[[#This Row],[Email]],Contacten!$D$2:$D$355,Contacten!$D$2:$D$355,"Not Found",0)</f>
        <v>Not Found</v>
      </c>
      <c r="L278" t="str">
        <f>_xlfn.XLOOKUP(LOWER(Table3[[#This Row],[Voornaam]]&amp;Table3[[#This Row],[Achternaam]]&amp;Table3[[#This Row],[Basisnaam]]),Contacten!$L$2:$L$355,Contacten!$H$2:$H$355,"Not Found",0)</f>
        <v>Not Found</v>
      </c>
      <c r="M278" t="str">
        <f>LOWER(Table3[[#This Row],[Voornaam]]&amp;Table3[[#This Row],[Achternaam]]&amp;Table3[[#This Row],[Basisnaam]])</f>
        <v>jurgenstevensbrutextiles</v>
      </c>
    </row>
    <row r="279" spans="1:13" x14ac:dyDescent="0.45">
      <c r="A279" s="3" t="s">
        <v>7975</v>
      </c>
      <c r="B279" s="4" t="s">
        <v>7976</v>
      </c>
      <c r="C279" t="s">
        <v>7977</v>
      </c>
      <c r="D279" s="4" t="s">
        <v>7978</v>
      </c>
      <c r="E279" s="4" t="str">
        <f>SUBSTITUTE(SUBSTITUTE(SUBSTITUTE(SUBSTITUTE(SUBSTITUTE(SUBSTITUTE(SUBSTITUTE(SUBSTITUTE(SUBSTITUTE(SUBSTITUTE(SUBSTITUTE(SUBSTITUTE(SUBSTITUTE(LOWER(Table3[[#This Row],[Bedrijf]]),".",""),"-","")," bvba",""),"belgië",""),"belgium","")," nv","")," bv",""),"group",""),"groep","")," ", ""),"é","e"),"è","e"),"à","a")</f>
        <v>staxs</v>
      </c>
      <c r="F279" t="s">
        <v>7979</v>
      </c>
      <c r="G279" s="4" t="s">
        <v>6689</v>
      </c>
      <c r="H279" t="s">
        <v>5052</v>
      </c>
      <c r="I279" t="s">
        <v>7980</v>
      </c>
      <c r="J279" t="str">
        <f>_xlfn.XLOOKUP(Table3[[#This Row],[Basisnaam]],Table2[Basisnaam],Table2[Naam],"",0)</f>
        <v>Staxs Belgium</v>
      </c>
      <c r="K279" t="str">
        <f>_xlfn.XLOOKUP(Table3[[#This Row],[Email]],Contacten!$D$2:$D$355,Contacten!$D$2:$D$355,"Not Found",0)</f>
        <v>Not Found</v>
      </c>
      <c r="L279" t="str">
        <f>_xlfn.XLOOKUP(LOWER(Table3[[#This Row],[Voornaam]]&amp;Table3[[#This Row],[Achternaam]]&amp;Table3[[#This Row],[Basisnaam]]),Contacten!$L$2:$L$355,Contacten!$H$2:$H$355,"Not Found",0)</f>
        <v>Not Found</v>
      </c>
      <c r="M279" t="str">
        <f>LOWER(Table3[[#This Row],[Voornaam]]&amp;Table3[[#This Row],[Achternaam]]&amp;Table3[[#This Row],[Basisnaam]])</f>
        <v>joostvan campenstaxs</v>
      </c>
    </row>
    <row r="280" spans="1:13" x14ac:dyDescent="0.45">
      <c r="A280" s="3" t="s">
        <v>7981</v>
      </c>
      <c r="B280" s="4" t="s">
        <v>5562</v>
      </c>
      <c r="C280" t="s">
        <v>7982</v>
      </c>
      <c r="D280" s="4" t="s">
        <v>7983</v>
      </c>
      <c r="E280" s="4" t="str">
        <f>SUBSTITUTE(SUBSTITUTE(SUBSTITUTE(SUBSTITUTE(SUBSTITUTE(SUBSTITUTE(SUBSTITUTE(SUBSTITUTE(SUBSTITUTE(SUBSTITUTE(SUBSTITUTE(SUBSTITUTE(SUBSTITUTE(LOWER(Table3[[#This Row],[Bedrijf]]),".",""),"-","")," bvba",""),"belgië",""),"belgium","")," nv","")," bv",""),"group",""),"groep","")," ", ""),"é","e"),"è","e"),"à","a")</f>
        <v>boludatowage</v>
      </c>
      <c r="F280" t="s">
        <v>7984</v>
      </c>
      <c r="G280" s="4" t="s">
        <v>6689</v>
      </c>
      <c r="H280" t="s">
        <v>5052</v>
      </c>
      <c r="I280" t="s">
        <v>7985</v>
      </c>
      <c r="J280" t="str">
        <f>_xlfn.XLOOKUP(Table3[[#This Row],[Basisnaam]],Table2[Basisnaam],Table2[Naam],"",0)</f>
        <v>Boluda Towage Belgium</v>
      </c>
      <c r="K280" t="str">
        <f>_xlfn.XLOOKUP(Table3[[#This Row],[Email]],Contacten!$D$2:$D$355,Contacten!$D$2:$D$355,"Not Found",0)</f>
        <v>Not Found</v>
      </c>
      <c r="L280" t="str">
        <f>_xlfn.XLOOKUP(LOWER(Table3[[#This Row],[Voornaam]]&amp;Table3[[#This Row],[Achternaam]]&amp;Table3[[#This Row],[Basisnaam]]),Contacten!$L$2:$L$355,Contacten!$H$2:$H$355,"Not Found",0)</f>
        <v>Not Found</v>
      </c>
      <c r="M280" t="str">
        <f>LOWER(Table3[[#This Row],[Voornaam]]&amp;Table3[[#This Row],[Achternaam]]&amp;Table3[[#This Row],[Basisnaam]])</f>
        <v>katrienbroeckxboludatowage</v>
      </c>
    </row>
    <row r="281" spans="1:13" x14ac:dyDescent="0.45">
      <c r="A281" s="3" t="s">
        <v>7986</v>
      </c>
      <c r="B281" s="4" t="s">
        <v>5714</v>
      </c>
      <c r="C281" t="s">
        <v>7987</v>
      </c>
      <c r="D281" s="4" t="s">
        <v>7988</v>
      </c>
      <c r="E281" s="4" t="str">
        <f>SUBSTITUTE(SUBSTITUTE(SUBSTITUTE(SUBSTITUTE(SUBSTITUTE(SUBSTITUTE(SUBSTITUTE(SUBSTITUTE(SUBSTITUTE(SUBSTITUTE(SUBSTITUTE(SUBSTITUTE(SUBSTITUTE(LOWER(Table3[[#This Row],[Bedrijf]]),".",""),"-","")," bvba",""),"belgië",""),"belgium","")," nv","")," bv",""),"group",""),"groep","")," ", ""),"é","e"),"è","e"),"à","a")</f>
        <v>nuscience</v>
      </c>
      <c r="F281" t="s">
        <v>6689</v>
      </c>
      <c r="G281" s="4" t="s">
        <v>6689</v>
      </c>
      <c r="H281" t="s">
        <v>7035</v>
      </c>
      <c r="I281" t="s">
        <v>7989</v>
      </c>
      <c r="J281" t="str">
        <f>_xlfn.XLOOKUP(Table3[[#This Row],[Basisnaam]],Table2[Basisnaam],Table2[Naam],"",0)</f>
        <v>Nuscience Belgium</v>
      </c>
      <c r="K281" t="str">
        <f>_xlfn.XLOOKUP(Table3[[#This Row],[Email]],Contacten!$D$2:$D$355,Contacten!$D$2:$D$355,"Not Found",0)</f>
        <v>Not Found</v>
      </c>
      <c r="L281" t="str">
        <f>_xlfn.XLOOKUP(LOWER(Table3[[#This Row],[Voornaam]]&amp;Table3[[#This Row],[Achternaam]]&amp;Table3[[#This Row],[Basisnaam]]),Contacten!$L$2:$L$355,Contacten!$H$2:$H$355,"Not Found",0)</f>
        <v>Not Found</v>
      </c>
      <c r="M281" t="str">
        <f>LOWER(Table3[[#This Row],[Voornaam]]&amp;Table3[[#This Row],[Achternaam]]&amp;Table3[[#This Row],[Basisnaam]])</f>
        <v>kimtacknuscience</v>
      </c>
    </row>
    <row r="282" spans="1:13" x14ac:dyDescent="0.45">
      <c r="A282" s="3" t="s">
        <v>7990</v>
      </c>
      <c r="B282" s="4" t="s">
        <v>6229</v>
      </c>
      <c r="C282" t="s">
        <v>7991</v>
      </c>
      <c r="D282" s="4" t="s">
        <v>1693</v>
      </c>
      <c r="E282" s="4" t="str">
        <f>SUBSTITUTE(SUBSTITUTE(SUBSTITUTE(SUBSTITUTE(SUBSTITUTE(SUBSTITUTE(SUBSTITUTE(SUBSTITUTE(SUBSTITUTE(SUBSTITUTE(SUBSTITUTE(SUBSTITUTE(SUBSTITUTE(LOWER(Table3[[#This Row],[Bedrijf]]),".",""),"-","")," bvba",""),"belgië",""),"belgium","")," nv","")," bv",""),"group",""),"groep","")," ", ""),"é","e"),"è","e"),"à","a")</f>
        <v>dematic</v>
      </c>
      <c r="F282" t="s">
        <v>6689</v>
      </c>
      <c r="G282" s="4" t="s">
        <v>6689</v>
      </c>
      <c r="H282" t="s">
        <v>5052</v>
      </c>
      <c r="I282" t="s">
        <v>1697</v>
      </c>
      <c r="J282" t="str">
        <f>_xlfn.XLOOKUP(Table3[[#This Row],[Basisnaam]],Table2[Basisnaam],Table2[Naam],"",0)</f>
        <v>Dematic</v>
      </c>
      <c r="K282" t="str">
        <f>_xlfn.XLOOKUP(Table3[[#This Row],[Email]],Contacten!$D$2:$D$355,Contacten!$D$2:$D$355,"Not Found",0)</f>
        <v>Not Found</v>
      </c>
      <c r="L282" t="str">
        <f>_xlfn.XLOOKUP(LOWER(Table3[[#This Row],[Voornaam]]&amp;Table3[[#This Row],[Achternaam]]&amp;Table3[[#This Row],[Basisnaam]]),Contacten!$L$2:$L$355,Contacten!$H$2:$H$355,"Not Found",0)</f>
        <v>Not Found</v>
      </c>
      <c r="M282" t="str">
        <f>LOWER(Table3[[#This Row],[Voornaam]]&amp;Table3[[#This Row],[Achternaam]]&amp;Table3[[#This Row],[Basisnaam]])</f>
        <v>karenimansdematic</v>
      </c>
    </row>
    <row r="283" spans="1:13" x14ac:dyDescent="0.45">
      <c r="A283" s="3" t="s">
        <v>7992</v>
      </c>
      <c r="B283" s="4" t="s">
        <v>6229</v>
      </c>
      <c r="C283" t="s">
        <v>7991</v>
      </c>
      <c r="D283" s="4" t="s">
        <v>6959</v>
      </c>
      <c r="E283" s="4" t="str">
        <f>SUBSTITUTE(SUBSTITUTE(SUBSTITUTE(SUBSTITUTE(SUBSTITUTE(SUBSTITUTE(SUBSTITUTE(SUBSTITUTE(SUBSTITUTE(SUBSTITUTE(SUBSTITUTE(SUBSTITUTE(SUBSTITUTE(LOWER(Table3[[#This Row],[Bedrijf]]),".",""),"-","")," bvba",""),"belgië",""),"belgium","")," nv","")," bv",""),"group",""),"groep","")," ", ""),"é","e"),"è","e"),"à","a")</f>
        <v>dhlsupplychain()</v>
      </c>
      <c r="F283" t="s">
        <v>7993</v>
      </c>
      <c r="G283" s="4" t="s">
        <v>6689</v>
      </c>
      <c r="H283" t="s">
        <v>5052</v>
      </c>
      <c r="I283" t="s">
        <v>2264</v>
      </c>
      <c r="J283" t="str">
        <f>_xlfn.XLOOKUP(Table3[[#This Row],[Basisnaam]],Table2[Basisnaam],Table2[Naam],"",0)</f>
        <v>DHL Supply Chain (Belgium)</v>
      </c>
      <c r="K283" t="str">
        <f>_xlfn.XLOOKUP(Table3[[#This Row],[Email]],Contacten!$D$2:$D$355,Contacten!$D$2:$D$355,"Not Found",0)</f>
        <v>Not Found</v>
      </c>
      <c r="L283" t="str">
        <f>_xlfn.XLOOKUP(LOWER(Table3[[#This Row],[Voornaam]]&amp;Table3[[#This Row],[Achternaam]]&amp;Table3[[#This Row],[Basisnaam]]),Contacten!$L$2:$L$355,Contacten!$H$2:$H$355,"Not Found",0)</f>
        <v>Not Found</v>
      </c>
      <c r="M283" t="str">
        <f>LOWER(Table3[[#This Row],[Voornaam]]&amp;Table3[[#This Row],[Achternaam]]&amp;Table3[[#This Row],[Basisnaam]])</f>
        <v>karenimansdhlsupplychain()</v>
      </c>
    </row>
    <row r="284" spans="1:13" x14ac:dyDescent="0.45">
      <c r="A284" s="3" t="s">
        <v>7994</v>
      </c>
      <c r="B284" s="4" t="s">
        <v>7995</v>
      </c>
      <c r="C284" t="s">
        <v>5905</v>
      </c>
      <c r="D284" s="4" t="s">
        <v>7996</v>
      </c>
      <c r="E284" s="4" t="str">
        <f>SUBSTITUTE(SUBSTITUTE(SUBSTITUTE(SUBSTITUTE(SUBSTITUTE(SUBSTITUTE(SUBSTITUTE(SUBSTITUTE(SUBSTITUTE(SUBSTITUTE(SUBSTITUTE(SUBSTITUTE(SUBSTITUTE(LOWER(Table3[[#This Row],[Bedrijf]]),".",""),"-","")," bvba",""),"belgië",""),"belgium","")," nv","")," bv",""),"group",""),"groep","")," ", ""),"é","e"),"è","e"),"à","a")</f>
        <v>vanmoer</v>
      </c>
      <c r="F284" t="s">
        <v>7997</v>
      </c>
      <c r="G284" s="4" t="s">
        <v>6689</v>
      </c>
      <c r="H284" t="s">
        <v>5987</v>
      </c>
      <c r="I284" t="s">
        <v>7998</v>
      </c>
      <c r="J284" t="str">
        <f>_xlfn.XLOOKUP(Table3[[#This Row],[Basisnaam]],Table2[Basisnaam],Table2[Naam],"",0)</f>
        <v>Van Moer Group BVBA</v>
      </c>
      <c r="K284" t="str">
        <f>_xlfn.XLOOKUP(Table3[[#This Row],[Email]],Contacten!$D$2:$D$355,Contacten!$D$2:$D$355,"Not Found",0)</f>
        <v>Not Found</v>
      </c>
      <c r="L284" t="str">
        <f>_xlfn.XLOOKUP(LOWER(Table3[[#This Row],[Voornaam]]&amp;Table3[[#This Row],[Achternaam]]&amp;Table3[[#This Row],[Basisnaam]]),Contacten!$L$2:$L$355,Contacten!$H$2:$H$355,"Not Found",0)</f>
        <v>Not Found</v>
      </c>
      <c r="M284" t="str">
        <f>LOWER(Table3[[#This Row],[Voornaam]]&amp;Table3[[#This Row],[Achternaam]]&amp;Table3[[#This Row],[Basisnaam]])</f>
        <v>karinceuppensvanmoer</v>
      </c>
    </row>
    <row r="285" spans="1:13" x14ac:dyDescent="0.45">
      <c r="A285" s="3" t="s">
        <v>7999</v>
      </c>
      <c r="B285" s="4" t="s">
        <v>7995</v>
      </c>
      <c r="C285" t="s">
        <v>8000</v>
      </c>
      <c r="D285" s="4" t="s">
        <v>8001</v>
      </c>
      <c r="E285" s="4" t="str">
        <f>SUBSTITUTE(SUBSTITUTE(SUBSTITUTE(SUBSTITUTE(SUBSTITUTE(SUBSTITUTE(SUBSTITUTE(SUBSTITUTE(SUBSTITUTE(SUBSTITUTE(SUBSTITUTE(SUBSTITUTE(SUBSTITUTE(LOWER(Table3[[#This Row],[Bedrijf]]),".",""),"-","")," bvba",""),"belgië",""),"belgium","")," nv","")," bv",""),"group",""),"groep","")," ", ""),"é","e"),"è","e"),"à","a")</f>
        <v>arvesta</v>
      </c>
      <c r="F285" t="s">
        <v>8002</v>
      </c>
      <c r="G285" s="4" t="s">
        <v>6689</v>
      </c>
      <c r="H285" t="s">
        <v>7962</v>
      </c>
      <c r="I285" t="s">
        <v>8003</v>
      </c>
      <c r="J285" t="str">
        <f>_xlfn.XLOOKUP(Table3[[#This Row],[Basisnaam]],Table2[Basisnaam],Table2[Naam],"",0)</f>
        <v>Arvesta Belgium</v>
      </c>
      <c r="K285" t="str">
        <f>_xlfn.XLOOKUP(Table3[[#This Row],[Email]],Contacten!$D$2:$D$355,Contacten!$D$2:$D$355,"Not Found",0)</f>
        <v>Not Found</v>
      </c>
      <c r="L285" t="str">
        <f>_xlfn.XLOOKUP(LOWER(Table3[[#This Row],[Voornaam]]&amp;Table3[[#This Row],[Achternaam]]&amp;Table3[[#This Row],[Basisnaam]]),Contacten!$L$2:$L$355,Contacten!$H$2:$H$355,"Not Found",0)</f>
        <v>Not Found</v>
      </c>
      <c r="M285" t="str">
        <f>LOWER(Table3[[#This Row],[Voornaam]]&amp;Table3[[#This Row],[Achternaam]]&amp;Table3[[#This Row],[Basisnaam]])</f>
        <v>karinvan royarvesta</v>
      </c>
    </row>
    <row r="286" spans="1:13" x14ac:dyDescent="0.45">
      <c r="A286" s="3" t="s">
        <v>8004</v>
      </c>
      <c r="B286" s="4" t="s">
        <v>8005</v>
      </c>
      <c r="C286" t="s">
        <v>8006</v>
      </c>
      <c r="D286" s="4" t="s">
        <v>7664</v>
      </c>
      <c r="E286" s="4" t="str">
        <f>SUBSTITUTE(SUBSTITUTE(SUBSTITUTE(SUBSTITUTE(SUBSTITUTE(SUBSTITUTE(SUBSTITUTE(SUBSTITUTE(SUBSTITUTE(SUBSTITUTE(SUBSTITUTE(SUBSTITUTE(SUBSTITUTE(LOWER(Table3[[#This Row],[Bedrijf]]),".",""),"-","")," bvba",""),"belgië",""),"belgium","")," nv","")," bv",""),"group",""),"groep","")," ", ""),"é","e"),"è","e"),"à","a")</f>
        <v>bionerga</v>
      </c>
      <c r="F286" t="s">
        <v>6689</v>
      </c>
      <c r="G286" s="4" t="s">
        <v>6689</v>
      </c>
      <c r="H286" t="s">
        <v>5052</v>
      </c>
      <c r="I286" t="s">
        <v>7665</v>
      </c>
      <c r="J286" t="str">
        <f>_xlfn.XLOOKUP(Table3[[#This Row],[Basisnaam]],Table2[Basisnaam],Table2[Naam],"",0)</f>
        <v>Bionerga NV</v>
      </c>
      <c r="K286" t="str">
        <f>_xlfn.XLOOKUP(Table3[[#This Row],[Email]],Contacten!$D$2:$D$355,Contacten!$D$2:$D$355,"Not Found",0)</f>
        <v>Not Found</v>
      </c>
      <c r="L286" t="str">
        <f>_xlfn.XLOOKUP(LOWER(Table3[[#This Row],[Voornaam]]&amp;Table3[[#This Row],[Achternaam]]&amp;Table3[[#This Row],[Basisnaam]]),Contacten!$L$2:$L$355,Contacten!$H$2:$H$355,"Not Found",0)</f>
        <v>Not Found</v>
      </c>
      <c r="M286" t="str">
        <f>LOWER(Table3[[#This Row],[Voornaam]]&amp;Table3[[#This Row],[Achternaam]]&amp;Table3[[#This Row],[Basisnaam]])</f>
        <v>karolienbaptistbionerga</v>
      </c>
    </row>
    <row r="287" spans="1:13" x14ac:dyDescent="0.45">
      <c r="A287" s="3" t="s">
        <v>8007</v>
      </c>
      <c r="B287" s="4" t="s">
        <v>8008</v>
      </c>
      <c r="C287" t="s">
        <v>8009</v>
      </c>
      <c r="D287" s="4" t="s">
        <v>8010</v>
      </c>
      <c r="E287" s="4" t="str">
        <f>SUBSTITUTE(SUBSTITUTE(SUBSTITUTE(SUBSTITUTE(SUBSTITUTE(SUBSTITUTE(SUBSTITUTE(SUBSTITUTE(SUBSTITUTE(SUBSTITUTE(SUBSTITUTE(SUBSTITUTE(SUBSTITUTE(LOWER(Table3[[#This Row],[Bedrijf]]),".",""),"-","")," bvba",""),"belgië",""),"belgium","")," nv","")," bv",""),"group",""),"groep","")," ", ""),"é","e"),"è","e"),"à","a")</f>
        <v>miko</v>
      </c>
      <c r="F287" t="s">
        <v>6689</v>
      </c>
      <c r="G287" s="4" t="s">
        <v>6689</v>
      </c>
      <c r="H287" t="s">
        <v>5115</v>
      </c>
      <c r="I287" t="s">
        <v>8011</v>
      </c>
      <c r="J287" t="str">
        <f>_xlfn.XLOOKUP(Table3[[#This Row],[Basisnaam]],Table2[Basisnaam],Table2[Naam],"",0)</f>
        <v>Miko NV</v>
      </c>
      <c r="K287" t="str">
        <f>_xlfn.XLOOKUP(Table3[[#This Row],[Email]],Contacten!$D$2:$D$355,Contacten!$D$2:$D$355,"Not Found",0)</f>
        <v>Not Found</v>
      </c>
      <c r="L287" t="str">
        <f>_xlfn.XLOOKUP(LOWER(Table3[[#This Row],[Voornaam]]&amp;Table3[[#This Row],[Achternaam]]&amp;Table3[[#This Row],[Basisnaam]]),Contacten!$L$2:$L$355,Contacten!$H$2:$H$355,"Not Found",0)</f>
        <v>Not Found</v>
      </c>
      <c r="M287" t="str">
        <f>LOWER(Table3[[#This Row],[Voornaam]]&amp;Table3[[#This Row],[Achternaam]]&amp;Table3[[#This Row],[Basisnaam]])</f>
        <v>katelijnevosmiko</v>
      </c>
    </row>
    <row r="288" spans="1:13" x14ac:dyDescent="0.45">
      <c r="A288" s="3" t="s">
        <v>8012</v>
      </c>
      <c r="B288" s="4" t="s">
        <v>5602</v>
      </c>
      <c r="C288" t="s">
        <v>8013</v>
      </c>
      <c r="D288" s="4" t="s">
        <v>8014</v>
      </c>
      <c r="E288" s="4" t="str">
        <f>SUBSTITUTE(SUBSTITUTE(SUBSTITUTE(SUBSTITUTE(SUBSTITUTE(SUBSTITUTE(SUBSTITUTE(SUBSTITUTE(SUBSTITUTE(SUBSTITUTE(SUBSTITUTE(SUBSTITUTE(SUBSTITUTE(LOWER(Table3[[#This Row],[Bedrijf]]),".",""),"-","")," bvba",""),"belgië",""),"belgium","")," nv","")," bv",""),"group",""),"groep","")," ", ""),"é","e"),"è","e"),"à","a")</f>
        <v>reynaersaluminium</v>
      </c>
      <c r="F288" t="s">
        <v>6689</v>
      </c>
      <c r="G288" s="4" t="s">
        <v>6689</v>
      </c>
      <c r="H288" t="s">
        <v>5987</v>
      </c>
      <c r="I288" t="s">
        <v>3844</v>
      </c>
      <c r="J288" t="str">
        <f>_xlfn.XLOOKUP(Table3[[#This Row],[Basisnaam]],Table2[Basisnaam],Table2[Naam],"",0)</f>
        <v>REYNAERS ALUMINIUM</v>
      </c>
      <c r="K288" t="str">
        <f>_xlfn.XLOOKUP(Table3[[#This Row],[Email]],Contacten!$D$2:$D$355,Contacten!$D$2:$D$355,"Not Found",0)</f>
        <v>Not Found</v>
      </c>
      <c r="L288" t="str">
        <f>_xlfn.XLOOKUP(LOWER(Table3[[#This Row],[Voornaam]]&amp;Table3[[#This Row],[Achternaam]]&amp;Table3[[#This Row],[Basisnaam]]),Contacten!$L$2:$L$355,Contacten!$H$2:$H$355,"Not Found",0)</f>
        <v>Not Found</v>
      </c>
      <c r="M288" t="str">
        <f>LOWER(Table3[[#This Row],[Voornaam]]&amp;Table3[[#This Row],[Achternaam]]&amp;Table3[[#This Row],[Basisnaam]])</f>
        <v>kathleendupontreynaersaluminium</v>
      </c>
    </row>
    <row r="289" spans="1:13" x14ac:dyDescent="0.45">
      <c r="A289" s="3" t="s">
        <v>8015</v>
      </c>
      <c r="B289" s="4" t="s">
        <v>6008</v>
      </c>
      <c r="C289" t="s">
        <v>8016</v>
      </c>
      <c r="D289" s="4" t="s">
        <v>8017</v>
      </c>
      <c r="E289" s="4" t="str">
        <f>SUBSTITUTE(SUBSTITUTE(SUBSTITUTE(SUBSTITUTE(SUBSTITUTE(SUBSTITUTE(SUBSTITUTE(SUBSTITUTE(SUBSTITUTE(SUBSTITUTE(SUBSTITUTE(SUBSTITUTE(SUBSTITUTE(LOWER(Table3[[#This Row],[Bedrijf]]),".",""),"-","")," bvba",""),"belgië",""),"belgium","")," nv","")," bv",""),"group",""),"groep","")," ", ""),"é","e"),"è","e"),"à","a")</f>
        <v>sibelga</v>
      </c>
      <c r="F289" t="s">
        <v>8018</v>
      </c>
      <c r="G289" s="4" t="s">
        <v>6689</v>
      </c>
      <c r="H289" t="s">
        <v>5987</v>
      </c>
      <c r="I289" t="s">
        <v>8019</v>
      </c>
      <c r="J289" t="str">
        <f>_xlfn.XLOOKUP(Table3[[#This Row],[Basisnaam]],Table2[Basisnaam],Table2[Naam],"",0)</f>
        <v>Sibelga</v>
      </c>
      <c r="K289" t="str">
        <f>_xlfn.XLOOKUP(Table3[[#This Row],[Email]],Contacten!$D$2:$D$355,Contacten!$D$2:$D$355,"Not Found",0)</f>
        <v>Not Found</v>
      </c>
      <c r="L289" t="str">
        <f>_xlfn.XLOOKUP(LOWER(Table3[[#This Row],[Voornaam]]&amp;Table3[[#This Row],[Achternaam]]&amp;Table3[[#This Row],[Basisnaam]]),Contacten!$L$2:$L$355,Contacten!$H$2:$H$355,"Not Found",0)</f>
        <v>Not Found</v>
      </c>
      <c r="M289" t="str">
        <f>LOWER(Table3[[#This Row],[Voornaam]]&amp;Table3[[#This Row],[Achternaam]]&amp;Table3[[#This Row],[Basisnaam]])</f>
        <v>kathyschaderonsibelga</v>
      </c>
    </row>
    <row r="290" spans="1:13" x14ac:dyDescent="0.45">
      <c r="A290" s="3" t="s">
        <v>8020</v>
      </c>
      <c r="B290" s="4" t="s">
        <v>7166</v>
      </c>
      <c r="C290" t="s">
        <v>8021</v>
      </c>
      <c r="D290" s="4" t="s">
        <v>8022</v>
      </c>
      <c r="E290" s="4" t="str">
        <f>SUBSTITUTE(SUBSTITUTE(SUBSTITUTE(SUBSTITUTE(SUBSTITUTE(SUBSTITUTE(SUBSTITUTE(SUBSTITUTE(SUBSTITUTE(SUBSTITUTE(SUBSTITUTE(SUBSTITUTE(SUBSTITUTE(LOWER(Table3[[#This Row],[Bedrijf]]),".",""),"-","")," bvba",""),"belgië",""),"belgium","")," nv","")," bv",""),"group",""),"groep","")," ", ""),"é","e"),"è","e"),"à","a")</f>
        <v>autorepairbe</v>
      </c>
      <c r="F290" t="s">
        <v>6689</v>
      </c>
      <c r="G290" s="4" t="s">
        <v>6689</v>
      </c>
      <c r="H290" t="s">
        <v>5052</v>
      </c>
      <c r="I290" t="s">
        <v>8023</v>
      </c>
      <c r="J290" t="str">
        <f>_xlfn.XLOOKUP(Table3[[#This Row],[Basisnaam]],Table2[Basisnaam],Table2[Naam],"",0)</f>
        <v>AutoRepairGroup.be</v>
      </c>
      <c r="K290" t="str">
        <f>_xlfn.XLOOKUP(Table3[[#This Row],[Email]],Contacten!$D$2:$D$355,Contacten!$D$2:$D$355,"Not Found",0)</f>
        <v>Not Found</v>
      </c>
      <c r="L290" t="str">
        <f>_xlfn.XLOOKUP(LOWER(Table3[[#This Row],[Voornaam]]&amp;Table3[[#This Row],[Achternaam]]&amp;Table3[[#This Row],[Basisnaam]]),Contacten!$L$2:$L$355,Contacten!$H$2:$H$355,"Not Found",0)</f>
        <v>Not Found</v>
      </c>
      <c r="M290" t="str">
        <f>LOWER(Table3[[#This Row],[Voornaam]]&amp;Table3[[#This Row],[Achternaam]]&amp;Table3[[#This Row],[Basisnaam]])</f>
        <v>katiabuvensautorepairbe</v>
      </c>
    </row>
    <row r="291" spans="1:13" x14ac:dyDescent="0.45">
      <c r="A291" s="3" t="s">
        <v>8024</v>
      </c>
      <c r="B291" s="4" t="s">
        <v>7166</v>
      </c>
      <c r="C291" t="s">
        <v>8025</v>
      </c>
      <c r="D291" s="4" t="s">
        <v>1975</v>
      </c>
      <c r="E291" s="4" t="str">
        <f>SUBSTITUTE(SUBSTITUTE(SUBSTITUTE(SUBSTITUTE(SUBSTITUTE(SUBSTITUTE(SUBSTITUTE(SUBSTITUTE(SUBSTITUTE(SUBSTITUTE(SUBSTITUTE(SUBSTITUTE(SUBSTITUTE(LOWER(Table3[[#This Row],[Bedrijf]]),".",""),"-","")," bvba",""),"belgië",""),"belgium","")," nv","")," bv",""),"group",""),"groep","")," ", ""),"é","e"),"è","e"),"à","a")</f>
        <v>eneco</v>
      </c>
      <c r="F291" t="s">
        <v>6689</v>
      </c>
      <c r="G291" s="4" t="s">
        <v>6689</v>
      </c>
      <c r="H291" t="s">
        <v>8026</v>
      </c>
      <c r="I291" t="s">
        <v>8027</v>
      </c>
      <c r="J291" t="str">
        <f>_xlfn.XLOOKUP(Table3[[#This Row],[Basisnaam]],Table2[Basisnaam],Table2[Naam],"",0)</f>
        <v>Eneco Belgium</v>
      </c>
      <c r="K291" t="str">
        <f>_xlfn.XLOOKUP(Table3[[#This Row],[Email]],Contacten!$D$2:$D$355,Contacten!$D$2:$D$355,"Not Found",0)</f>
        <v>Not Found</v>
      </c>
      <c r="L291" t="str">
        <f>_xlfn.XLOOKUP(LOWER(Table3[[#This Row],[Voornaam]]&amp;Table3[[#This Row],[Achternaam]]&amp;Table3[[#This Row],[Basisnaam]]),Contacten!$L$2:$L$355,Contacten!$H$2:$H$355,"Not Found",0)</f>
        <v>Not Found</v>
      </c>
      <c r="M291" t="str">
        <f>LOWER(Table3[[#This Row],[Voornaam]]&amp;Table3[[#This Row],[Achternaam]]&amp;Table3[[#This Row],[Basisnaam]])</f>
        <v>katiagyselinckeneco</v>
      </c>
    </row>
    <row r="292" spans="1:13" x14ac:dyDescent="0.45">
      <c r="A292" s="3" t="s">
        <v>8028</v>
      </c>
      <c r="B292" s="4" t="s">
        <v>6515</v>
      </c>
      <c r="C292" t="s">
        <v>5062</v>
      </c>
      <c r="D292" s="4" t="s">
        <v>8029</v>
      </c>
      <c r="E292" s="4" t="str">
        <f>SUBSTITUTE(SUBSTITUTE(SUBSTITUTE(SUBSTITUTE(SUBSTITUTE(SUBSTITUTE(SUBSTITUTE(SUBSTITUTE(SUBSTITUTE(SUBSTITUTE(SUBSTITUTE(SUBSTITUTE(SUBSTITUTE(LOWER(Table3[[#This Row],[Bedrijf]]),".",""),"-","")," bvba",""),"belgië",""),"belgium","")," nv","")," bv",""),"group",""),"groep","")," ", ""),"é","e"),"è","e"),"à","a")</f>
        <v>vulpia</v>
      </c>
      <c r="F292" t="s">
        <v>8030</v>
      </c>
      <c r="G292" s="4" t="s">
        <v>6689</v>
      </c>
      <c r="H292" t="s">
        <v>8031</v>
      </c>
      <c r="I292" t="s">
        <v>8032</v>
      </c>
      <c r="J292" t="str">
        <f>_xlfn.XLOOKUP(Table3[[#This Row],[Basisnaam]],Table2[Basisnaam],Table2[Naam],"",0)</f>
        <v>Vulpia nv</v>
      </c>
      <c r="K292" t="str">
        <f>_xlfn.XLOOKUP(Table3[[#This Row],[Email]],Contacten!$D$2:$D$355,Contacten!$D$2:$D$355,"Not Found",0)</f>
        <v>Not Found</v>
      </c>
      <c r="L292" t="str">
        <f>_xlfn.XLOOKUP(LOWER(Table3[[#This Row],[Voornaam]]&amp;Table3[[#This Row],[Achternaam]]&amp;Table3[[#This Row],[Basisnaam]]),Contacten!$L$2:$L$355,Contacten!$H$2:$H$355,"Not Found",0)</f>
        <v>Not Found</v>
      </c>
      <c r="M292" t="str">
        <f>LOWER(Table3[[#This Row],[Voornaam]]&amp;Table3[[#This Row],[Achternaam]]&amp;Table3[[#This Row],[Basisnaam]])</f>
        <v>katleende costervulpia</v>
      </c>
    </row>
    <row r="293" spans="1:13" x14ac:dyDescent="0.45">
      <c r="A293" s="3" t="s">
        <v>8033</v>
      </c>
      <c r="B293" s="4" t="s">
        <v>6515</v>
      </c>
      <c r="C293" t="s">
        <v>8034</v>
      </c>
      <c r="D293" s="4" t="s">
        <v>7667</v>
      </c>
      <c r="E293" s="4" t="str">
        <f>SUBSTITUTE(SUBSTITUTE(SUBSTITUTE(SUBSTITUTE(SUBSTITUTE(SUBSTITUTE(SUBSTITUTE(SUBSTITUTE(SUBSTITUTE(SUBSTITUTE(SUBSTITUTE(SUBSTITUTE(SUBSTITUTE(LOWER(Table3[[#This Row],[Bedrijf]]),".",""),"-","")," bvba",""),"belgië",""),"belgium","")," nv","")," bv",""),"group",""),"groep","")," ", ""),"é","e"),"è","e"),"à","a")</f>
        <v>korian</v>
      </c>
      <c r="F293" t="s">
        <v>6689</v>
      </c>
      <c r="G293" s="4" t="s">
        <v>6689</v>
      </c>
      <c r="H293" t="s">
        <v>6703</v>
      </c>
      <c r="I293" t="s">
        <v>8035</v>
      </c>
      <c r="J293" t="str">
        <f>_xlfn.XLOOKUP(Table3[[#This Row],[Basisnaam]],Table2[Basisnaam],Table2[Naam],"",0)</f>
        <v>Korian België NV</v>
      </c>
      <c r="K293" t="str">
        <f>_xlfn.XLOOKUP(Table3[[#This Row],[Email]],Contacten!$D$2:$D$355,Contacten!$D$2:$D$355,"Not Found",0)</f>
        <v>Not Found</v>
      </c>
      <c r="L293" t="str">
        <f>_xlfn.XLOOKUP(LOWER(Table3[[#This Row],[Voornaam]]&amp;Table3[[#This Row],[Achternaam]]&amp;Table3[[#This Row],[Basisnaam]]),Contacten!$L$2:$L$355,Contacten!$H$2:$H$355,"Not Found",0)</f>
        <v>Not Found</v>
      </c>
      <c r="M293" t="str">
        <f>LOWER(Table3[[#This Row],[Voornaam]]&amp;Table3[[#This Row],[Achternaam]]&amp;Table3[[#This Row],[Basisnaam]])</f>
        <v>katleenjasperskorian</v>
      </c>
    </row>
    <row r="294" spans="1:13" x14ac:dyDescent="0.45">
      <c r="A294" s="3" t="s">
        <v>8036</v>
      </c>
      <c r="B294" s="4" t="s">
        <v>6515</v>
      </c>
      <c r="C294" t="s">
        <v>7351</v>
      </c>
      <c r="D294" s="4" t="s">
        <v>7900</v>
      </c>
      <c r="E294" s="4" t="str">
        <f>SUBSTITUTE(SUBSTITUTE(SUBSTITUTE(SUBSTITUTE(SUBSTITUTE(SUBSTITUTE(SUBSTITUTE(SUBSTITUTE(SUBSTITUTE(SUBSTITUTE(SUBSTITUTE(SUBSTITUTE(SUBSTITUTE(LOWER(Table3[[#This Row],[Bedrijf]]),".",""),"-","")," bvba",""),"belgië",""),"belgium","")," nv","")," bv",""),"group",""),"groep","")," ", ""),"é","e"),"è","e"),"à","a")</f>
        <v>duomed</v>
      </c>
      <c r="F294" t="s">
        <v>8037</v>
      </c>
      <c r="G294" s="4" t="s">
        <v>6689</v>
      </c>
      <c r="H294" t="s">
        <v>5052</v>
      </c>
      <c r="I294" t="s">
        <v>8038</v>
      </c>
      <c r="J294" t="str">
        <f>_xlfn.XLOOKUP(Table3[[#This Row],[Basisnaam]],Table2[Basisnaam],Table2[Naam],"",0)</f>
        <v>DUOMED BELGIUM</v>
      </c>
      <c r="K294" t="str">
        <f>_xlfn.XLOOKUP(Table3[[#This Row],[Email]],Contacten!$D$2:$D$355,Contacten!$D$2:$D$355,"Not Found",0)</f>
        <v>Not Found</v>
      </c>
      <c r="L294" t="str">
        <f>_xlfn.XLOOKUP(LOWER(Table3[[#This Row],[Voornaam]]&amp;Table3[[#This Row],[Achternaam]]&amp;Table3[[#This Row],[Basisnaam]]),Contacten!$L$2:$L$355,Contacten!$H$2:$H$355,"Not Found",0)</f>
        <v>Not Found</v>
      </c>
      <c r="M294" t="str">
        <f>LOWER(Table3[[#This Row],[Voornaam]]&amp;Table3[[#This Row],[Achternaam]]&amp;Table3[[#This Row],[Basisnaam]])</f>
        <v>katleenmeesduomed</v>
      </c>
    </row>
    <row r="295" spans="1:13" x14ac:dyDescent="0.45">
      <c r="A295" s="3" t="s">
        <v>8039</v>
      </c>
      <c r="B295" s="4" t="s">
        <v>5562</v>
      </c>
      <c r="C295" t="s">
        <v>8040</v>
      </c>
      <c r="D295" s="4" t="s">
        <v>8041</v>
      </c>
      <c r="E295" s="4" t="str">
        <f>SUBSTITUTE(SUBSTITUTE(SUBSTITUTE(SUBSTITUTE(SUBSTITUTE(SUBSTITUTE(SUBSTITUTE(SUBSTITUTE(SUBSTITUTE(SUBSTITUTE(SUBSTITUTE(SUBSTITUTE(SUBSTITUTE(LOWER(Table3[[#This Row],[Bedrijf]]),".",""),"-","")," bvba",""),"belgië",""),"belgium","")," nv","")," bv",""),"group",""),"groep","")," ", ""),"é","e"),"è","e"),"à","a")</f>
        <v>meat&amp;more</v>
      </c>
      <c r="F295" t="s">
        <v>6689</v>
      </c>
      <c r="G295" s="4" t="s">
        <v>6689</v>
      </c>
      <c r="H295" t="s">
        <v>5052</v>
      </c>
      <c r="I295" t="s">
        <v>8042</v>
      </c>
      <c r="J295" t="str">
        <f>_xlfn.XLOOKUP(Table3[[#This Row],[Basisnaam]],Table2[Basisnaam],Table2[Naam],"",0)</f>
        <v>Meat &amp; More</v>
      </c>
      <c r="K295" t="str">
        <f>_xlfn.XLOOKUP(Table3[[#This Row],[Email]],Contacten!$D$2:$D$355,Contacten!$D$2:$D$355,"Not Found",0)</f>
        <v>Not Found</v>
      </c>
      <c r="L295" t="str">
        <f>_xlfn.XLOOKUP(LOWER(Table3[[#This Row],[Voornaam]]&amp;Table3[[#This Row],[Achternaam]]&amp;Table3[[#This Row],[Basisnaam]]),Contacten!$L$2:$L$355,Contacten!$H$2:$H$355,"Not Found",0)</f>
        <v>Not Found</v>
      </c>
      <c r="M295" t="str">
        <f>LOWER(Table3[[#This Row],[Voornaam]]&amp;Table3[[#This Row],[Achternaam]]&amp;Table3[[#This Row],[Basisnaam]])</f>
        <v>katrienallymeat&amp;more</v>
      </c>
    </row>
    <row r="296" spans="1:13" x14ac:dyDescent="0.45">
      <c r="A296" s="3" t="s">
        <v>8043</v>
      </c>
      <c r="B296" s="4" t="s">
        <v>5562</v>
      </c>
      <c r="C296" t="s">
        <v>8044</v>
      </c>
      <c r="D296" s="4" t="s">
        <v>8045</v>
      </c>
      <c r="E296" s="4" t="str">
        <f>SUBSTITUTE(SUBSTITUTE(SUBSTITUTE(SUBSTITUTE(SUBSTITUTE(SUBSTITUTE(SUBSTITUTE(SUBSTITUTE(SUBSTITUTE(SUBSTITUTE(SUBSTITUTE(SUBSTITUTE(SUBSTITUTE(LOWER(Table3[[#This Row],[Bedrijf]]),".",""),"-","")," bvba",""),"belgië",""),"belgium","")," nv","")," bv",""),"group",""),"groep","")," ", ""),"é","e"),"è","e"),"à","a")</f>
        <v>campine</v>
      </c>
      <c r="F296" t="s">
        <v>6689</v>
      </c>
      <c r="G296" s="4" t="s">
        <v>6689</v>
      </c>
      <c r="H296" t="s">
        <v>5052</v>
      </c>
      <c r="I296" t="s">
        <v>8046</v>
      </c>
      <c r="J296" t="str">
        <f>_xlfn.XLOOKUP(Table3[[#This Row],[Basisnaam]],Table2[Basisnaam],Table2[Naam],"",0)</f>
        <v>Campine NV</v>
      </c>
      <c r="K296" t="str">
        <f>_xlfn.XLOOKUP(Table3[[#This Row],[Email]],Contacten!$D$2:$D$355,Contacten!$D$2:$D$355,"Not Found",0)</f>
        <v>Not Found</v>
      </c>
      <c r="L296" t="str">
        <f>_xlfn.XLOOKUP(LOWER(Table3[[#This Row],[Voornaam]]&amp;Table3[[#This Row],[Achternaam]]&amp;Table3[[#This Row],[Basisnaam]]),Contacten!$L$2:$L$355,Contacten!$H$2:$H$355,"Not Found",0)</f>
        <v>Not Found</v>
      </c>
      <c r="M296" t="str">
        <f>LOWER(Table3[[#This Row],[Voornaam]]&amp;Table3[[#This Row],[Achternaam]]&amp;Table3[[#This Row],[Basisnaam]])</f>
        <v>katriende serannocampine</v>
      </c>
    </row>
    <row r="297" spans="1:13" x14ac:dyDescent="0.45">
      <c r="A297" s="3" t="s">
        <v>8047</v>
      </c>
      <c r="B297" s="4" t="s">
        <v>5562</v>
      </c>
      <c r="C297" t="s">
        <v>8048</v>
      </c>
      <c r="D297" s="4" t="s">
        <v>8049</v>
      </c>
      <c r="E297" s="4" t="str">
        <f>SUBSTITUTE(SUBSTITUTE(SUBSTITUTE(SUBSTITUTE(SUBSTITUTE(SUBSTITUTE(SUBSTITUTE(SUBSTITUTE(SUBSTITUTE(SUBSTITUTE(SUBSTITUTE(SUBSTITUTE(SUBSTITUTE(LOWER(Table3[[#This Row],[Bedrijf]]),".",""),"-","")," bvba",""),"belgië",""),"belgium","")," nv","")," bv",""),"group",""),"groep","")," ", ""),"é","e"),"è","e"),"à","a")</f>
        <v>agilitas</v>
      </c>
      <c r="F297" t="s">
        <v>6689</v>
      </c>
      <c r="G297" s="4" t="s">
        <v>6689</v>
      </c>
      <c r="H297" t="s">
        <v>7973</v>
      </c>
      <c r="I297" t="s">
        <v>8050</v>
      </c>
      <c r="J297" t="str">
        <f>_xlfn.XLOOKUP(Table3[[#This Row],[Basisnaam]],Table2[Basisnaam],Table2[Naam],"",0)</f>
        <v>Agilitas Group</v>
      </c>
      <c r="K297" t="str">
        <f>_xlfn.XLOOKUP(Table3[[#This Row],[Email]],Contacten!$D$2:$D$355,Contacten!$D$2:$D$355,"Not Found",0)</f>
        <v>Not Found</v>
      </c>
      <c r="L297" t="str">
        <f>_xlfn.XLOOKUP(LOWER(Table3[[#This Row],[Voornaam]]&amp;Table3[[#This Row],[Achternaam]]&amp;Table3[[#This Row],[Basisnaam]]),Contacten!$L$2:$L$355,Contacten!$H$2:$H$355,"Not Found",0)</f>
        <v>Not Found</v>
      </c>
      <c r="M297" t="str">
        <f>LOWER(Table3[[#This Row],[Voornaam]]&amp;Table3[[#This Row],[Achternaam]]&amp;Table3[[#This Row],[Basisnaam]])</f>
        <v>katrientordeuragilitas</v>
      </c>
    </row>
    <row r="298" spans="1:13" x14ac:dyDescent="0.45">
      <c r="A298" s="3" t="s">
        <v>8051</v>
      </c>
      <c r="B298" s="4" t="s">
        <v>5562</v>
      </c>
      <c r="C298" t="s">
        <v>8052</v>
      </c>
      <c r="D298" s="4" t="s">
        <v>8053</v>
      </c>
      <c r="E298" s="4" t="str">
        <f>SUBSTITUTE(SUBSTITUTE(SUBSTITUTE(SUBSTITUTE(SUBSTITUTE(SUBSTITUTE(SUBSTITUTE(SUBSTITUTE(SUBSTITUTE(SUBSTITUTE(SUBSTITUTE(SUBSTITUTE(SUBSTITUTE(LOWER(Table3[[#This Row],[Bedrijf]]),".",""),"-","")," bvba",""),"belgië",""),"belgium","")," nv","")," bv",""),"group",""),"groep","")," ", ""),"é","e"),"è","e"),"à","a")</f>
        <v>scheringploughlabo,organon</v>
      </c>
      <c r="F298" t="s">
        <v>8054</v>
      </c>
      <c r="G298" s="4" t="s">
        <v>6689</v>
      </c>
      <c r="H298" t="s">
        <v>5115</v>
      </c>
      <c r="I298" t="s">
        <v>8055</v>
      </c>
      <c r="J298" t="str">
        <f>_xlfn.XLOOKUP(Table3[[#This Row],[Basisnaam]],Table2[Basisnaam],Table2[Naam],"",0)</f>
        <v>Schering-Plough Labo NV, Organon</v>
      </c>
      <c r="K298" t="str">
        <f>_xlfn.XLOOKUP(Table3[[#This Row],[Email]],Contacten!$D$2:$D$355,Contacten!$D$2:$D$355,"Not Found",0)</f>
        <v>Not Found</v>
      </c>
      <c r="L298" t="str">
        <f>_xlfn.XLOOKUP(LOWER(Table3[[#This Row],[Voornaam]]&amp;Table3[[#This Row],[Achternaam]]&amp;Table3[[#This Row],[Basisnaam]]),Contacten!$L$2:$L$355,Contacten!$H$2:$H$355,"Not Found",0)</f>
        <v>Not Found</v>
      </c>
      <c r="M298" t="str">
        <f>LOWER(Table3[[#This Row],[Voornaam]]&amp;Table3[[#This Row],[Achternaam]]&amp;Table3[[#This Row],[Basisnaam]])</f>
        <v>katrienvan den eeckhoutscheringploughlabo,organon</v>
      </c>
    </row>
    <row r="299" spans="1:13" x14ac:dyDescent="0.45">
      <c r="A299" s="3" t="s">
        <v>8056</v>
      </c>
      <c r="B299" s="4" t="s">
        <v>5562</v>
      </c>
      <c r="C299" t="s">
        <v>6342</v>
      </c>
      <c r="D299" s="4" t="s">
        <v>8057</v>
      </c>
      <c r="E299" s="4" t="str">
        <f>SUBSTITUTE(SUBSTITUTE(SUBSTITUTE(SUBSTITUTE(SUBSTITUTE(SUBSTITUTE(SUBSTITUTE(SUBSTITUTE(SUBSTITUTE(SUBSTITUTE(SUBSTITUTE(SUBSTITUTE(SUBSTITUTE(LOWER(Table3[[#This Row],[Bedrijf]]),".",""),"-","")," bvba",""),"belgië",""),"belgium","")," nv","")," bv",""),"group",""),"groep","")," ", ""),"é","e"),"è","e"),"à","a")</f>
        <v>farmfrites</v>
      </c>
      <c r="F299" t="s">
        <v>8058</v>
      </c>
      <c r="G299" s="4" t="s">
        <v>6689</v>
      </c>
      <c r="H299" t="s">
        <v>8059</v>
      </c>
      <c r="I299" t="s">
        <v>2175</v>
      </c>
      <c r="J299" t="str">
        <f>_xlfn.XLOOKUP(Table3[[#This Row],[Basisnaam]],Table2[Basisnaam],Table2[Naam],"",0)</f>
        <v>FARM FRITES BELGIUM</v>
      </c>
      <c r="K299" t="str">
        <f>_xlfn.XLOOKUP(Table3[[#This Row],[Email]],Contacten!$D$2:$D$355,Contacten!$D$2:$D$355,"Not Found",0)</f>
        <v>Not Found</v>
      </c>
      <c r="L299" t="str">
        <f>_xlfn.XLOOKUP(LOWER(Table3[[#This Row],[Voornaam]]&amp;Table3[[#This Row],[Achternaam]]&amp;Table3[[#This Row],[Basisnaam]]),Contacten!$L$2:$L$355,Contacten!$H$2:$H$355,"Not Found",0)</f>
        <v>Not Found</v>
      </c>
      <c r="M299" t="str">
        <f>LOWER(Table3[[#This Row],[Voornaam]]&amp;Table3[[#This Row],[Achternaam]]&amp;Table3[[#This Row],[Basisnaam]])</f>
        <v>katriende vosfarmfrites</v>
      </c>
    </row>
    <row r="300" spans="1:13" x14ac:dyDescent="0.45">
      <c r="A300" s="3" t="s">
        <v>8060</v>
      </c>
      <c r="B300" s="4" t="s">
        <v>6890</v>
      </c>
      <c r="C300" t="s">
        <v>6891</v>
      </c>
      <c r="D300" s="4" t="s">
        <v>8061</v>
      </c>
      <c r="E300" s="4" t="str">
        <f>SUBSTITUTE(SUBSTITUTE(SUBSTITUTE(SUBSTITUTE(SUBSTITUTE(SUBSTITUTE(SUBSTITUTE(SUBSTITUTE(SUBSTITUTE(SUBSTITUTE(SUBSTITUTE(SUBSTITUTE(SUBSTITUTE(LOWER(Table3[[#This Row],[Bedrijf]]),".",""),"-","")," bvba",""),"belgië",""),"belgium","")," nv","")," bv",""),"group",""),"groep","")," ", ""),"é","e"),"è","e"),"à","a")</f>
        <v>xeikonmanufacturing</v>
      </c>
      <c r="F300" t="s">
        <v>8062</v>
      </c>
      <c r="G300" s="4" t="s">
        <v>6689</v>
      </c>
      <c r="H300" t="s">
        <v>5813</v>
      </c>
      <c r="I300" t="s">
        <v>8063</v>
      </c>
      <c r="J300" t="str">
        <f>_xlfn.XLOOKUP(Table3[[#This Row],[Basisnaam]],Table2[Basisnaam],Table2[Naam],"",0)</f>
        <v>Xeikon Manufacturing</v>
      </c>
      <c r="K300" t="str">
        <f>_xlfn.XLOOKUP(Table3[[#This Row],[Email]],Contacten!$D$2:$D$355,Contacten!$D$2:$D$355,"Not Found",0)</f>
        <v>Not Found</v>
      </c>
      <c r="L300" t="str">
        <f>_xlfn.XLOOKUP(LOWER(Table3[[#This Row],[Voornaam]]&amp;Table3[[#This Row],[Achternaam]]&amp;Table3[[#This Row],[Basisnaam]]),Contacten!$L$2:$L$355,Contacten!$H$2:$H$355,"Not Found",0)</f>
        <v>Not Found</v>
      </c>
      <c r="M300" t="str">
        <f>LOWER(Table3[[#This Row],[Voornaam]]&amp;Table3[[#This Row],[Achternaam]]&amp;Table3[[#This Row],[Basisnaam]])</f>
        <v>katrijncornilxeikonmanufacturing</v>
      </c>
    </row>
    <row r="301" spans="1:13" x14ac:dyDescent="0.45">
      <c r="A301" s="3" t="s">
        <v>8064</v>
      </c>
      <c r="B301" s="4" t="s">
        <v>5714</v>
      </c>
      <c r="C301" t="s">
        <v>8065</v>
      </c>
      <c r="D301" s="4" t="s">
        <v>8066</v>
      </c>
      <c r="E301" s="4" t="str">
        <f>SUBSTITUTE(SUBSTITUTE(SUBSTITUTE(SUBSTITUTE(SUBSTITUTE(SUBSTITUTE(SUBSTITUTE(SUBSTITUTE(SUBSTITUTE(SUBSTITUTE(SUBSTITUTE(SUBSTITUTE(SUBSTITUTE(LOWER(Table3[[#This Row],[Bedrijf]]),".",""),"-","")," bvba",""),"belgië",""),"belgium","")," nv","")," bv",""),"group",""),"groep","")," ", ""),"é","e"),"è","e"),"à","a")</f>
        <v>eg</v>
      </c>
      <c r="F301" t="s">
        <v>8067</v>
      </c>
      <c r="G301" s="4" t="s">
        <v>6689</v>
      </c>
      <c r="H301" t="s">
        <v>5052</v>
      </c>
      <c r="I301" t="s">
        <v>8068</v>
      </c>
      <c r="J301" t="str">
        <f>_xlfn.XLOOKUP(Table3[[#This Row],[Basisnaam]],Table2[Basisnaam],Table2[Naam],"",0)</f>
        <v>EG</v>
      </c>
      <c r="K301" t="str">
        <f>_xlfn.XLOOKUP(Table3[[#This Row],[Email]],Contacten!$D$2:$D$355,Contacten!$D$2:$D$355,"Not Found",0)</f>
        <v>Not Found</v>
      </c>
      <c r="L301" t="str">
        <f>_xlfn.XLOOKUP(LOWER(Table3[[#This Row],[Voornaam]]&amp;Table3[[#This Row],[Achternaam]]&amp;Table3[[#This Row],[Basisnaam]]),Contacten!$L$2:$L$355,Contacten!$H$2:$H$355,"Not Found",0)</f>
        <v>Not Found</v>
      </c>
      <c r="M301" t="str">
        <f>LOWER(Table3[[#This Row],[Voornaam]]&amp;Table3[[#This Row],[Achternaam]]&amp;Table3[[#This Row],[Basisnaam]])</f>
        <v>kimde bondteg</v>
      </c>
    </row>
    <row r="302" spans="1:13" x14ac:dyDescent="0.45">
      <c r="A302" s="3" t="s">
        <v>8069</v>
      </c>
      <c r="B302" s="4" t="s">
        <v>5714</v>
      </c>
      <c r="C302" t="s">
        <v>6953</v>
      </c>
      <c r="D302" s="4" t="s">
        <v>8070</v>
      </c>
      <c r="E302" s="4" t="str">
        <f>SUBSTITUTE(SUBSTITUTE(SUBSTITUTE(SUBSTITUTE(SUBSTITUTE(SUBSTITUTE(SUBSTITUTE(SUBSTITUTE(SUBSTITUTE(SUBSTITUTE(SUBSTITUTE(SUBSTITUTE(SUBSTITUTE(LOWER(Table3[[#This Row],[Bedrijf]]),".",""),"-","")," bvba",""),"belgië",""),"belgium","")," nv","")," bv",""),"group",""),"groep","")," ", ""),"é","e"),"è","e"),"à","a")</f>
        <v>wurthbelux</v>
      </c>
      <c r="F302" t="s">
        <v>8071</v>
      </c>
      <c r="G302" s="4" t="s">
        <v>6689</v>
      </c>
      <c r="H302" t="s">
        <v>8059</v>
      </c>
      <c r="I302" t="s">
        <v>8072</v>
      </c>
      <c r="J302" t="str">
        <f>_xlfn.XLOOKUP(Table3[[#This Row],[Basisnaam]],Table2[Basisnaam],Table2[Naam],"",0)</f>
        <v>Wurth Belux nv</v>
      </c>
      <c r="K302" t="str">
        <f>_xlfn.XLOOKUP(Table3[[#This Row],[Email]],Contacten!$D$2:$D$355,Contacten!$D$2:$D$355,"Not Found",0)</f>
        <v>Not Found</v>
      </c>
      <c r="L302" t="str">
        <f>_xlfn.XLOOKUP(LOWER(Table3[[#This Row],[Voornaam]]&amp;Table3[[#This Row],[Achternaam]]&amp;Table3[[#This Row],[Basisnaam]]),Contacten!$L$2:$L$355,Contacten!$H$2:$H$355,"Not Found",0)</f>
        <v>Not Found</v>
      </c>
      <c r="M302" t="str">
        <f>LOWER(Table3[[#This Row],[Voornaam]]&amp;Table3[[#This Row],[Achternaam]]&amp;Table3[[#This Row],[Basisnaam]])</f>
        <v>kimvan den broeckwurthbelux</v>
      </c>
    </row>
    <row r="303" spans="1:13" x14ac:dyDescent="0.45">
      <c r="A303" s="3" t="s">
        <v>8073</v>
      </c>
      <c r="B303" s="4" t="s">
        <v>8074</v>
      </c>
      <c r="C303" t="s">
        <v>8075</v>
      </c>
      <c r="D303" s="4" t="s">
        <v>8076</v>
      </c>
      <c r="E303" s="4" t="str">
        <f>SUBSTITUTE(SUBSTITUTE(SUBSTITUTE(SUBSTITUTE(SUBSTITUTE(SUBSTITUTE(SUBSTITUTE(SUBSTITUTE(SUBSTITUTE(SUBSTITUTE(SUBSTITUTE(SUBSTITUTE(SUBSTITUTE(LOWER(Table3[[#This Row],[Bedrijf]]),".",""),"-","")," bvba",""),"belgië",""),"belgium","")," nv","")," bv",""),"group",""),"groep","")," ", ""),"é","e"),"è","e"),"à","a")</f>
        <v>smurfitkappaturnhout</v>
      </c>
      <c r="F303" t="s">
        <v>8077</v>
      </c>
      <c r="G303" s="4" t="s">
        <v>6689</v>
      </c>
      <c r="H303" t="s">
        <v>5052</v>
      </c>
      <c r="I303" t="s">
        <v>8078</v>
      </c>
      <c r="J303" t="str">
        <f>_xlfn.XLOOKUP(Table3[[#This Row],[Basisnaam]],Table2[Basisnaam],Table2[Naam],"",0)</f>
        <v>Smurfit Kappa Turnhout</v>
      </c>
      <c r="K303" t="str">
        <f>_xlfn.XLOOKUP(Table3[[#This Row],[Email]],Contacten!$D$2:$D$355,Contacten!$D$2:$D$355,"Not Found",0)</f>
        <v>Not Found</v>
      </c>
      <c r="L303" t="str">
        <f>_xlfn.XLOOKUP(LOWER(Table3[[#This Row],[Voornaam]]&amp;Table3[[#This Row],[Achternaam]]&amp;Table3[[#This Row],[Basisnaam]]),Contacten!$L$2:$L$355,Contacten!$H$2:$H$355,"Not Found",0)</f>
        <v>Not Found</v>
      </c>
      <c r="M303" t="str">
        <f>LOWER(Table3[[#This Row],[Voornaam]]&amp;Table3[[#This Row],[Achternaam]]&amp;Table3[[#This Row],[Basisnaam]])</f>
        <v>kirstenrenderssmurfitkappaturnhout</v>
      </c>
    </row>
    <row r="304" spans="1:13" x14ac:dyDescent="0.45">
      <c r="A304" s="3" t="s">
        <v>8079</v>
      </c>
      <c r="B304" s="4" t="s">
        <v>8080</v>
      </c>
      <c r="C304" t="s">
        <v>8081</v>
      </c>
      <c r="D304" s="4" t="s">
        <v>8082</v>
      </c>
      <c r="E304" s="4" t="str">
        <f>SUBSTITUTE(SUBSTITUTE(SUBSTITUTE(SUBSTITUTE(SUBSTITUTE(SUBSTITUTE(SUBSTITUTE(SUBSTITUTE(SUBSTITUTE(SUBSTITUTE(SUBSTITUTE(SUBSTITUTE(SUBSTITUTE(LOWER(Table3[[#This Row],[Bedrijf]]),".",""),"-","")," bvba",""),"belgië",""),"belgium","")," nv","")," bv",""),"group",""),"groep","")," ", ""),"é","e"),"è","e"),"à","a")</f>
        <v>zetes</v>
      </c>
      <c r="F304" t="s">
        <v>6689</v>
      </c>
      <c r="G304" s="4" t="s">
        <v>6689</v>
      </c>
      <c r="H304" t="s">
        <v>5052</v>
      </c>
      <c r="I304" t="s">
        <v>8083</v>
      </c>
      <c r="J304" t="str">
        <f>_xlfn.XLOOKUP(Table3[[#This Row],[Basisnaam]],Table2[Basisnaam],Table2[Naam],"",0)</f>
        <v>Zetes</v>
      </c>
      <c r="K304" t="str">
        <f>_xlfn.XLOOKUP(Table3[[#This Row],[Email]],Contacten!$D$2:$D$355,Contacten!$D$2:$D$355,"Not Found",0)</f>
        <v>Not Found</v>
      </c>
      <c r="L304" t="str">
        <f>_xlfn.XLOOKUP(LOWER(Table3[[#This Row],[Voornaam]]&amp;Table3[[#This Row],[Achternaam]]&amp;Table3[[#This Row],[Basisnaam]]),Contacten!$L$2:$L$355,Contacten!$H$2:$H$355,"Not Found",0)</f>
        <v>Not Found</v>
      </c>
      <c r="M304" t="str">
        <f>LOWER(Table3[[#This Row],[Voornaam]]&amp;Table3[[#This Row],[Achternaam]]&amp;Table3[[#This Row],[Basisnaam]])</f>
        <v>koenvandeveirezetes</v>
      </c>
    </row>
    <row r="305" spans="1:13" x14ac:dyDescent="0.45">
      <c r="A305" s="3" t="s">
        <v>8084</v>
      </c>
      <c r="B305" s="4" t="s">
        <v>8080</v>
      </c>
      <c r="C305" t="s">
        <v>8085</v>
      </c>
      <c r="D305" s="4" t="s">
        <v>731</v>
      </c>
      <c r="E305" s="4" t="str">
        <f>SUBSTITUTE(SUBSTITUTE(SUBSTITUTE(SUBSTITUTE(SUBSTITUTE(SUBSTITUTE(SUBSTITUTE(SUBSTITUTE(SUBSTITUTE(SUBSTITUTE(SUBSTITUTE(SUBSTITUTE(SUBSTITUTE(LOWER(Table3[[#This Row],[Bedrijf]]),".",""),"-","")," bvba",""),"belgië",""),"belgium","")," nv","")," bv",""),"group",""),"groep","")," ", ""),"é","e"),"è","e"),"à","a")</f>
        <v>basfantwerpen</v>
      </c>
      <c r="F305" t="s">
        <v>6689</v>
      </c>
      <c r="G305" s="4" t="s">
        <v>6689</v>
      </c>
      <c r="H305" t="s">
        <v>6740</v>
      </c>
      <c r="I305" t="s">
        <v>8086</v>
      </c>
      <c r="J305" t="str">
        <f>_xlfn.XLOOKUP(Table3[[#This Row],[Basisnaam]],Table2[Basisnaam],Table2[Naam],"",0)</f>
        <v>BASF Antwerpen</v>
      </c>
      <c r="K305" t="str">
        <f>_xlfn.XLOOKUP(Table3[[#This Row],[Email]],Contacten!$D$2:$D$355,Contacten!$D$2:$D$355,"Not Found",0)</f>
        <v>Not Found</v>
      </c>
      <c r="L305" t="str">
        <f>_xlfn.XLOOKUP(LOWER(Table3[[#This Row],[Voornaam]]&amp;Table3[[#This Row],[Achternaam]]&amp;Table3[[#This Row],[Basisnaam]]),Contacten!$L$2:$L$355,Contacten!$H$2:$H$355,"Not Found",0)</f>
        <v>Not Found</v>
      </c>
      <c r="M305" t="str">
        <f>LOWER(Table3[[#This Row],[Voornaam]]&amp;Table3[[#This Row],[Achternaam]]&amp;Table3[[#This Row],[Basisnaam]])</f>
        <v>koenvan raemdonckbasfantwerpen</v>
      </c>
    </row>
    <row r="306" spans="1:13" x14ac:dyDescent="0.45">
      <c r="A306" s="3" t="s">
        <v>8087</v>
      </c>
      <c r="B306" s="4" t="s">
        <v>8080</v>
      </c>
      <c r="C306" t="s">
        <v>8088</v>
      </c>
      <c r="D306" s="4" t="s">
        <v>8089</v>
      </c>
      <c r="E306" s="4" t="str">
        <f>SUBSTITUTE(SUBSTITUTE(SUBSTITUTE(SUBSTITUTE(SUBSTITUTE(SUBSTITUTE(SUBSTITUTE(SUBSTITUTE(SUBSTITUTE(SUBSTITUTE(SUBSTITUTE(SUBSTITUTE(SUBSTITUTE(LOWER(Table3[[#This Row],[Bedrijf]]),".",""),"-","")," bvba",""),"belgië",""),"belgium","")," nv","")," bv",""),"group",""),"groep","")," ", ""),"é","e"),"è","e"),"à","a")</f>
        <v>alro</v>
      </c>
      <c r="F306" t="s">
        <v>6689</v>
      </c>
      <c r="G306" s="4" t="s">
        <v>6689</v>
      </c>
      <c r="H306" t="s">
        <v>5115</v>
      </c>
      <c r="I306" t="s">
        <v>8090</v>
      </c>
      <c r="J306" t="str">
        <f>_xlfn.XLOOKUP(Table3[[#This Row],[Basisnaam]],Table2[Basisnaam],Table2[Naam],"",0)</f>
        <v>Alro NV</v>
      </c>
      <c r="K306" t="str">
        <f>_xlfn.XLOOKUP(Table3[[#This Row],[Email]],Contacten!$D$2:$D$355,Contacten!$D$2:$D$355,"Not Found",0)</f>
        <v>Not Found</v>
      </c>
      <c r="L306" t="str">
        <f>_xlfn.XLOOKUP(LOWER(Table3[[#This Row],[Voornaam]]&amp;Table3[[#This Row],[Achternaam]]&amp;Table3[[#This Row],[Basisnaam]]),Contacten!$L$2:$L$355,Contacten!$H$2:$H$355,"Not Found",0)</f>
        <v>Not Found</v>
      </c>
      <c r="M306" t="str">
        <f>LOWER(Table3[[#This Row],[Voornaam]]&amp;Table3[[#This Row],[Achternaam]]&amp;Table3[[#This Row],[Basisnaam]])</f>
        <v>koenweltjensalro</v>
      </c>
    </row>
    <row r="307" spans="1:13" x14ac:dyDescent="0.45">
      <c r="A307" s="3" t="s">
        <v>8091</v>
      </c>
      <c r="B307" s="4" t="s">
        <v>8080</v>
      </c>
      <c r="C307" t="s">
        <v>8092</v>
      </c>
      <c r="D307" s="4" t="s">
        <v>7656</v>
      </c>
      <c r="E307" s="4" t="str">
        <f>SUBSTITUTE(SUBSTITUTE(SUBSTITUTE(SUBSTITUTE(SUBSTITUTE(SUBSTITUTE(SUBSTITUTE(SUBSTITUTE(SUBSTITUTE(SUBSTITUTE(SUBSTITUTE(SUBSTITUTE(SUBSTITUTE(LOWER(Table3[[#This Row],[Bedrijf]]),".",""),"-","")," bvba",""),"belgië",""),"belgium","")," nv","")," bv",""),"group",""),"groep","")," ", ""),"é","e"),"è","e"),"à","a")</f>
        <v>cargilleurope</v>
      </c>
      <c r="F307" t="s">
        <v>6689</v>
      </c>
      <c r="G307" s="4" t="s">
        <v>6689</v>
      </c>
      <c r="H307" t="s">
        <v>5115</v>
      </c>
      <c r="I307" t="s">
        <v>8093</v>
      </c>
      <c r="J307" t="str">
        <f>_xlfn.XLOOKUP(Table3[[#This Row],[Basisnaam]],Table2[Basisnaam],Table2[Naam],"",0)</f>
        <v>Cargill Europe BVBA</v>
      </c>
      <c r="K307" t="str">
        <f>_xlfn.XLOOKUP(Table3[[#This Row],[Email]],Contacten!$D$2:$D$355,Contacten!$D$2:$D$355,"Not Found",0)</f>
        <v>Not Found</v>
      </c>
      <c r="L307" t="str">
        <f>_xlfn.XLOOKUP(LOWER(Table3[[#This Row],[Voornaam]]&amp;Table3[[#This Row],[Achternaam]]&amp;Table3[[#This Row],[Basisnaam]]),Contacten!$L$2:$L$355,Contacten!$H$2:$H$355,"Not Found",0)</f>
        <v>Not Found</v>
      </c>
      <c r="M307" t="str">
        <f>LOWER(Table3[[#This Row],[Voornaam]]&amp;Table3[[#This Row],[Achternaam]]&amp;Table3[[#This Row],[Basisnaam]])</f>
        <v>koensercucargilleurope</v>
      </c>
    </row>
    <row r="308" spans="1:13" x14ac:dyDescent="0.45">
      <c r="A308" s="3" t="s">
        <v>8094</v>
      </c>
      <c r="B308" s="4" t="s">
        <v>5338</v>
      </c>
      <c r="C308" t="s">
        <v>8095</v>
      </c>
      <c r="D308" s="4" t="s">
        <v>8096</v>
      </c>
      <c r="E308" s="4" t="str">
        <f>SUBSTITUTE(SUBSTITUTE(SUBSTITUTE(SUBSTITUTE(SUBSTITUTE(SUBSTITUTE(SUBSTITUTE(SUBSTITUTE(SUBSTITUTE(SUBSTITUTE(SUBSTITUTE(SUBSTITUTE(SUBSTITUTE(LOWER(Table3[[#This Row],[Bedrijf]]),".",""),"-","")," bvba",""),"belgië",""),"belgium","")," nv","")," bv",""),"group",""),"groep","")," ", ""),"é","e"),"è","e"),"à","a")</f>
        <v>vynova</v>
      </c>
      <c r="F308" t="s">
        <v>8097</v>
      </c>
      <c r="G308" s="4" t="s">
        <v>6689</v>
      </c>
      <c r="H308" t="s">
        <v>6740</v>
      </c>
      <c r="I308" t="s">
        <v>8098</v>
      </c>
      <c r="J308" t="str">
        <f>_xlfn.XLOOKUP(Table3[[#This Row],[Basisnaam]],Table2[Basisnaam],Table2[Naam],"",0)</f>
        <v>VYNOVA BELGIUM</v>
      </c>
      <c r="K308" t="str">
        <f>_xlfn.XLOOKUP(Table3[[#This Row],[Email]],Contacten!$D$2:$D$355,Contacten!$D$2:$D$355,"Not Found",0)</f>
        <v>Not Found</v>
      </c>
      <c r="L308" t="str">
        <f>_xlfn.XLOOKUP(LOWER(Table3[[#This Row],[Voornaam]]&amp;Table3[[#This Row],[Achternaam]]&amp;Table3[[#This Row],[Basisnaam]]),Contacten!$L$2:$L$355,Contacten!$H$2:$H$355,"Not Found",0)</f>
        <v>Not Found</v>
      </c>
      <c r="M308" t="str">
        <f>LOWER(Table3[[#This Row],[Voornaam]]&amp;Table3[[#This Row],[Achternaam]]&amp;Table3[[#This Row],[Basisnaam]])</f>
        <v>krisforiervynova</v>
      </c>
    </row>
    <row r="309" spans="1:13" x14ac:dyDescent="0.45">
      <c r="A309" s="3" t="s">
        <v>8099</v>
      </c>
      <c r="B309" s="4" t="s">
        <v>5338</v>
      </c>
      <c r="C309" t="s">
        <v>8100</v>
      </c>
      <c r="D309" s="4" t="s">
        <v>8101</v>
      </c>
      <c r="E309" s="4" t="str">
        <f>SUBSTITUTE(SUBSTITUTE(SUBSTITUTE(SUBSTITUTE(SUBSTITUTE(SUBSTITUTE(SUBSTITUTE(SUBSTITUTE(SUBSTITUTE(SUBSTITUTE(SUBSTITUTE(SUBSTITUTE(SUBSTITUTE(LOWER(Table3[[#This Row],[Bedrijf]]),".",""),"-","")," bvba",""),"belgië",""),"belgium","")," nv","")," bv",""),"group",""),"groep","")," ", ""),"é","e"),"è","e"),"à","a")</f>
        <v>kuehne+nagel</v>
      </c>
      <c r="F309" t="s">
        <v>6689</v>
      </c>
      <c r="G309" s="4" t="s">
        <v>6689</v>
      </c>
      <c r="H309" t="s">
        <v>5115</v>
      </c>
      <c r="I309" t="s">
        <v>8102</v>
      </c>
      <c r="J309" t="str">
        <f>_xlfn.XLOOKUP(Table3[[#This Row],[Basisnaam]],Table2[Basisnaam],Table2[Naam],"",0)</f>
        <v>Kuehne + Nagel</v>
      </c>
      <c r="K309" t="str">
        <f>_xlfn.XLOOKUP(Table3[[#This Row],[Email]],Contacten!$D$2:$D$355,Contacten!$D$2:$D$355,"Not Found",0)</f>
        <v>Not Found</v>
      </c>
      <c r="L309" t="str">
        <f>_xlfn.XLOOKUP(LOWER(Table3[[#This Row],[Voornaam]]&amp;Table3[[#This Row],[Achternaam]]&amp;Table3[[#This Row],[Basisnaam]]),Contacten!$L$2:$L$355,Contacten!$H$2:$H$355,"Not Found",0)</f>
        <v>Not Found</v>
      </c>
      <c r="M309" t="str">
        <f>LOWER(Table3[[#This Row],[Voornaam]]&amp;Table3[[#This Row],[Achternaam]]&amp;Table3[[#This Row],[Basisnaam]])</f>
        <v>krismonnenskuehne+nagel</v>
      </c>
    </row>
    <row r="310" spans="1:13" x14ac:dyDescent="0.45">
      <c r="A310" s="3" t="s">
        <v>5307</v>
      </c>
      <c r="B310" s="4" t="s">
        <v>5305</v>
      </c>
      <c r="C310" t="s">
        <v>5306</v>
      </c>
      <c r="D310" s="4" t="s">
        <v>7307</v>
      </c>
      <c r="E310" s="4" t="str">
        <f>SUBSTITUTE(SUBSTITUTE(SUBSTITUTE(SUBSTITUTE(SUBSTITUTE(SUBSTITUTE(SUBSTITUTE(SUBSTITUTE(SUBSTITUTE(SUBSTITUTE(SUBSTITUTE(SUBSTITUTE(SUBSTITUTE(LOWER(Table3[[#This Row],[Bedrijf]]),".",""),"-","")," bvba",""),"belgië",""),"belgium","")," nv","")," bv",""),"group",""),"groep","")," ", ""),"é","e"),"è","e"),"à","a")</f>
        <v>renotec</v>
      </c>
      <c r="F310" t="s">
        <v>6689</v>
      </c>
      <c r="G310" s="4" t="s">
        <v>6689</v>
      </c>
      <c r="H310" t="s">
        <v>8103</v>
      </c>
      <c r="I310" t="s">
        <v>3776</v>
      </c>
      <c r="J310" t="str">
        <f>_xlfn.XLOOKUP(Table3[[#This Row],[Basisnaam]],Table2[Basisnaam],Table2[Naam],"",0)</f>
        <v>RENOTEC</v>
      </c>
      <c r="K310" t="str">
        <f>_xlfn.XLOOKUP(Table3[[#This Row],[Email]],Contacten!$D$2:$D$355,Contacten!$D$2:$D$355,"Not Found",0)</f>
        <v>kristien.heylen@renotec.be</v>
      </c>
      <c r="L310" t="str">
        <f>_xlfn.XLOOKUP(LOWER(Table3[[#This Row],[Voornaam]]&amp;Table3[[#This Row],[Achternaam]]&amp;Table3[[#This Row],[Basisnaam]]),Contacten!$L$2:$L$355,Contacten!$H$2:$H$355,"Not Found",0)</f>
        <v>Not Found</v>
      </c>
      <c r="M310" t="str">
        <f>LOWER(Table3[[#This Row],[Voornaam]]&amp;Table3[[#This Row],[Achternaam]]&amp;Table3[[#This Row],[Basisnaam]])</f>
        <v>kristienheylenrenotec</v>
      </c>
    </row>
    <row r="311" spans="1:13" x14ac:dyDescent="0.45">
      <c r="A311" s="3" t="s">
        <v>8104</v>
      </c>
      <c r="B311" s="4" t="s">
        <v>5983</v>
      </c>
      <c r="C311" t="s">
        <v>8105</v>
      </c>
      <c r="D311" s="4" t="s">
        <v>7442</v>
      </c>
      <c r="E311" s="4" t="str">
        <f>SUBSTITUTE(SUBSTITUTE(SUBSTITUTE(SUBSTITUTE(SUBSTITUTE(SUBSTITUTE(SUBSTITUTE(SUBSTITUTE(SUBSTITUTE(SUBSTITUTE(SUBSTITUTE(SUBSTITUTE(SUBSTITUTE(LOWER(Table3[[#This Row],[Bedrijf]]),".",""),"-","")," bvba",""),"belgië",""),"belgium","")," nv","")," bv",""),"group",""),"groep","")," ", ""),"é","e"),"è","e"),"à","a")</f>
        <v>stobart</v>
      </c>
      <c r="F311" t="s">
        <v>8106</v>
      </c>
      <c r="G311" s="4" t="s">
        <v>6689</v>
      </c>
      <c r="H311" t="s">
        <v>5052</v>
      </c>
      <c r="I311" t="s">
        <v>7443</v>
      </c>
      <c r="J311" t="str">
        <f>_xlfn.XLOOKUP(Table3[[#This Row],[Basisnaam]],Table2[Basisnaam],Table2[Naam],"",0)</f>
        <v>Stobart</v>
      </c>
      <c r="K311" t="str">
        <f>_xlfn.XLOOKUP(Table3[[#This Row],[Email]],Contacten!$D$2:$D$355,Contacten!$D$2:$D$355,"Not Found",0)</f>
        <v>Not Found</v>
      </c>
      <c r="L311" t="str">
        <f>_xlfn.XLOOKUP(LOWER(Table3[[#This Row],[Voornaam]]&amp;Table3[[#This Row],[Achternaam]]&amp;Table3[[#This Row],[Basisnaam]]),Contacten!$L$2:$L$355,Contacten!$H$2:$H$355,"Not Found",0)</f>
        <v>Not Found</v>
      </c>
      <c r="M311" t="str">
        <f>LOWER(Table3[[#This Row],[Voornaam]]&amp;Table3[[#This Row],[Achternaam]]&amp;Table3[[#This Row],[Basisnaam]])</f>
        <v>kristofdonnéstobart</v>
      </c>
    </row>
    <row r="312" spans="1:13" x14ac:dyDescent="0.45">
      <c r="A312" s="3" t="s">
        <v>8107</v>
      </c>
      <c r="B312" s="4" t="s">
        <v>5983</v>
      </c>
      <c r="C312" t="s">
        <v>8108</v>
      </c>
      <c r="D312" s="4" t="s">
        <v>8109</v>
      </c>
      <c r="E312" s="4" t="str">
        <f>SUBSTITUTE(SUBSTITUTE(SUBSTITUTE(SUBSTITUTE(SUBSTITUTE(SUBSTITUTE(SUBSTITUTE(SUBSTITUTE(SUBSTITUTE(SUBSTITUTE(SUBSTITUTE(SUBSTITUTE(SUBSTITUTE(LOWER(Table3[[#This Row],[Bedrijf]]),".",""),"-","")," bvba",""),"belgië",""),"belgium","")," nv","")," bv",""),"group",""),"groep","")," ", ""),"é","e"),"è","e"),"à","a")</f>
        <v>daftrucksvlaanderen</v>
      </c>
      <c r="F312" t="s">
        <v>8110</v>
      </c>
      <c r="G312" s="4" t="s">
        <v>6689</v>
      </c>
      <c r="H312" t="s">
        <v>5052</v>
      </c>
      <c r="I312" t="s">
        <v>8111</v>
      </c>
      <c r="J312" t="str">
        <f>_xlfn.XLOOKUP(Table3[[#This Row],[Basisnaam]],Table2[Basisnaam],Table2[Naam],"",0)</f>
        <v>DAF TRUCKS VLAANDEREN</v>
      </c>
      <c r="K312" t="str">
        <f>_xlfn.XLOOKUP(Table3[[#This Row],[Email]],Contacten!$D$2:$D$355,Contacten!$D$2:$D$355,"Not Found",0)</f>
        <v>Not Found</v>
      </c>
      <c r="L312" t="str">
        <f>_xlfn.XLOOKUP(LOWER(Table3[[#This Row],[Voornaam]]&amp;Table3[[#This Row],[Achternaam]]&amp;Table3[[#This Row],[Basisnaam]]),Contacten!$L$2:$L$355,Contacten!$H$2:$H$355,"Not Found",0)</f>
        <v>Not Found</v>
      </c>
      <c r="M312" t="str">
        <f>LOWER(Table3[[#This Row],[Voornaam]]&amp;Table3[[#This Row],[Achternaam]]&amp;Table3[[#This Row],[Basisnaam]])</f>
        <v>kristofleonardodaftrucksvlaanderen</v>
      </c>
    </row>
    <row r="313" spans="1:13" x14ac:dyDescent="0.45">
      <c r="A313" s="3" t="s">
        <v>5473</v>
      </c>
      <c r="B313" s="4" t="s">
        <v>5471</v>
      </c>
      <c r="C313" t="s">
        <v>5472</v>
      </c>
      <c r="D313" s="4" t="s">
        <v>8112</v>
      </c>
      <c r="E313" s="4" t="str">
        <f>SUBSTITUTE(SUBSTITUTE(SUBSTITUTE(SUBSTITUTE(SUBSTITUTE(SUBSTITUTE(SUBSTITUTE(SUBSTITUTE(SUBSTITUTE(SUBSTITUTE(SUBSTITUTE(SUBSTITUTE(SUBSTITUTE(LOWER(Table3[[#This Row],[Bedrijf]]),".",""),"-","")," bvba",""),"belgië",""),"belgium","")," nv","")," bv",""),"group",""),"groep","")," ", ""),"é","e"),"è","e"),"à","a")</f>
        <v>distrilog</v>
      </c>
      <c r="F313" t="s">
        <v>8113</v>
      </c>
      <c r="G313" s="4" t="s">
        <v>6689</v>
      </c>
      <c r="H313" t="s">
        <v>7973</v>
      </c>
      <c r="I313" t="s">
        <v>8114</v>
      </c>
      <c r="J313" t="str">
        <f>_xlfn.XLOOKUP(Table3[[#This Row],[Basisnaam]],Table2[Basisnaam],Table2[Naam],"",0)</f>
        <v>DISTRI-LOG</v>
      </c>
      <c r="K313" t="str">
        <f>_xlfn.XLOOKUP(Table3[[#This Row],[Email]],Contacten!$D$2:$D$355,Contacten!$D$2:$D$355,"Not Found",0)</f>
        <v>kurt.de.ridder@distrilog.be</v>
      </c>
      <c r="L313" t="str">
        <f>_xlfn.XLOOKUP(LOWER(Table3[[#This Row],[Voornaam]]&amp;Table3[[#This Row],[Achternaam]]&amp;Table3[[#This Row],[Basisnaam]]),Contacten!$L$2:$L$355,Contacten!$H$2:$H$355,"Not Found",0)</f>
        <v>Not Found</v>
      </c>
      <c r="M313" t="str">
        <f>LOWER(Table3[[#This Row],[Voornaam]]&amp;Table3[[#This Row],[Achternaam]]&amp;Table3[[#This Row],[Basisnaam]])</f>
        <v>kurtde ridderdistrilog</v>
      </c>
    </row>
    <row r="314" spans="1:13" x14ac:dyDescent="0.45">
      <c r="A314" s="3" t="s">
        <v>8115</v>
      </c>
      <c r="B314" s="4" t="s">
        <v>5714</v>
      </c>
      <c r="C314" t="s">
        <v>8116</v>
      </c>
      <c r="D314" s="4" t="s">
        <v>6977</v>
      </c>
      <c r="E314" s="4" t="str">
        <f>SUBSTITUTE(SUBSTITUTE(SUBSTITUTE(SUBSTITUTE(SUBSTITUTE(SUBSTITUTE(SUBSTITUTE(SUBSTITUTE(SUBSTITUTE(SUBSTITUTE(SUBSTITUTE(SUBSTITUTE(SUBSTITUTE(LOWER(Table3[[#This Row],[Bedrijf]]),".",""),"-","")," bvba",""),"belgië",""),"belgium","")," nv","")," bv",""),"group",""),"groep","")," ", ""),"é","e"),"è","e"),"à","a")</f>
        <v>johnson&amp;johnson</v>
      </c>
      <c r="F314" t="s">
        <v>6689</v>
      </c>
      <c r="G314" s="4" t="s">
        <v>6689</v>
      </c>
      <c r="H314" t="s">
        <v>8117</v>
      </c>
      <c r="I314" t="s">
        <v>8118</v>
      </c>
      <c r="J314" t="str">
        <f>_xlfn.XLOOKUP(Table3[[#This Row],[Basisnaam]],Table2[Basisnaam],Table2[Naam],"",0)</f>
        <v>Johnson &amp; Johnson</v>
      </c>
      <c r="K314" t="str">
        <f>_xlfn.XLOOKUP(Table3[[#This Row],[Email]],Contacten!$D$2:$D$355,Contacten!$D$2:$D$355,"Not Found",0)</f>
        <v>Not Found</v>
      </c>
      <c r="L314" t="str">
        <f>_xlfn.XLOOKUP(LOWER(Table3[[#This Row],[Voornaam]]&amp;Table3[[#This Row],[Achternaam]]&amp;Table3[[#This Row],[Basisnaam]]),Contacten!$L$2:$L$355,Contacten!$H$2:$H$355,"Not Found",0)</f>
        <v>Not Found</v>
      </c>
      <c r="M314" t="str">
        <f>LOWER(Table3[[#This Row],[Voornaam]]&amp;Table3[[#This Row],[Achternaam]]&amp;Table3[[#This Row],[Basisnaam]])</f>
        <v>kimvervloetjohnson&amp;johnson</v>
      </c>
    </row>
    <row r="315" spans="1:13" x14ac:dyDescent="0.45">
      <c r="A315" s="3" t="s">
        <v>8119</v>
      </c>
      <c r="B315" s="4" t="s">
        <v>6128</v>
      </c>
      <c r="C315" t="s">
        <v>6129</v>
      </c>
      <c r="D315" s="4" t="s">
        <v>7839</v>
      </c>
      <c r="E315" s="4" t="str">
        <f>SUBSTITUTE(SUBSTITUTE(SUBSTITUTE(SUBSTITUTE(SUBSTITUTE(SUBSTITUTE(SUBSTITUTE(SUBSTITUTE(SUBSTITUTE(SUBSTITUTE(SUBSTITUTE(SUBSTITUTE(SUBSTITUTE(LOWER(Table3[[#This Row],[Bedrijf]]),".",""),"-","")," bvba",""),"belgië",""),"belgium","")," nv","")," bv",""),"group",""),"groep","")," ", ""),"é","e"),"è","e"),"à","a")</f>
        <v>aurubisolen</v>
      </c>
      <c r="F315" t="s">
        <v>8120</v>
      </c>
      <c r="G315" s="4" t="s">
        <v>6689</v>
      </c>
      <c r="H315" t="s">
        <v>5052</v>
      </c>
      <c r="I315" t="s">
        <v>8121</v>
      </c>
      <c r="J315" t="str">
        <f>_xlfn.XLOOKUP(Table3[[#This Row],[Basisnaam]],Table2[Basisnaam],Table2[Naam],"",0)</f>
        <v>AURUBIS OLEN</v>
      </c>
      <c r="K315" t="str">
        <f>_xlfn.XLOOKUP(Table3[[#This Row],[Email]],Contacten!$D$2:$D$355,Contacten!$D$2:$D$355,"Not Found",0)</f>
        <v>Not Found</v>
      </c>
      <c r="L315" t="str">
        <f>_xlfn.XLOOKUP(LOWER(Table3[[#This Row],[Voornaam]]&amp;Table3[[#This Row],[Achternaam]]&amp;Table3[[#This Row],[Basisnaam]]),Contacten!$L$2:$L$355,Contacten!$H$2:$H$355,"Not Found",0)</f>
        <v>Not Found</v>
      </c>
      <c r="M315" t="str">
        <f>LOWER(Table3[[#This Row],[Voornaam]]&amp;Table3[[#This Row],[Achternaam]]&amp;Table3[[#This Row],[Basisnaam]])</f>
        <v>liesbethde cromaurubisolen</v>
      </c>
    </row>
    <row r="316" spans="1:13" x14ac:dyDescent="0.45">
      <c r="A316" s="3" t="s">
        <v>8122</v>
      </c>
      <c r="B316" s="4" t="s">
        <v>6595</v>
      </c>
      <c r="C316" t="s">
        <v>8123</v>
      </c>
      <c r="D316" s="4" t="s">
        <v>6717</v>
      </c>
      <c r="E316" s="4" t="str">
        <f>SUBSTITUTE(SUBSTITUTE(SUBSTITUTE(SUBSTITUTE(SUBSTITUTE(SUBSTITUTE(SUBSTITUTE(SUBSTITUTE(SUBSTITUTE(SUBSTITUTE(SUBSTITUTE(SUBSTITUTE(SUBSTITUTE(LOWER(Table3[[#This Row],[Bedrijf]]),".",""),"-","")," bvba",""),"belgië",""),"belgium","")," nv","")," bv",""),"group",""),"groep","")," ", ""),"é","e"),"è","e"),"à","a")</f>
        <v>schreder</v>
      </c>
      <c r="F316" t="s">
        <v>8124</v>
      </c>
      <c r="G316" s="4" t="s">
        <v>6689</v>
      </c>
      <c r="H316" t="s">
        <v>5052</v>
      </c>
      <c r="I316" t="s">
        <v>8125</v>
      </c>
      <c r="J316" t="str">
        <f>_xlfn.XLOOKUP(Table3[[#This Row],[Basisnaam]],Table2[Basisnaam],Table2[Naam],"",0)</f>
        <v>Schreder</v>
      </c>
      <c r="K316" t="str">
        <f>_xlfn.XLOOKUP(Table3[[#This Row],[Email]],Contacten!$D$2:$D$355,Contacten!$D$2:$D$355,"Not Found",0)</f>
        <v>Not Found</v>
      </c>
      <c r="L316" t="str">
        <f>_xlfn.XLOOKUP(LOWER(Table3[[#This Row],[Voornaam]]&amp;Table3[[#This Row],[Achternaam]]&amp;Table3[[#This Row],[Basisnaam]]),Contacten!$L$2:$L$355,Contacten!$H$2:$H$355,"Not Found",0)</f>
        <v>Not Found</v>
      </c>
      <c r="M316" t="str">
        <f>LOWER(Table3[[#This Row],[Voornaam]]&amp;Table3[[#This Row],[Achternaam]]&amp;Table3[[#This Row],[Basisnaam]])</f>
        <v>laurencekerfsschreder</v>
      </c>
    </row>
    <row r="317" spans="1:13" x14ac:dyDescent="0.45">
      <c r="A317" s="3" t="s">
        <v>8126</v>
      </c>
      <c r="B317" s="4" t="s">
        <v>8127</v>
      </c>
      <c r="C317" t="s">
        <v>8128</v>
      </c>
      <c r="D317" s="4" t="s">
        <v>8129</v>
      </c>
      <c r="E317" s="4" t="str">
        <f>SUBSTITUTE(SUBSTITUTE(SUBSTITUTE(SUBSTITUTE(SUBSTITUTE(SUBSTITUTE(SUBSTITUTE(SUBSTITUTE(SUBSTITUTE(SUBSTITUTE(SUBSTITUTE(SUBSTITUTE(SUBSTITUTE(LOWER(Table3[[#This Row],[Bedrijf]]),".",""),"-","")," bvba",""),"belgië",""),"belgium","")," nv","")," bv",""),"group",""),"groep","")," ", ""),"é","e"),"è","e"),"à","a")</f>
        <v>gceurope</v>
      </c>
      <c r="F317" t="s">
        <v>8130</v>
      </c>
      <c r="G317" s="4" t="s">
        <v>6689</v>
      </c>
      <c r="H317" t="s">
        <v>8131</v>
      </c>
      <c r="I317" t="s">
        <v>8132</v>
      </c>
      <c r="J317" t="str">
        <f>_xlfn.XLOOKUP(Table3[[#This Row],[Basisnaam]],Table2[Basisnaam],Table2[Naam],"",0)</f>
        <v>GC Europe</v>
      </c>
      <c r="K317" t="str">
        <f>_xlfn.XLOOKUP(Table3[[#This Row],[Email]],Contacten!$D$2:$D$355,Contacten!$D$2:$D$355,"Not Found",0)</f>
        <v>Not Found</v>
      </c>
      <c r="L317" t="str">
        <f>_xlfn.XLOOKUP(LOWER(Table3[[#This Row],[Voornaam]]&amp;Table3[[#This Row],[Achternaam]]&amp;Table3[[#This Row],[Basisnaam]]),Contacten!$L$2:$L$355,Contacten!$H$2:$H$355,"Not Found",0)</f>
        <v>Not Found</v>
      </c>
      <c r="M317" t="str">
        <f>LOWER(Table3[[#This Row],[Voornaam]]&amp;Table3[[#This Row],[Achternaam]]&amp;Table3[[#This Row],[Basisnaam]])</f>
        <v>larshernalsteengceurope</v>
      </c>
    </row>
    <row r="318" spans="1:13" x14ac:dyDescent="0.45">
      <c r="A318" s="3" t="s">
        <v>8133</v>
      </c>
      <c r="B318" s="4" t="s">
        <v>8134</v>
      </c>
      <c r="C318" t="s">
        <v>8135</v>
      </c>
      <c r="D318" s="4" t="s">
        <v>8136</v>
      </c>
      <c r="E318" s="4" t="str">
        <f>SUBSTITUTE(SUBSTITUTE(SUBSTITUTE(SUBSTITUTE(SUBSTITUTE(SUBSTITUTE(SUBSTITUTE(SUBSTITUTE(SUBSTITUTE(SUBSTITUTE(SUBSTITUTE(SUBSTITUTE(SUBSTITUTE(LOWER(Table3[[#This Row],[Bedrijf]]),".",""),"-","")," bvba",""),"belgië",""),"belgium","")," nv","")," bv",""),"group",""),"groep","")," ", ""),"é","e"),"è","e"),"à","a")</f>
        <v>scrsibelco</v>
      </c>
      <c r="F318" t="s">
        <v>6689</v>
      </c>
      <c r="G318" s="4" t="s">
        <v>6689</v>
      </c>
      <c r="H318" t="s">
        <v>5987</v>
      </c>
      <c r="I318" t="s">
        <v>8137</v>
      </c>
      <c r="J318" t="str">
        <f>_xlfn.XLOOKUP(Table3[[#This Row],[Basisnaam]],Table2[Basisnaam],Table2[Naam],"",0)</f>
        <v>SCR - SIBELCO</v>
      </c>
      <c r="K318" t="str">
        <f>_xlfn.XLOOKUP(Table3[[#This Row],[Email]],Contacten!$D$2:$D$355,Contacten!$D$2:$D$355,"Not Found",0)</f>
        <v>Not Found</v>
      </c>
      <c r="L318" t="str">
        <f>_xlfn.XLOOKUP(LOWER(Table3[[#This Row],[Voornaam]]&amp;Table3[[#This Row],[Achternaam]]&amp;Table3[[#This Row],[Basisnaam]]),Contacten!$L$2:$L$355,Contacten!$H$2:$H$355,"Not Found",0)</f>
        <v>Not Found</v>
      </c>
      <c r="M318" t="str">
        <f>LOWER(Table3[[#This Row],[Voornaam]]&amp;Table3[[#This Row],[Achternaam]]&amp;Table3[[#This Row],[Basisnaam]])</f>
        <v>laurajansescrsibelco</v>
      </c>
    </row>
    <row r="319" spans="1:13" x14ac:dyDescent="0.45">
      <c r="A319" s="3" t="s">
        <v>8138</v>
      </c>
      <c r="B319" s="4" t="s">
        <v>8139</v>
      </c>
      <c r="C319" t="s">
        <v>8140</v>
      </c>
      <c r="D319" s="4" t="s">
        <v>8141</v>
      </c>
      <c r="E319" s="4" t="str">
        <f>SUBSTITUTE(SUBSTITUTE(SUBSTITUTE(SUBSTITUTE(SUBSTITUTE(SUBSTITUTE(SUBSTITUTE(SUBSTITUTE(SUBSTITUTE(SUBSTITUTE(SUBSTITUTE(SUBSTITUTE(SUBSTITUTE(LOWER(Table3[[#This Row],[Bedrijf]]),".",""),"-","")," bvba",""),"belgië",""),"belgium","")," nv","")," bv",""),"group",""),"groep","")," ", ""),"é","e"),"è","e"),"à","a")</f>
        <v>flore</v>
      </c>
      <c r="F319" t="s">
        <v>8142</v>
      </c>
      <c r="G319" s="4" t="s">
        <v>6689</v>
      </c>
      <c r="H319" t="s">
        <v>5052</v>
      </c>
      <c r="I319" t="s">
        <v>8143</v>
      </c>
      <c r="J319" t="str">
        <f>_xlfn.XLOOKUP(Table3[[#This Row],[Basisnaam]],Table2[Basisnaam],Table2[Naam],"",0)</f>
        <v>Floré group</v>
      </c>
      <c r="K319" t="str">
        <f>_xlfn.XLOOKUP(Table3[[#This Row],[Email]],Contacten!$D$2:$D$355,Contacten!$D$2:$D$355,"Not Found",0)</f>
        <v>Not Found</v>
      </c>
      <c r="L319" t="str">
        <f>_xlfn.XLOOKUP(LOWER(Table3[[#This Row],[Voornaam]]&amp;Table3[[#This Row],[Achternaam]]&amp;Table3[[#This Row],[Basisnaam]]),Contacten!$L$2:$L$355,Contacten!$H$2:$H$355,"Not Found",0)</f>
        <v>Not Found</v>
      </c>
      <c r="M319" t="str">
        <f>LOWER(Table3[[#This Row],[Voornaam]]&amp;Table3[[#This Row],[Achternaam]]&amp;Table3[[#This Row],[Basisnaam]])</f>
        <v>laurenaeyaertflore</v>
      </c>
    </row>
    <row r="320" spans="1:13" x14ac:dyDescent="0.45">
      <c r="A320" s="3" t="s">
        <v>8144</v>
      </c>
      <c r="B320" s="4" t="s">
        <v>8139</v>
      </c>
      <c r="C320" t="s">
        <v>8145</v>
      </c>
      <c r="D320" s="4" t="s">
        <v>8146</v>
      </c>
      <c r="E320" s="4" t="str">
        <f>SUBSTITUTE(SUBSTITUTE(SUBSTITUTE(SUBSTITUTE(SUBSTITUTE(SUBSTITUTE(SUBSTITUTE(SUBSTITUTE(SUBSTITUTE(SUBSTITUTE(SUBSTITUTE(SUBSTITUTE(SUBSTITUTE(LOWER(Table3[[#This Row],[Bedrijf]]),".",""),"-","")," bvba",""),"belgië",""),"belgium","")," nv","")," bv",""),"group",""),"groep","")," ", ""),"é","e"),"è","e"),"à","a")</f>
        <v>milcobelcvba</v>
      </c>
      <c r="F320" t="s">
        <v>8147</v>
      </c>
      <c r="G320" s="4" t="s">
        <v>6689</v>
      </c>
      <c r="H320" t="s">
        <v>8148</v>
      </c>
      <c r="I320" t="s">
        <v>8149</v>
      </c>
      <c r="J320" t="str">
        <f>_xlfn.XLOOKUP(Table3[[#This Row],[Basisnaam]],Table2[Basisnaam],Table2[Naam],"",0)</f>
        <v>Milcobel CVBA</v>
      </c>
      <c r="K320" t="str">
        <f>_xlfn.XLOOKUP(Table3[[#This Row],[Email]],Contacten!$D$2:$D$355,Contacten!$D$2:$D$355,"Not Found",0)</f>
        <v>Not Found</v>
      </c>
      <c r="L320" t="str">
        <f>_xlfn.XLOOKUP(LOWER(Table3[[#This Row],[Voornaam]]&amp;Table3[[#This Row],[Achternaam]]&amp;Table3[[#This Row],[Basisnaam]]),Contacten!$L$2:$L$355,Contacten!$H$2:$H$355,"Not Found",0)</f>
        <v>Not Found</v>
      </c>
      <c r="M320" t="str">
        <f>LOWER(Table3[[#This Row],[Voornaam]]&amp;Table3[[#This Row],[Achternaam]]&amp;Table3[[#This Row],[Basisnaam]])</f>
        <v>laurevandermeerschmilcobelcvba</v>
      </c>
    </row>
    <row r="321" spans="1:13" x14ac:dyDescent="0.45">
      <c r="A321" s="3" t="s">
        <v>8150</v>
      </c>
      <c r="B321" s="4" t="s">
        <v>8151</v>
      </c>
      <c r="C321" t="s">
        <v>8152</v>
      </c>
      <c r="D321" s="4" t="s">
        <v>8153</v>
      </c>
      <c r="E321" s="4" t="str">
        <f>SUBSTITUTE(SUBSTITUTE(SUBSTITUTE(SUBSTITUTE(SUBSTITUTE(SUBSTITUTE(SUBSTITUTE(SUBSTITUTE(SUBSTITUTE(SUBSTITUTE(SUBSTITUTE(SUBSTITUTE(SUBSTITUTE(LOWER(Table3[[#This Row],[Bedrijf]]),".",""),"-","")," bvba",""),"belgië",""),"belgium","")," nv","")," bv",""),"group",""),"groep","")," ", ""),"é","e"),"è","e"),"à","a")</f>
        <v>stanleyblack&amp;deckerlogistics</v>
      </c>
      <c r="F321" t="s">
        <v>6689</v>
      </c>
      <c r="G321" s="4" t="s">
        <v>6689</v>
      </c>
      <c r="H321" t="s">
        <v>5052</v>
      </c>
      <c r="I321" t="s">
        <v>6689</v>
      </c>
      <c r="J321" t="str">
        <f>_xlfn.XLOOKUP(Table3[[#This Row],[Basisnaam]],Table2[Basisnaam],Table2[Naam],"",0)</f>
        <v>Stanley Black &amp; Decker Logistics</v>
      </c>
      <c r="K321" t="str">
        <f>_xlfn.XLOOKUP(Table3[[#This Row],[Email]],Contacten!$D$2:$D$355,Contacten!$D$2:$D$355,"Not Found",0)</f>
        <v>Not Found</v>
      </c>
      <c r="L321" t="str">
        <f>_xlfn.XLOOKUP(LOWER(Table3[[#This Row],[Voornaam]]&amp;Table3[[#This Row],[Achternaam]]&amp;Table3[[#This Row],[Basisnaam]]),Contacten!$L$2:$L$355,Contacten!$H$2:$H$355,"Not Found",0)</f>
        <v>Not Found</v>
      </c>
      <c r="M321" t="str">
        <f>LOWER(Table3[[#This Row],[Voornaam]]&amp;Table3[[#This Row],[Achternaam]]&amp;Table3[[#This Row],[Basisnaam]])</f>
        <v>laurenjacquemynstanleyblack&amp;deckerlogistics</v>
      </c>
    </row>
    <row r="322" spans="1:13" x14ac:dyDescent="0.45">
      <c r="A322" s="3" t="s">
        <v>8154</v>
      </c>
      <c r="B322" s="4" t="s">
        <v>6595</v>
      </c>
      <c r="C322" t="s">
        <v>8155</v>
      </c>
      <c r="D322" s="4" t="s">
        <v>8156</v>
      </c>
      <c r="E322" s="4" t="str">
        <f>SUBSTITUTE(SUBSTITUTE(SUBSTITUTE(SUBSTITUTE(SUBSTITUTE(SUBSTITUTE(SUBSTITUTE(SUBSTITUTE(SUBSTITUTE(SUBSTITUTE(SUBSTITUTE(SUBSTITUTE(SUBSTITUTE(LOWER(Table3[[#This Row],[Bedrijf]]),".",""),"-","")," bvba",""),"belgië",""),"belgium","")," nv","")," bv",""),"group",""),"groep","")," ", ""),"é","e"),"è","e"),"à","a")</f>
        <v>lactalisbelgique</v>
      </c>
      <c r="F322" t="s">
        <v>6689</v>
      </c>
      <c r="G322" s="4" t="s">
        <v>6689</v>
      </c>
      <c r="H322" t="s">
        <v>5115</v>
      </c>
      <c r="I322" t="s">
        <v>8157</v>
      </c>
      <c r="J322" t="str">
        <f>_xlfn.XLOOKUP(Table3[[#This Row],[Basisnaam]],Table2[Basisnaam],Table2[Naam],"",0)</f>
        <v>Lactalis Belgique</v>
      </c>
      <c r="K322" t="str">
        <f>_xlfn.XLOOKUP(Table3[[#This Row],[Email]],Contacten!$D$2:$D$355,Contacten!$D$2:$D$355,"Not Found",0)</f>
        <v>Not Found</v>
      </c>
      <c r="L322" t="str">
        <f>_xlfn.XLOOKUP(LOWER(Table3[[#This Row],[Voornaam]]&amp;Table3[[#This Row],[Achternaam]]&amp;Table3[[#This Row],[Basisnaam]]),Contacten!$L$2:$L$355,Contacten!$H$2:$H$355,"Not Found",0)</f>
        <v>Not Found</v>
      </c>
      <c r="M322" t="str">
        <f>LOWER(Table3[[#This Row],[Voornaam]]&amp;Table3[[#This Row],[Achternaam]]&amp;Table3[[#This Row],[Basisnaam]])</f>
        <v>laurencedumoulinlactalisbelgique</v>
      </c>
    </row>
    <row r="323" spans="1:13" x14ac:dyDescent="0.45">
      <c r="A323" s="3" t="s">
        <v>8158</v>
      </c>
      <c r="B323" s="4" t="s">
        <v>8159</v>
      </c>
      <c r="C323" t="s">
        <v>8160</v>
      </c>
      <c r="D323" s="4" t="s">
        <v>8161</v>
      </c>
      <c r="E323" s="4" t="str">
        <f>SUBSTITUTE(SUBSTITUTE(SUBSTITUTE(SUBSTITUTE(SUBSTITUTE(SUBSTITUTE(SUBSTITUTE(SUBSTITUTE(SUBSTITUTE(SUBSTITUTE(SUBSTITUTE(SUBSTITUTE(SUBSTITUTE(LOWER(Table3[[#This Row],[Bedrijf]]),".",""),"-","")," bvba",""),"belgië",""),"belgium","")," nv","")," bv",""),"group",""),"groep","")," ", ""),"é","e"),"è","e"),"à","a")</f>
        <v>worldline</v>
      </c>
      <c r="F323" t="s">
        <v>8162</v>
      </c>
      <c r="G323" s="4" t="s">
        <v>6689</v>
      </c>
      <c r="H323" t="s">
        <v>8163</v>
      </c>
      <c r="I323" t="s">
        <v>8164</v>
      </c>
      <c r="J323" t="str">
        <f>_xlfn.XLOOKUP(Table3[[#This Row],[Basisnaam]],Table2[Basisnaam],Table2[Naam],"",0)</f>
        <v>Worldline</v>
      </c>
      <c r="K323" t="str">
        <f>_xlfn.XLOOKUP(Table3[[#This Row],[Email]],Contacten!$D$2:$D$355,Contacten!$D$2:$D$355,"Not Found",0)</f>
        <v>Not Found</v>
      </c>
      <c r="L323" t="str">
        <f>_xlfn.XLOOKUP(LOWER(Table3[[#This Row],[Voornaam]]&amp;Table3[[#This Row],[Achternaam]]&amp;Table3[[#This Row],[Basisnaam]]),Contacten!$L$2:$L$355,Contacten!$H$2:$H$355,"Not Found",0)</f>
        <v>Not Found</v>
      </c>
      <c r="M323" t="str">
        <f>LOWER(Table3[[#This Row],[Voornaam]]&amp;Table3[[#This Row],[Achternaam]]&amp;Table3[[#This Row],[Basisnaam]])</f>
        <v>laurettevandenplasworldline</v>
      </c>
    </row>
    <row r="324" spans="1:13" x14ac:dyDescent="0.45">
      <c r="A324" s="3" t="s">
        <v>8165</v>
      </c>
      <c r="B324" s="4" t="s">
        <v>8166</v>
      </c>
      <c r="C324" t="s">
        <v>8167</v>
      </c>
      <c r="D324" s="4" t="s">
        <v>6977</v>
      </c>
      <c r="E324" s="4" t="str">
        <f>SUBSTITUTE(SUBSTITUTE(SUBSTITUTE(SUBSTITUTE(SUBSTITUTE(SUBSTITUTE(SUBSTITUTE(SUBSTITUTE(SUBSTITUTE(SUBSTITUTE(SUBSTITUTE(SUBSTITUTE(SUBSTITUTE(LOWER(Table3[[#This Row],[Bedrijf]]),".",""),"-","")," bvba",""),"belgië",""),"belgium","")," nv","")," bv",""),"group",""),"groep","")," ", ""),"é","e"),"è","e"),"à","a")</f>
        <v>johnson&amp;johnson</v>
      </c>
      <c r="F324" t="s">
        <v>6689</v>
      </c>
      <c r="G324" s="4" t="s">
        <v>6689</v>
      </c>
      <c r="H324" t="s">
        <v>7164</v>
      </c>
      <c r="I324" t="s">
        <v>6979</v>
      </c>
      <c r="J324" t="str">
        <f>_xlfn.XLOOKUP(Table3[[#This Row],[Basisnaam]],Table2[Basisnaam],Table2[Naam],"",0)</f>
        <v>Johnson &amp; Johnson</v>
      </c>
      <c r="K324" t="str">
        <f>_xlfn.XLOOKUP(Table3[[#This Row],[Email]],Contacten!$D$2:$D$355,Contacten!$D$2:$D$355,"Not Found",0)</f>
        <v>Not Found</v>
      </c>
      <c r="L324" t="str">
        <f>_xlfn.XLOOKUP(LOWER(Table3[[#This Row],[Voornaam]]&amp;Table3[[#This Row],[Achternaam]]&amp;Table3[[#This Row],[Basisnaam]]),Contacten!$L$2:$L$355,Contacten!$H$2:$H$355,"Not Found",0)</f>
        <v>Not Found</v>
      </c>
      <c r="M324" t="str">
        <f>LOWER(Table3[[#This Row],[Voornaam]]&amp;Table3[[#This Row],[Achternaam]]&amp;Table3[[#This Row],[Basisnaam]])</f>
        <v>lindadielsjohnson&amp;johnson</v>
      </c>
    </row>
    <row r="325" spans="1:13" x14ac:dyDescent="0.45">
      <c r="A325" s="3" t="s">
        <v>8168</v>
      </c>
      <c r="B325" s="4" t="s">
        <v>8169</v>
      </c>
      <c r="C325" t="s">
        <v>5182</v>
      </c>
      <c r="D325" s="4" t="s">
        <v>8170</v>
      </c>
      <c r="E325" s="4" t="str">
        <f>SUBSTITUTE(SUBSTITUTE(SUBSTITUTE(SUBSTITUTE(SUBSTITUTE(SUBSTITUTE(SUBSTITUTE(SUBSTITUTE(SUBSTITUTE(SUBSTITUTE(SUBSTITUTE(SUBSTITUTE(SUBSTITUTE(LOWER(Table3[[#This Row],[Bedrijf]]),".",""),"-","")," bvba",""),"belgië",""),"belgium","")," nv","")," bv",""),"group",""),"groep","")," ", ""),"é","e"),"è","e"),"à","a")</f>
        <v>gheysbeheer</v>
      </c>
      <c r="F325" t="s">
        <v>8171</v>
      </c>
      <c r="G325" s="4" t="s">
        <v>6689</v>
      </c>
      <c r="H325" t="s">
        <v>5115</v>
      </c>
      <c r="I325" t="s">
        <v>8172</v>
      </c>
      <c r="J325" t="str">
        <f>_xlfn.XLOOKUP(Table3[[#This Row],[Basisnaam]],Table2[Basisnaam],Table2[Naam],"",0)</f>
        <v>Gheys Beheer nv</v>
      </c>
      <c r="K325" t="str">
        <f>_xlfn.XLOOKUP(Table3[[#This Row],[Email]],Contacten!$D$2:$D$355,Contacten!$D$2:$D$355,"Not Found",0)</f>
        <v>Not Found</v>
      </c>
      <c r="L325" t="str">
        <f>_xlfn.XLOOKUP(LOWER(Table3[[#This Row],[Voornaam]]&amp;Table3[[#This Row],[Achternaam]]&amp;Table3[[#This Row],[Basisnaam]]),Contacten!$L$2:$L$355,Contacten!$H$2:$H$355,"Not Found",0)</f>
        <v>Not Found</v>
      </c>
      <c r="M325" t="str">
        <f>LOWER(Table3[[#This Row],[Voornaam]]&amp;Table3[[#This Row],[Achternaam]]&amp;Table3[[#This Row],[Basisnaam]])</f>
        <v>leenclaesgheysbeheer</v>
      </c>
    </row>
    <row r="326" spans="1:13" x14ac:dyDescent="0.45">
      <c r="A326" s="3" t="s">
        <v>8173</v>
      </c>
      <c r="B326" s="4" t="s">
        <v>8169</v>
      </c>
      <c r="C326" t="s">
        <v>8174</v>
      </c>
      <c r="D326" s="4" t="s">
        <v>8175</v>
      </c>
      <c r="E326" s="4" t="str">
        <f>SUBSTITUTE(SUBSTITUTE(SUBSTITUTE(SUBSTITUTE(SUBSTITUTE(SUBSTITUTE(SUBSTITUTE(SUBSTITUTE(SUBSTITUTE(SUBSTITUTE(SUBSTITUTE(SUBSTITUTE(SUBSTITUTE(LOWER(Table3[[#This Row],[Bedrijf]]),".",""),"-","")," bvba",""),"belgië",""),"belgium","")," nv","")," bv",""),"group",""),"groep","")," ", ""),"é","e"),"è","e"),"à","a")</f>
        <v>associatedweaverseurope</v>
      </c>
      <c r="F326" t="s">
        <v>8176</v>
      </c>
      <c r="G326" s="4" t="s">
        <v>6689</v>
      </c>
      <c r="H326" t="s">
        <v>5115</v>
      </c>
      <c r="I326" t="s">
        <v>8177</v>
      </c>
      <c r="J326" t="str">
        <f>_xlfn.XLOOKUP(Table3[[#This Row],[Basisnaam]],Table2[Basisnaam],Table2[Naam],"",0)</f>
        <v>Associated Weavers Europe</v>
      </c>
      <c r="K326" t="str">
        <f>_xlfn.XLOOKUP(Table3[[#This Row],[Email]],Contacten!$D$2:$D$355,Contacten!$D$2:$D$355,"Not Found",0)</f>
        <v>Not Found</v>
      </c>
      <c r="L326" t="str">
        <f>_xlfn.XLOOKUP(LOWER(Table3[[#This Row],[Voornaam]]&amp;Table3[[#This Row],[Achternaam]]&amp;Table3[[#This Row],[Basisnaam]]),Contacten!$L$2:$L$355,Contacten!$H$2:$H$355,"Not Found",0)</f>
        <v>Not Found</v>
      </c>
      <c r="M326" t="str">
        <f>LOWER(Table3[[#This Row],[Voornaam]]&amp;Table3[[#This Row],[Achternaam]]&amp;Table3[[#This Row],[Basisnaam]])</f>
        <v>leenraesassociatedweaverseurope</v>
      </c>
    </row>
    <row r="327" spans="1:13" x14ac:dyDescent="0.45">
      <c r="A327" s="3" t="s">
        <v>8178</v>
      </c>
      <c r="B327" s="4" t="s">
        <v>5883</v>
      </c>
      <c r="C327" t="s">
        <v>8179</v>
      </c>
      <c r="D327" s="4" t="s">
        <v>3229</v>
      </c>
      <c r="E327" s="4" t="str">
        <f>SUBSTITUTE(SUBSTITUTE(SUBSTITUTE(SUBSTITUTE(SUBSTITUTE(SUBSTITUTE(SUBSTITUTE(SUBSTITUTE(SUBSTITUTE(SUBSTITUTE(SUBSTITUTE(SUBSTITUTE(SUBSTITUTE(LOWER(Table3[[#This Row],[Bedrijf]]),".",""),"-","")," bvba",""),"belgië",""),"belgium","")," nv","")," bv",""),"group",""),"groep","")," ", ""),"é","e"),"è","e"),"à","a")</f>
        <v>melexistechnologies</v>
      </c>
      <c r="F327" t="s">
        <v>8180</v>
      </c>
      <c r="G327" s="4" t="s">
        <v>6689</v>
      </c>
      <c r="H327" t="s">
        <v>5813</v>
      </c>
      <c r="I327" t="s">
        <v>8181</v>
      </c>
      <c r="J327" t="str">
        <f>_xlfn.XLOOKUP(Table3[[#This Row],[Basisnaam]],Table2[Basisnaam],Table2[Naam],"",0)</f>
        <v>Melexis Technologies</v>
      </c>
      <c r="K327" t="str">
        <f>_xlfn.XLOOKUP(Table3[[#This Row],[Email]],Contacten!$D$2:$D$355,Contacten!$D$2:$D$355,"Not Found",0)</f>
        <v>Not Found</v>
      </c>
      <c r="L327" t="str">
        <f>_xlfn.XLOOKUP(LOWER(Table3[[#This Row],[Voornaam]]&amp;Table3[[#This Row],[Achternaam]]&amp;Table3[[#This Row],[Basisnaam]]),Contacten!$L$2:$L$355,Contacten!$H$2:$H$355,"Not Found",0)</f>
        <v>Not Found</v>
      </c>
      <c r="M327" t="str">
        <f>LOWER(Table3[[#This Row],[Voornaam]]&amp;Table3[[#This Row],[Achternaam]]&amp;Table3[[#This Row],[Basisnaam]])</f>
        <v>lieventittillionmelexistechnologies</v>
      </c>
    </row>
    <row r="328" spans="1:13" x14ac:dyDescent="0.45">
      <c r="A328" s="3" t="s">
        <v>8182</v>
      </c>
      <c r="B328" s="4" t="s">
        <v>5181</v>
      </c>
      <c r="C328" t="s">
        <v>8183</v>
      </c>
      <c r="D328" s="4" t="s">
        <v>7419</v>
      </c>
      <c r="E328" s="4" t="str">
        <f>SUBSTITUTE(SUBSTITUTE(SUBSTITUTE(SUBSTITUTE(SUBSTITUTE(SUBSTITUTE(SUBSTITUTE(SUBSTITUTE(SUBSTITUTE(SUBSTITUTE(SUBSTITUTE(SUBSTITUTE(SUBSTITUTE(LOWER(Table3[[#This Row],[Bedrijf]]),".",""),"-","")," bvba",""),"belgië",""),"belgium","")," nv","")," bv",""),"group",""),"groep","")," ", ""),"é","e"),"è","e"),"à","a")</f>
        <v>nikecustomerservicecenter</v>
      </c>
      <c r="F328" t="s">
        <v>6689</v>
      </c>
      <c r="G328" s="4" t="s">
        <v>6689</v>
      </c>
      <c r="H328" t="s">
        <v>5052</v>
      </c>
      <c r="I328" t="s">
        <v>7866</v>
      </c>
      <c r="J328" t="str">
        <f>_xlfn.XLOOKUP(Table3[[#This Row],[Basisnaam]],Table2[Basisnaam],Table2[Naam],"",0)</f>
        <v>NIKE Customer Service Center</v>
      </c>
      <c r="K328" t="str">
        <f>_xlfn.XLOOKUP(Table3[[#This Row],[Email]],Contacten!$D$2:$D$355,Contacten!$D$2:$D$355,"Not Found",0)</f>
        <v>Not Found</v>
      </c>
      <c r="L328" t="str">
        <f>_xlfn.XLOOKUP(LOWER(Table3[[#This Row],[Voornaam]]&amp;Table3[[#This Row],[Achternaam]]&amp;Table3[[#This Row],[Basisnaam]]),Contacten!$L$2:$L$355,Contacten!$H$2:$H$355,"Not Found",0)</f>
        <v>Not Found</v>
      </c>
      <c r="M328" t="str">
        <f>LOWER(Table3[[#This Row],[Voornaam]]&amp;Table3[[#This Row],[Achternaam]]&amp;Table3[[#This Row],[Basisnaam]])</f>
        <v>lienbyloonikecustomerservicecenter</v>
      </c>
    </row>
    <row r="329" spans="1:13" x14ac:dyDescent="0.45">
      <c r="A329" s="3" t="s">
        <v>8184</v>
      </c>
      <c r="B329" s="4" t="s">
        <v>8185</v>
      </c>
      <c r="C329" t="s">
        <v>8186</v>
      </c>
      <c r="D329" s="4" t="s">
        <v>7207</v>
      </c>
      <c r="E329" s="4" t="str">
        <f>SUBSTITUTE(SUBSTITUTE(SUBSTITUTE(SUBSTITUTE(SUBSTITUTE(SUBSTITUTE(SUBSTITUTE(SUBSTITUTE(SUBSTITUTE(SUBSTITUTE(SUBSTITUTE(SUBSTITUTE(SUBSTITUTE(LOWER(Table3[[#This Row],[Bedrijf]]),".",""),"-","")," bvba",""),"belgië",""),"belgium","")," nv","")," bv",""),"group",""),"groep","")," ", ""),"é","e"),"è","e"),"à","a")</f>
        <v>agfa</v>
      </c>
      <c r="F329" t="s">
        <v>6689</v>
      </c>
      <c r="G329" s="4" t="s">
        <v>6689</v>
      </c>
      <c r="H329" t="s">
        <v>5052</v>
      </c>
      <c r="I329" t="s">
        <v>162</v>
      </c>
      <c r="J329" t="str">
        <f>_xlfn.XLOOKUP(Table3[[#This Row],[Basisnaam]],Table2[Basisnaam],Table2[Naam],"",0)</f>
        <v>Agfa NV</v>
      </c>
      <c r="K329" t="str">
        <f>_xlfn.XLOOKUP(Table3[[#This Row],[Email]],Contacten!$D$2:$D$355,Contacten!$D$2:$D$355,"Not Found",0)</f>
        <v>Not Found</v>
      </c>
      <c r="L329" t="str">
        <f>_xlfn.XLOOKUP(LOWER(Table3[[#This Row],[Voornaam]]&amp;Table3[[#This Row],[Achternaam]]&amp;Table3[[#This Row],[Basisnaam]]),Contacten!$L$2:$L$355,Contacten!$H$2:$H$355,"Not Found",0)</f>
        <v>Not Found</v>
      </c>
      <c r="M329" t="str">
        <f>LOWER(Table3[[#This Row],[Voornaam]]&amp;Table3[[#This Row],[Achternaam]]&amp;Table3[[#This Row],[Basisnaam]])</f>
        <v>liesannemarannesagfa</v>
      </c>
    </row>
    <row r="330" spans="1:13" x14ac:dyDescent="0.45">
      <c r="A330" s="3" t="s">
        <v>8187</v>
      </c>
      <c r="B330" s="4" t="s">
        <v>6128</v>
      </c>
      <c r="C330" t="s">
        <v>8188</v>
      </c>
      <c r="D330" s="4" t="s">
        <v>8189</v>
      </c>
      <c r="E330" s="4" t="str">
        <f>SUBSTITUTE(SUBSTITUTE(SUBSTITUTE(SUBSTITUTE(SUBSTITUTE(SUBSTITUTE(SUBSTITUTE(SUBSTITUTE(SUBSTITUTE(SUBSTITUTE(SUBSTITUTE(SUBSTITUTE(SUBSTITUTE(LOWER(Table3[[#This Row],[Bedrijf]]),".",""),"-","")," bvba",""),"belgië",""),"belgium","")," nv","")," bv",""),"group",""),"groep","")," ", ""),"é","e"),"è","e"),"à","a")</f>
        <v>katoennatie</v>
      </c>
      <c r="F330" t="s">
        <v>6689</v>
      </c>
      <c r="G330" s="4" t="s">
        <v>6689</v>
      </c>
      <c r="H330" t="s">
        <v>5052</v>
      </c>
      <c r="I330" t="s">
        <v>2307</v>
      </c>
      <c r="J330" t="str">
        <f>_xlfn.XLOOKUP(Table3[[#This Row],[Basisnaam]],Table2[Basisnaam],Table2[Naam],"",0)</f>
        <v>Katoennatie</v>
      </c>
      <c r="K330" t="str">
        <f>_xlfn.XLOOKUP(Table3[[#This Row],[Email]],Contacten!$D$2:$D$355,Contacten!$D$2:$D$355,"Not Found",0)</f>
        <v>Not Found</v>
      </c>
      <c r="L330" t="str">
        <f>_xlfn.XLOOKUP(LOWER(Table3[[#This Row],[Voornaam]]&amp;Table3[[#This Row],[Achternaam]]&amp;Table3[[#This Row],[Basisnaam]]),Contacten!$L$2:$L$355,Contacten!$H$2:$H$355,"Not Found",0)</f>
        <v>Not Found</v>
      </c>
      <c r="M330" t="str">
        <f>LOWER(Table3[[#This Row],[Voornaam]]&amp;Table3[[#This Row],[Achternaam]]&amp;Table3[[#This Row],[Basisnaam]])</f>
        <v>liesbethbogaertkatoennatie</v>
      </c>
    </row>
    <row r="331" spans="1:13" x14ac:dyDescent="0.45">
      <c r="A331" s="3" t="s">
        <v>8190</v>
      </c>
      <c r="B331" s="4" t="s">
        <v>6128</v>
      </c>
      <c r="C331" t="s">
        <v>8191</v>
      </c>
      <c r="D331" s="4" t="s">
        <v>7466</v>
      </c>
      <c r="E331" s="4" t="str">
        <f>SUBSTITUTE(SUBSTITUTE(SUBSTITUTE(SUBSTITUTE(SUBSTITUTE(SUBSTITUTE(SUBSTITUTE(SUBSTITUTE(SUBSTITUTE(SUBSTITUTE(SUBSTITUTE(SUBSTITUTE(SUBSTITUTE(LOWER(Table3[[#This Row],[Bedrijf]]),".",""),"-","")," bvba",""),"belgië",""),"belgium","")," nv","")," bv",""),"group",""),"groep","")," ", ""),"é","e"),"è","e"),"à","a")</f>
        <v>nyrstar</v>
      </c>
      <c r="F331" t="s">
        <v>8192</v>
      </c>
      <c r="G331" s="4" t="s">
        <v>6689</v>
      </c>
      <c r="H331" t="s">
        <v>8193</v>
      </c>
      <c r="I331" t="s">
        <v>7467</v>
      </c>
      <c r="J331" t="str">
        <f>_xlfn.XLOOKUP(Table3[[#This Row],[Basisnaam]],Table2[Basisnaam],Table2[Naam],"",0)</f>
        <v>NYRSTAR BELGIUM</v>
      </c>
      <c r="K331" t="str">
        <f>_xlfn.XLOOKUP(Table3[[#This Row],[Email]],Contacten!$D$2:$D$355,Contacten!$D$2:$D$355,"Not Found",0)</f>
        <v>Not Found</v>
      </c>
      <c r="L331" t="str">
        <f>_xlfn.XLOOKUP(LOWER(Table3[[#This Row],[Voornaam]]&amp;Table3[[#This Row],[Achternaam]]&amp;Table3[[#This Row],[Basisnaam]]),Contacten!$L$2:$L$355,Contacten!$H$2:$H$355,"Not Found",0)</f>
        <v>Not Found</v>
      </c>
      <c r="M331" t="str">
        <f>LOWER(Table3[[#This Row],[Voornaam]]&amp;Table3[[#This Row],[Achternaam]]&amp;Table3[[#This Row],[Basisnaam]])</f>
        <v>liesbethdonckersnyrstar</v>
      </c>
    </row>
    <row r="332" spans="1:13" x14ac:dyDescent="0.45">
      <c r="A332" s="3" t="s">
        <v>8194</v>
      </c>
      <c r="B332" s="4" t="s">
        <v>6128</v>
      </c>
      <c r="C332" t="s">
        <v>8195</v>
      </c>
      <c r="D332" s="4" t="s">
        <v>8146</v>
      </c>
      <c r="E332" s="4" t="str">
        <f>SUBSTITUTE(SUBSTITUTE(SUBSTITUTE(SUBSTITUTE(SUBSTITUTE(SUBSTITUTE(SUBSTITUTE(SUBSTITUTE(SUBSTITUTE(SUBSTITUTE(SUBSTITUTE(SUBSTITUTE(SUBSTITUTE(LOWER(Table3[[#This Row],[Bedrijf]]),".",""),"-","")," bvba",""),"belgië",""),"belgium","")," nv","")," bv",""),"group",""),"groep","")," ", ""),"é","e"),"è","e"),"à","a")</f>
        <v>milcobelcvba</v>
      </c>
      <c r="F332" t="s">
        <v>8196</v>
      </c>
      <c r="G332" s="4" t="s">
        <v>6689</v>
      </c>
      <c r="H332" t="s">
        <v>5052</v>
      </c>
      <c r="I332" t="s">
        <v>8149</v>
      </c>
      <c r="J332" t="str">
        <f>_xlfn.XLOOKUP(Table3[[#This Row],[Basisnaam]],Table2[Basisnaam],Table2[Naam],"",0)</f>
        <v>Milcobel CVBA</v>
      </c>
      <c r="K332" t="str">
        <f>_xlfn.XLOOKUP(Table3[[#This Row],[Email]],Contacten!$D$2:$D$355,Contacten!$D$2:$D$355,"Not Found",0)</f>
        <v>Not Found</v>
      </c>
      <c r="L332" t="str">
        <f>_xlfn.XLOOKUP(LOWER(Table3[[#This Row],[Voornaam]]&amp;Table3[[#This Row],[Achternaam]]&amp;Table3[[#This Row],[Basisnaam]]),Contacten!$L$2:$L$355,Contacten!$H$2:$H$355,"Not Found",0)</f>
        <v>Not Found</v>
      </c>
      <c r="M332" t="str">
        <f>LOWER(Table3[[#This Row],[Voornaam]]&amp;Table3[[#This Row],[Achternaam]]&amp;Table3[[#This Row],[Basisnaam]])</f>
        <v>liesbethwillemsenmilcobelcvba</v>
      </c>
    </row>
    <row r="333" spans="1:13" x14ac:dyDescent="0.45">
      <c r="A333" s="3" t="s">
        <v>8197</v>
      </c>
      <c r="B333" s="4" t="s">
        <v>5545</v>
      </c>
      <c r="C333" t="s">
        <v>8198</v>
      </c>
      <c r="D333" s="4" t="s">
        <v>7752</v>
      </c>
      <c r="E333" s="4" t="str">
        <f>SUBSTITUTE(SUBSTITUTE(SUBSTITUTE(SUBSTITUTE(SUBSTITUTE(SUBSTITUTE(SUBSTITUTE(SUBSTITUTE(SUBSTITUTE(SUBSTITUTE(SUBSTITUTE(SUBSTITUTE(SUBSTITUTE(LOWER(Table3[[#This Row],[Bedrijf]]),".",""),"-","")," bvba",""),"belgië",""),"belgium","")," nv","")," bv",""),"group",""),"groep","")," ", ""),"é","e"),"è","e"),"à","a")</f>
        <v>philipmorris</v>
      </c>
      <c r="F333" t="s">
        <v>8199</v>
      </c>
      <c r="G333" s="4" t="s">
        <v>6689</v>
      </c>
      <c r="H333" t="s">
        <v>5052</v>
      </c>
      <c r="I333" t="s">
        <v>7754</v>
      </c>
      <c r="J333" t="str">
        <f>_xlfn.XLOOKUP(Table3[[#This Row],[Basisnaam]],Table2[Basisnaam],Table2[Naam],"",0)</f>
        <v>PHILIP MORRIS BELGIUM NV</v>
      </c>
      <c r="K333" t="str">
        <f>_xlfn.XLOOKUP(Table3[[#This Row],[Email]],Contacten!$D$2:$D$355,Contacten!$D$2:$D$355,"Not Found",0)</f>
        <v>Not Found</v>
      </c>
      <c r="L333" t="str">
        <f>_xlfn.XLOOKUP(LOWER(Table3[[#This Row],[Voornaam]]&amp;Table3[[#This Row],[Achternaam]]&amp;Table3[[#This Row],[Basisnaam]]),Contacten!$L$2:$L$355,Contacten!$H$2:$H$355,"Not Found",0)</f>
        <v>Not Found</v>
      </c>
      <c r="M333" t="str">
        <f>LOWER(Table3[[#This Row],[Voornaam]]&amp;Table3[[#This Row],[Achternaam]]&amp;Table3[[#This Row],[Basisnaam]])</f>
        <v>lieslinskensphilipmorris</v>
      </c>
    </row>
    <row r="334" spans="1:13" x14ac:dyDescent="0.45">
      <c r="A334" s="3" t="s">
        <v>8200</v>
      </c>
      <c r="B334" s="4" t="s">
        <v>5408</v>
      </c>
      <c r="C334" t="s">
        <v>8201</v>
      </c>
      <c r="D334" s="4" t="s">
        <v>8202</v>
      </c>
      <c r="E334" s="4" t="str">
        <f>SUBSTITUTE(SUBSTITUTE(SUBSTITUTE(SUBSTITUTE(SUBSTITUTE(SUBSTITUTE(SUBSTITUTE(SUBSTITUTE(SUBSTITUTE(SUBSTITUTE(SUBSTITUTE(SUBSTITUTE(SUBSTITUTE(LOWER(Table3[[#This Row],[Bedrijf]]),".",""),"-","")," bvba",""),"belgië",""),"belgium","")," nv","")," bv",""),"group",""),"groep","")," ", ""),"é","e"),"è","e"),"à","a")</f>
        <v>tosca</v>
      </c>
      <c r="F334" t="s">
        <v>6689</v>
      </c>
      <c r="G334" s="4" t="s">
        <v>6689</v>
      </c>
      <c r="H334" t="s">
        <v>7457</v>
      </c>
      <c r="I334" t="s">
        <v>8203</v>
      </c>
      <c r="J334" t="str">
        <f>_xlfn.XLOOKUP(Table3[[#This Row],[Basisnaam]],Table2[Basisnaam],Table2[Naam],"",0)</f>
        <v>Tosca</v>
      </c>
      <c r="K334" t="str">
        <f>_xlfn.XLOOKUP(Table3[[#This Row],[Email]],Contacten!$D$2:$D$355,Contacten!$D$2:$D$355,"Not Found",0)</f>
        <v>Not Found</v>
      </c>
      <c r="L334" t="str">
        <f>_xlfn.XLOOKUP(LOWER(Table3[[#This Row],[Voornaam]]&amp;Table3[[#This Row],[Achternaam]]&amp;Table3[[#This Row],[Basisnaam]]),Contacten!$L$2:$L$355,Contacten!$H$2:$H$355,"Not Found",0)</f>
        <v>Not Found</v>
      </c>
      <c r="M334" t="str">
        <f>LOWER(Table3[[#This Row],[Voornaam]]&amp;Table3[[#This Row],[Achternaam]]&amp;Table3[[#This Row],[Basisnaam]])</f>
        <v>lievebusselstosca</v>
      </c>
    </row>
    <row r="335" spans="1:13" x14ac:dyDescent="0.45">
      <c r="A335" s="3" t="s">
        <v>8204</v>
      </c>
      <c r="B335" s="4" t="s">
        <v>5408</v>
      </c>
      <c r="C335" t="s">
        <v>8205</v>
      </c>
      <c r="D335" s="4" t="s">
        <v>7537</v>
      </c>
      <c r="E335" s="4" t="str">
        <f>SUBSTITUTE(SUBSTITUTE(SUBSTITUTE(SUBSTITUTE(SUBSTITUTE(SUBSTITUTE(SUBSTITUTE(SUBSTITUTE(SUBSTITUTE(SUBSTITUTE(SUBSTITUTE(SUBSTITUTE(SUBSTITUTE(LOWER(Table3[[#This Row],[Bedrijf]]),".",""),"-","")," bvba",""),"belgië",""),"belgium","")," nv","")," bv",""),"group",""),"groep","")," ", ""),"é","e"),"è","e"),"à","a")</f>
        <v>boortmalt</v>
      </c>
      <c r="F335" t="s">
        <v>8206</v>
      </c>
      <c r="G335" s="4" t="s">
        <v>6689</v>
      </c>
      <c r="H335" t="s">
        <v>8207</v>
      </c>
      <c r="I335" t="s">
        <v>7538</v>
      </c>
      <c r="J335" t="str">
        <f>_xlfn.XLOOKUP(Table3[[#This Row],[Basisnaam]],Table2[Basisnaam],Table2[Naam],"",0)</f>
        <v>Boortmalt</v>
      </c>
      <c r="K335" t="str">
        <f>_xlfn.XLOOKUP(Table3[[#This Row],[Email]],Contacten!$D$2:$D$355,Contacten!$D$2:$D$355,"Not Found",0)</f>
        <v>Not Found</v>
      </c>
      <c r="L335" t="str">
        <f>_xlfn.XLOOKUP(LOWER(Table3[[#This Row],[Voornaam]]&amp;Table3[[#This Row],[Achternaam]]&amp;Table3[[#This Row],[Basisnaam]]),Contacten!$L$2:$L$355,Contacten!$H$2:$H$355,"Not Found",0)</f>
        <v>Not Found</v>
      </c>
      <c r="M335" t="str">
        <f>LOWER(Table3[[#This Row],[Voornaam]]&amp;Table3[[#This Row],[Achternaam]]&amp;Table3[[#This Row],[Basisnaam]])</f>
        <v>lieveherssensboortmalt</v>
      </c>
    </row>
    <row r="336" spans="1:13" x14ac:dyDescent="0.45">
      <c r="A336" s="4" t="s">
        <v>5410</v>
      </c>
      <c r="B336" s="4" t="s">
        <v>5408</v>
      </c>
      <c r="C336" t="s">
        <v>5409</v>
      </c>
      <c r="D336" s="4" t="s">
        <v>8208</v>
      </c>
      <c r="E336" s="4" t="str">
        <f>SUBSTITUTE(SUBSTITUTE(SUBSTITUTE(SUBSTITUTE(SUBSTITUTE(SUBSTITUTE(SUBSTITUTE(SUBSTITUTE(SUBSTITUTE(SUBSTITUTE(SUBSTITUTE(SUBSTITUTE(SUBSTITUTE(LOWER(Table3[[#This Row],[Bedrijf]]),".",""),"-","")," bvba",""),"belgië",""),"belgium","")," nv","")," bv",""),"group",""),"groep","")," ", ""),"é","e"),"è","e"),"à","a")</f>
        <v>eriks</v>
      </c>
      <c r="F336" t="s">
        <v>8209</v>
      </c>
      <c r="G336" s="4" t="s">
        <v>6689</v>
      </c>
      <c r="H336" t="s">
        <v>5052</v>
      </c>
      <c r="I336" t="s">
        <v>8210</v>
      </c>
      <c r="J336" t="str">
        <f>_xlfn.XLOOKUP(Table3[[#This Row],[Basisnaam]],Table2[Basisnaam],Table2[Naam],"",0)</f>
        <v>ERIKS Belgium</v>
      </c>
      <c r="K336" t="str">
        <f>_xlfn.XLOOKUP(Table3[[#This Row],[Email]],Contacten!$D$2:$D$355,Contacten!$D$2:$D$355,"Not Found",0)</f>
        <v>lieve.sleebus@eriks.be</v>
      </c>
      <c r="L336" t="str">
        <f>_xlfn.XLOOKUP(LOWER(Table3[[#This Row],[Voornaam]]&amp;Table3[[#This Row],[Achternaam]]&amp;Table3[[#This Row],[Basisnaam]]),Contacten!$L$2:$L$355,Contacten!$H$2:$H$355,"Not Found",0)</f>
        <v>Not Found</v>
      </c>
      <c r="M336" t="str">
        <f>LOWER(Table3[[#This Row],[Voornaam]]&amp;Table3[[#This Row],[Achternaam]]&amp;Table3[[#This Row],[Basisnaam]])</f>
        <v>lievesleebuseriks</v>
      </c>
    </row>
    <row r="337" spans="1:13" x14ac:dyDescent="0.45">
      <c r="A337" s="3" t="s">
        <v>5885</v>
      </c>
      <c r="B337" s="4" t="s">
        <v>5883</v>
      </c>
      <c r="C337" t="s">
        <v>5884</v>
      </c>
      <c r="D337" s="4" t="s">
        <v>8211</v>
      </c>
      <c r="E337" s="4" t="str">
        <f>SUBSTITUTE(SUBSTITUTE(SUBSTITUTE(SUBSTITUTE(SUBSTITUTE(SUBSTITUTE(SUBSTITUTE(SUBSTITUTE(SUBSTITUTE(SUBSTITUTE(SUBSTITUTE(SUBSTITUTE(SUBSTITUTE(LOWER(Table3[[#This Row],[Bedrijf]]),".",""),"-","")," bvba",""),"belgië",""),"belgium","")," nv","")," bv",""),"group",""),"groep","")," ", ""),"é","e"),"è","e"),"à","a")</f>
        <v>storaensolangerbrugge</v>
      </c>
      <c r="F337" t="s">
        <v>6689</v>
      </c>
      <c r="G337" s="4" t="s">
        <v>6689</v>
      </c>
      <c r="H337" t="s">
        <v>5115</v>
      </c>
      <c r="I337" t="s">
        <v>8212</v>
      </c>
      <c r="J337" t="str">
        <f>_xlfn.XLOOKUP(Table3[[#This Row],[Basisnaam]],Table2[Basisnaam],Table2[Naam],"",0)</f>
        <v>STORA ENSO LANGERBRUGGE</v>
      </c>
      <c r="K337" t="str">
        <f>_xlfn.XLOOKUP(Table3[[#This Row],[Email]],Contacten!$D$2:$D$355,Contacten!$D$2:$D$355,"Not Found",0)</f>
        <v>lieven.willaert@storaenso.com</v>
      </c>
      <c r="L337" t="str">
        <f>_xlfn.XLOOKUP(LOWER(Table3[[#This Row],[Voornaam]]&amp;Table3[[#This Row],[Achternaam]]&amp;Table3[[#This Row],[Basisnaam]]),Contacten!$L$2:$L$355,Contacten!$H$2:$H$355,"Not Found",0)</f>
        <v>Not Found</v>
      </c>
      <c r="M337" t="str">
        <f>LOWER(Table3[[#This Row],[Voornaam]]&amp;Table3[[#This Row],[Achternaam]]&amp;Table3[[#This Row],[Basisnaam]])</f>
        <v>lievenwillaertstoraensolangerbrugge</v>
      </c>
    </row>
    <row r="338" spans="1:13" x14ac:dyDescent="0.45">
      <c r="A338" s="3" t="s">
        <v>8213</v>
      </c>
      <c r="B338" s="4" t="s">
        <v>8166</v>
      </c>
      <c r="C338" t="s">
        <v>8214</v>
      </c>
      <c r="D338" s="4" t="s">
        <v>8215</v>
      </c>
      <c r="E338" s="4" t="str">
        <f>SUBSTITUTE(SUBSTITUTE(SUBSTITUTE(SUBSTITUTE(SUBSTITUTE(SUBSTITUTE(SUBSTITUTE(SUBSTITUTE(SUBSTITUTE(SUBSTITUTE(SUBSTITUTE(SUBSTITUTE(SUBSTITUTE(LOWER(Table3[[#This Row],[Bedrijf]]),".",""),"-","")," bvba",""),"belgië",""),"belgium","")," nv","")," bv",""),"group",""),"groep","")," ", ""),"é","e"),"è","e"),"à","a")</f>
        <v>lvmh</v>
      </c>
      <c r="F338" t="s">
        <v>8216</v>
      </c>
      <c r="G338" s="4" t="s">
        <v>6689</v>
      </c>
      <c r="H338" t="s">
        <v>8217</v>
      </c>
      <c r="I338" t="s">
        <v>8218</v>
      </c>
      <c r="J338" t="str">
        <f>_xlfn.XLOOKUP(Table3[[#This Row],[Basisnaam]],Table2[Basisnaam],Table2[Naam],"",0)</f>
        <v>LVMH Belgium</v>
      </c>
      <c r="K338" t="str">
        <f>_xlfn.XLOOKUP(Table3[[#This Row],[Email]],Contacten!$D$2:$D$355,Contacten!$D$2:$D$355,"Not Found",0)</f>
        <v>Not Found</v>
      </c>
      <c r="L338" t="str">
        <f>_xlfn.XLOOKUP(LOWER(Table3[[#This Row],[Voornaam]]&amp;Table3[[#This Row],[Achternaam]]&amp;Table3[[#This Row],[Basisnaam]]),Contacten!$L$2:$L$355,Contacten!$H$2:$H$355,"Not Found",0)</f>
        <v>Not Found</v>
      </c>
      <c r="M338" t="str">
        <f>LOWER(Table3[[#This Row],[Voornaam]]&amp;Table3[[#This Row],[Achternaam]]&amp;Table3[[#This Row],[Basisnaam]])</f>
        <v>lindavandeveldelvmh</v>
      </c>
    </row>
    <row r="339" spans="1:13" x14ac:dyDescent="0.45">
      <c r="A339" s="3" t="s">
        <v>8219</v>
      </c>
      <c r="B339" s="4" t="s">
        <v>5918</v>
      </c>
      <c r="C339" t="s">
        <v>8220</v>
      </c>
      <c r="D339" s="4" t="s">
        <v>8221</v>
      </c>
      <c r="E339" s="4" t="str">
        <f>SUBSTITUTE(SUBSTITUTE(SUBSTITUTE(SUBSTITUTE(SUBSTITUTE(SUBSTITUTE(SUBSTITUTE(SUBSTITUTE(SUBSTITUTE(SUBSTITUTE(SUBSTITUTE(SUBSTITUTE(SUBSTITUTE(LOWER(Table3[[#This Row],[Bedrijf]]),".",""),"-","")," bvba",""),"belgië",""),"belgium","")," nv","")," bv",""),"group",""),"groep","")," ", ""),"é","e"),"è","e"),"à","a")</f>
        <v>rogers</v>
      </c>
      <c r="F339" t="s">
        <v>8222</v>
      </c>
      <c r="G339" s="4" t="s">
        <v>6689</v>
      </c>
      <c r="H339" t="s">
        <v>5052</v>
      </c>
      <c r="I339" t="s">
        <v>8223</v>
      </c>
      <c r="J339" t="str">
        <f>_xlfn.XLOOKUP(Table3[[#This Row],[Basisnaam]],Table2[Basisnaam],Table2[Naam],"",0)</f>
        <v>Rogers</v>
      </c>
      <c r="K339" t="str">
        <f>_xlfn.XLOOKUP(Table3[[#This Row],[Email]],Contacten!$D$2:$D$355,Contacten!$D$2:$D$355,"Not Found",0)</f>
        <v>Not Found</v>
      </c>
      <c r="L339" t="str">
        <f>_xlfn.XLOOKUP(LOWER(Table3[[#This Row],[Voornaam]]&amp;Table3[[#This Row],[Achternaam]]&amp;Table3[[#This Row],[Basisnaam]]),Contacten!$L$2:$L$355,Contacten!$H$2:$H$355,"Not Found",0)</f>
        <v>Not Found</v>
      </c>
      <c r="M339" t="str">
        <f>LOWER(Table3[[#This Row],[Voornaam]]&amp;Table3[[#This Row],[Achternaam]]&amp;Table3[[#This Row],[Basisnaam]])</f>
        <v>lisapectoorrogers</v>
      </c>
    </row>
    <row r="340" spans="1:13" x14ac:dyDescent="0.45">
      <c r="A340" s="3" t="s">
        <v>8224</v>
      </c>
      <c r="B340" s="4" t="s">
        <v>5918</v>
      </c>
      <c r="C340" t="s">
        <v>8225</v>
      </c>
      <c r="D340" s="4" t="s">
        <v>7191</v>
      </c>
      <c r="E340" s="4" t="str">
        <f>SUBSTITUTE(SUBSTITUTE(SUBSTITUTE(SUBSTITUTE(SUBSTITUTE(SUBSTITUTE(SUBSTITUTE(SUBSTITUTE(SUBSTITUTE(SUBSTITUTE(SUBSTITUTE(SUBSTITUTE(SUBSTITUTE(LOWER(Table3[[#This Row],[Bedrijf]]),".",""),"-","")," bvba",""),"belgië",""),"belgium","")," nv","")," bv",""),"group",""),"groep","")," ", ""),"é","e"),"è","e"),"à","a")</f>
        <v>aldi</v>
      </c>
      <c r="F340" t="s">
        <v>8226</v>
      </c>
      <c r="G340" s="4" t="s">
        <v>6689</v>
      </c>
      <c r="H340" t="s">
        <v>8227</v>
      </c>
      <c r="I340" t="s">
        <v>7192</v>
      </c>
      <c r="J340" t="str">
        <f>_xlfn.XLOOKUP(Table3[[#This Row],[Basisnaam]],Table2[Basisnaam],Table2[Naam],"",0)</f>
        <v>Aldi</v>
      </c>
      <c r="K340" t="str">
        <f>_xlfn.XLOOKUP(Table3[[#This Row],[Email]],Contacten!$D$2:$D$355,Contacten!$D$2:$D$355,"Not Found",0)</f>
        <v>Not Found</v>
      </c>
      <c r="L340" t="str">
        <f>_xlfn.XLOOKUP(LOWER(Table3[[#This Row],[Voornaam]]&amp;Table3[[#This Row],[Achternaam]]&amp;Table3[[#This Row],[Basisnaam]]),Contacten!$L$2:$L$355,Contacten!$H$2:$H$355,"Not Found",0)</f>
        <v>Not Found</v>
      </c>
      <c r="M340" t="str">
        <f>LOWER(Table3[[#This Row],[Voornaam]]&amp;Table3[[#This Row],[Achternaam]]&amp;Table3[[#This Row],[Basisnaam]])</f>
        <v>lisavandevoordealdi</v>
      </c>
    </row>
    <row r="341" spans="1:13" x14ac:dyDescent="0.45">
      <c r="A341" s="3" t="s">
        <v>6527</v>
      </c>
      <c r="B341" s="4" t="s">
        <v>6525</v>
      </c>
      <c r="C341" t="s">
        <v>6526</v>
      </c>
      <c r="D341" s="4" t="s">
        <v>8228</v>
      </c>
      <c r="E341" s="4" t="str">
        <f>SUBSTITUTE(SUBSTITUTE(SUBSTITUTE(SUBSTITUTE(SUBSTITUTE(SUBSTITUTE(SUBSTITUTE(SUBSTITUTE(SUBSTITUTE(SUBSTITUTE(SUBSTITUTE(SUBSTITUTE(SUBSTITUTE(LOWER(Table3[[#This Row],[Bedrijf]]),".",""),"-","")," bvba",""),"belgië",""),"belgium","")," nv","")," bv",""),"group",""),"groep","")," ", ""),"é","e"),"è","e"),"à","a")</f>
        <v>alpro</v>
      </c>
      <c r="F341" t="s">
        <v>6689</v>
      </c>
      <c r="G341" s="4" t="s">
        <v>6689</v>
      </c>
      <c r="H341" t="s">
        <v>8229</v>
      </c>
      <c r="I341" t="s">
        <v>8230</v>
      </c>
      <c r="J341" t="str">
        <f>_xlfn.XLOOKUP(Table3[[#This Row],[Basisnaam]],Table2[Basisnaam],Table2[Naam],"",0)</f>
        <v>ALPRO</v>
      </c>
      <c r="K341" t="str">
        <f>_xlfn.XLOOKUP(Table3[[#This Row],[Email]],Contacten!$D$2:$D$355,Contacten!$D$2:$D$355,"Not Found",0)</f>
        <v>lisanne.lapidaire@alpro.com</v>
      </c>
      <c r="L341" t="str">
        <f>_xlfn.XLOOKUP(LOWER(Table3[[#This Row],[Voornaam]]&amp;Table3[[#This Row],[Achternaam]]&amp;Table3[[#This Row],[Basisnaam]]),Contacten!$L$2:$L$355,Contacten!$H$2:$H$355,"Not Found",0)</f>
        <v>Not Found</v>
      </c>
      <c r="M341" t="str">
        <f>LOWER(Table3[[#This Row],[Voornaam]]&amp;Table3[[#This Row],[Achternaam]]&amp;Table3[[#This Row],[Basisnaam]])</f>
        <v>lisannelapidairealpro</v>
      </c>
    </row>
    <row r="342" spans="1:13" x14ac:dyDescent="0.45">
      <c r="A342" s="3" t="s">
        <v>8231</v>
      </c>
      <c r="B342" s="4" t="s">
        <v>8232</v>
      </c>
      <c r="C342" t="s">
        <v>8233</v>
      </c>
      <c r="D342" s="4" t="s">
        <v>7079</v>
      </c>
      <c r="E342" s="4" t="str">
        <f>SUBSTITUTE(SUBSTITUTE(SUBSTITUTE(SUBSTITUTE(SUBSTITUTE(SUBSTITUTE(SUBSTITUTE(SUBSTITUTE(SUBSTITUTE(SUBSTITUTE(SUBSTITUTE(SUBSTITUTE(SUBSTITUTE(LOWER(Table3[[#This Row],[Bedrijf]]),".",""),"-","")," bvba",""),"belgië",""),"belgium","")," nv","")," bv",""),"group",""),"groep","")," ", ""),"é","e"),"è","e"),"à","a")</f>
        <v>imec</v>
      </c>
      <c r="F342" t="s">
        <v>8234</v>
      </c>
      <c r="G342" s="4" t="s">
        <v>6689</v>
      </c>
      <c r="H342" t="s">
        <v>5987</v>
      </c>
      <c r="I342" t="s">
        <v>7081</v>
      </c>
      <c r="J342" t="str">
        <f>_xlfn.XLOOKUP(Table3[[#This Row],[Basisnaam]],Table2[Basisnaam],Table2[Naam],"",0)</f>
        <v>Imec</v>
      </c>
      <c r="K342" t="str">
        <f>_xlfn.XLOOKUP(Table3[[#This Row],[Email]],Contacten!$D$2:$D$355,Contacten!$D$2:$D$355,"Not Found",0)</f>
        <v>Not Found</v>
      </c>
      <c r="L342" t="str">
        <f>_xlfn.XLOOKUP(LOWER(Table3[[#This Row],[Voornaam]]&amp;Table3[[#This Row],[Achternaam]]&amp;Table3[[#This Row],[Basisnaam]]),Contacten!$L$2:$L$355,Contacten!$H$2:$H$355,"Not Found",0)</f>
        <v>Not Found</v>
      </c>
      <c r="M342" t="str">
        <f>LOWER(Table3[[#This Row],[Voornaam]]&amp;Table3[[#This Row],[Achternaam]]&amp;Table3[[#This Row],[Basisnaam]])</f>
        <v>lisbethdecneutimec</v>
      </c>
    </row>
    <row r="343" spans="1:13" x14ac:dyDescent="0.45">
      <c r="A343" s="3" t="s">
        <v>8235</v>
      </c>
      <c r="B343" s="4" t="s">
        <v>8236</v>
      </c>
      <c r="C343" t="s">
        <v>8237</v>
      </c>
      <c r="D343" s="4" t="s">
        <v>6739</v>
      </c>
      <c r="E343" s="4" t="str">
        <f>SUBSTITUTE(SUBSTITUTE(SUBSTITUTE(SUBSTITUTE(SUBSTITUTE(SUBSTITUTE(SUBSTITUTE(SUBSTITUTE(SUBSTITUTE(SUBSTITUTE(SUBSTITUTE(SUBSTITUTE(SUBSTITUTE(LOWER(Table3[[#This Row],[Bedrijf]]),".",""),"-","")," bvba",""),"belgië",""),"belgium","")," nv","")," bv",""),"group",""),"groep","")," ", ""),"é","e"),"è","e"),"à","a")</f>
        <v>atlascopcoairpower</v>
      </c>
      <c r="F343" t="s">
        <v>6689</v>
      </c>
      <c r="G343" s="4" t="s">
        <v>6689</v>
      </c>
      <c r="H343" t="s">
        <v>6740</v>
      </c>
      <c r="I343" t="s">
        <v>8238</v>
      </c>
      <c r="J343" t="str">
        <f>_xlfn.XLOOKUP(Table3[[#This Row],[Basisnaam]],Table2[Basisnaam],Table2[Naam],"",0)</f>
        <v>Atlas Copco Airpower</v>
      </c>
      <c r="K343" t="str">
        <f>_xlfn.XLOOKUP(Table3[[#This Row],[Email]],Contacten!$D$2:$D$355,Contacten!$D$2:$D$355,"Not Found",0)</f>
        <v>Not Found</v>
      </c>
      <c r="L343" t="str">
        <f>_xlfn.XLOOKUP(LOWER(Table3[[#This Row],[Voornaam]]&amp;Table3[[#This Row],[Achternaam]]&amp;Table3[[#This Row],[Basisnaam]]),Contacten!$L$2:$L$355,Contacten!$H$2:$H$355,"Not Found",0)</f>
        <v>Not Found</v>
      </c>
      <c r="M343" t="str">
        <f>LOWER(Table3[[#This Row],[Voornaam]]&amp;Table3[[#This Row],[Achternaam]]&amp;Table3[[#This Row],[Basisnaam]])</f>
        <v>lodegrysonatlascopcoairpower</v>
      </c>
    </row>
    <row r="344" spans="1:13" x14ac:dyDescent="0.45">
      <c r="A344" s="3" t="s">
        <v>8239</v>
      </c>
      <c r="B344" s="4" t="s">
        <v>8240</v>
      </c>
      <c r="C344" t="s">
        <v>8116</v>
      </c>
      <c r="D344" s="4" t="s">
        <v>8241</v>
      </c>
      <c r="E344" s="4" t="str">
        <f>SUBSTITUTE(SUBSTITUTE(SUBSTITUTE(SUBSTITUTE(SUBSTITUTE(SUBSTITUTE(SUBSTITUTE(SUBSTITUTE(SUBSTITUTE(SUBSTITUTE(SUBSTITUTE(SUBSTITUTE(SUBSTITUTE(LOWER(Table3[[#This Row],[Bedrijf]]),".",""),"-","")," bvba",""),"belgië",""),"belgium","")," nv","")," bv",""),"group",""),"groep","")," ", ""),"é","e"),"è","e"),"à","a")</f>
        <v>beltastehamont</v>
      </c>
      <c r="F344" t="s">
        <v>8242</v>
      </c>
      <c r="G344" s="4" t="s">
        <v>6689</v>
      </c>
      <c r="H344" t="s">
        <v>5052</v>
      </c>
      <c r="I344" t="s">
        <v>8243</v>
      </c>
      <c r="J344" t="str">
        <f>_xlfn.XLOOKUP(Table3[[#This Row],[Basisnaam]],Table2[Basisnaam],Table2[Naam],"",0)</f>
        <v>Beltaste Hamont NV</v>
      </c>
      <c r="K344" t="str">
        <f>_xlfn.XLOOKUP(Table3[[#This Row],[Email]],Contacten!$D$2:$D$355,Contacten!$D$2:$D$355,"Not Found",0)</f>
        <v>Not Found</v>
      </c>
      <c r="L344" t="str">
        <f>_xlfn.XLOOKUP(LOWER(Table3[[#This Row],[Voornaam]]&amp;Table3[[#This Row],[Achternaam]]&amp;Table3[[#This Row],[Basisnaam]]),Contacten!$L$2:$L$355,Contacten!$H$2:$H$355,"Not Found",0)</f>
        <v>Not Found</v>
      </c>
      <c r="M344" t="str">
        <f>LOWER(Table3[[#This Row],[Voornaam]]&amp;Table3[[#This Row],[Achternaam]]&amp;Table3[[#This Row],[Basisnaam]])</f>
        <v>lorevervloetbeltastehamont</v>
      </c>
    </row>
    <row r="345" spans="1:13" x14ac:dyDescent="0.45">
      <c r="A345" s="3" t="s">
        <v>8244</v>
      </c>
      <c r="B345" s="4" t="s">
        <v>8245</v>
      </c>
      <c r="C345" t="s">
        <v>8246</v>
      </c>
      <c r="D345" s="4" t="s">
        <v>8247</v>
      </c>
      <c r="E345" s="4" t="str">
        <f>SUBSTITUTE(SUBSTITUTE(SUBSTITUTE(SUBSTITUTE(SUBSTITUTE(SUBSTITUTE(SUBSTITUTE(SUBSTITUTE(SUBSTITUTE(SUBSTITUTE(SUBSTITUTE(SUBSTITUTE(SUBSTITUTE(LOWER(Table3[[#This Row],[Bedrijf]]),".",""),"-","")," bvba",""),"belgië",""),"belgium","")," nv","")," bv",""),"group",""),"groep","")," ", ""),"é","e"),"è","e"),"à","a")</f>
        <v>fimaser</v>
      </c>
      <c r="F345" t="s">
        <v>8248</v>
      </c>
      <c r="G345" s="4" t="s">
        <v>6689</v>
      </c>
      <c r="H345" t="s">
        <v>5052</v>
      </c>
      <c r="I345" t="s">
        <v>8249</v>
      </c>
      <c r="J345" t="str">
        <f>_xlfn.XLOOKUP(Table3[[#This Row],[Basisnaam]],Table2[Basisnaam],Table2[Naam],"",0)</f>
        <v>Fimaser</v>
      </c>
      <c r="K345" t="str">
        <f>_xlfn.XLOOKUP(Table3[[#This Row],[Email]],Contacten!$D$2:$D$355,Contacten!$D$2:$D$355,"Not Found",0)</f>
        <v>Not Found</v>
      </c>
      <c r="L345" t="str">
        <f>_xlfn.XLOOKUP(LOWER(Table3[[#This Row],[Voornaam]]&amp;Table3[[#This Row],[Achternaam]]&amp;Table3[[#This Row],[Basisnaam]]),Contacten!$L$2:$L$355,Contacten!$H$2:$H$355,"Not Found",0)</f>
        <v>Not Found</v>
      </c>
      <c r="M345" t="str">
        <f>LOWER(Table3[[#This Row],[Voornaam]]&amp;Table3[[#This Row],[Achternaam]]&amp;Table3[[#This Row],[Basisnaam]])</f>
        <v>lorenzoharangozofimaser</v>
      </c>
    </row>
    <row r="346" spans="1:13" x14ac:dyDescent="0.45">
      <c r="A346" s="3" t="s">
        <v>8250</v>
      </c>
      <c r="B346" s="4" t="s">
        <v>8251</v>
      </c>
      <c r="C346" t="s">
        <v>5084</v>
      </c>
      <c r="D346" s="4" t="s">
        <v>7604</v>
      </c>
      <c r="E346" s="4" t="str">
        <f>SUBSTITUTE(SUBSTITUTE(SUBSTITUTE(SUBSTITUTE(SUBSTITUTE(SUBSTITUTE(SUBSTITUTE(SUBSTITUTE(SUBSTITUTE(SUBSTITUTE(SUBSTITUTE(SUBSTITUTE(SUBSTITUTE(LOWER(Table3[[#This Row],[Bedrijf]]),".",""),"-","")," bvba",""),"belgië",""),"belgium","")," nv","")," bv",""),"group",""),"groep","")," ", ""),"é","e"),"è","e"),"à","a")</f>
        <v>electrabelsa</v>
      </c>
      <c r="F346" t="s">
        <v>8252</v>
      </c>
      <c r="G346" s="4" t="s">
        <v>6689</v>
      </c>
      <c r="H346" t="s">
        <v>8253</v>
      </c>
      <c r="I346" t="s">
        <v>8254</v>
      </c>
      <c r="J346" t="str">
        <f>_xlfn.XLOOKUP(Table3[[#This Row],[Basisnaam]],Table2[Basisnaam],Table2[Naam],"",0)</f>
        <v>Electrabel Sa</v>
      </c>
      <c r="K346" t="str">
        <f>_xlfn.XLOOKUP(Table3[[#This Row],[Email]],Contacten!$D$2:$D$355,Contacten!$D$2:$D$355,"Not Found",0)</f>
        <v>Not Found</v>
      </c>
      <c r="L346" t="str">
        <f>_xlfn.XLOOKUP(LOWER(Table3[[#This Row],[Voornaam]]&amp;Table3[[#This Row],[Achternaam]]&amp;Table3[[#This Row],[Basisnaam]]),Contacten!$L$2:$L$355,Contacten!$H$2:$H$355,"Not Found",0)</f>
        <v>Not Found</v>
      </c>
      <c r="M346" t="str">
        <f>LOWER(Table3[[#This Row],[Voornaam]]&amp;Table3[[#This Row],[Achternaam]]&amp;Table3[[#This Row],[Basisnaam]])</f>
        <v>lorrainemertenselectrabelsa</v>
      </c>
    </row>
    <row r="347" spans="1:13" x14ac:dyDescent="0.45">
      <c r="A347" s="3" t="s">
        <v>8255</v>
      </c>
      <c r="B347" s="4" t="s">
        <v>8251</v>
      </c>
      <c r="C347" t="s">
        <v>5084</v>
      </c>
      <c r="D347" s="4" t="s">
        <v>8256</v>
      </c>
      <c r="E347" s="4" t="str">
        <f>SUBSTITUTE(SUBSTITUTE(SUBSTITUTE(SUBSTITUTE(SUBSTITUTE(SUBSTITUTE(SUBSTITUTE(SUBSTITUTE(SUBSTITUTE(SUBSTITUTE(SUBSTITUTE(SUBSTITUTE(SUBSTITUTE(LOWER(Table3[[#This Row],[Bedrijf]]),".",""),"-","")," bvba",""),"belgië",""),"belgium","")," nv","")," bv",""),"group",""),"groep","")," ", ""),"é","e"),"è","e"),"à","a")</f>
        <v>tractebelengineering</v>
      </c>
      <c r="F347" t="s">
        <v>6689</v>
      </c>
      <c r="G347" s="4" t="s">
        <v>6689</v>
      </c>
      <c r="H347" t="s">
        <v>8253</v>
      </c>
      <c r="I347" t="s">
        <v>8257</v>
      </c>
      <c r="J347" t="str">
        <f>_xlfn.XLOOKUP(Table3[[#This Row],[Basisnaam]],Table2[Basisnaam],Table2[Naam],"",0)</f>
        <v>Tractebel Engineering</v>
      </c>
      <c r="K347" t="str">
        <f>_xlfn.XLOOKUP(Table3[[#This Row],[Email]],Contacten!$D$2:$D$355,Contacten!$D$2:$D$355,"Not Found",0)</f>
        <v>Not Found</v>
      </c>
      <c r="L347" t="str">
        <f>_xlfn.XLOOKUP(LOWER(Table3[[#This Row],[Voornaam]]&amp;Table3[[#This Row],[Achternaam]]&amp;Table3[[#This Row],[Basisnaam]]),Contacten!$L$2:$L$355,Contacten!$H$2:$H$355,"Not Found",0)</f>
        <v>Not Found</v>
      </c>
      <c r="M347" t="str">
        <f>LOWER(Table3[[#This Row],[Voornaam]]&amp;Table3[[#This Row],[Achternaam]]&amp;Table3[[#This Row],[Basisnaam]])</f>
        <v>lorrainemertenstractebelengineering</v>
      </c>
    </row>
    <row r="348" spans="1:13" x14ac:dyDescent="0.45">
      <c r="A348" s="3" t="s">
        <v>8258</v>
      </c>
      <c r="B348" s="4" t="s">
        <v>8259</v>
      </c>
      <c r="C348" t="s">
        <v>8260</v>
      </c>
      <c r="D348" s="4" t="s">
        <v>8261</v>
      </c>
      <c r="E348" s="4" t="str">
        <f>SUBSTITUTE(SUBSTITUTE(SUBSTITUTE(SUBSTITUTE(SUBSTITUTE(SUBSTITUTE(SUBSTITUTE(SUBSTITUTE(SUBSTITUTE(SUBSTITUTE(SUBSTITUTE(SUBSTITUTE(SUBSTITUTE(LOWER(Table3[[#This Row],[Bedrijf]]),".",""),"-","")," bvba",""),"belgië",""),"belgium","")," nv","")," bv",""),"group",""),"groep","")," ", ""),"é","e"),"è","e"),"à","a")</f>
        <v>etexheadquarters</v>
      </c>
      <c r="F348" t="s">
        <v>8262</v>
      </c>
      <c r="G348" s="4" t="s">
        <v>6689</v>
      </c>
      <c r="H348" t="s">
        <v>5987</v>
      </c>
      <c r="I348" t="s">
        <v>8263</v>
      </c>
      <c r="J348" t="str">
        <f>_xlfn.XLOOKUP(Table3[[#This Row],[Basisnaam]],Table2[Basisnaam],Table2[Naam],"",0)</f>
        <v>Etex Group Headquarters</v>
      </c>
      <c r="K348" t="str">
        <f>_xlfn.XLOOKUP(Table3[[#This Row],[Email]],Contacten!$D$2:$D$355,Contacten!$D$2:$D$355,"Not Found",0)</f>
        <v>Not Found</v>
      </c>
      <c r="L348" t="str">
        <f>_xlfn.XLOOKUP(LOWER(Table3[[#This Row],[Voornaam]]&amp;Table3[[#This Row],[Achternaam]]&amp;Table3[[#This Row],[Basisnaam]]),Contacten!$L$2:$L$355,Contacten!$H$2:$H$355,"Not Found",0)</f>
        <v>Not Found</v>
      </c>
      <c r="M348" t="str">
        <f>LOWER(Table3[[#This Row],[Voornaam]]&amp;Table3[[#This Row],[Achternaam]]&amp;Table3[[#This Row],[Basisnaam]])</f>
        <v>louisecailetexheadquarters</v>
      </c>
    </row>
    <row r="349" spans="1:13" x14ac:dyDescent="0.45">
      <c r="A349" s="3" t="s">
        <v>8264</v>
      </c>
      <c r="B349" s="4" t="s">
        <v>5698</v>
      </c>
      <c r="C349" t="s">
        <v>8265</v>
      </c>
      <c r="D349" s="4" t="s">
        <v>8266</v>
      </c>
      <c r="E349" s="4" t="str">
        <f>SUBSTITUTE(SUBSTITUTE(SUBSTITUTE(SUBSTITUTE(SUBSTITUTE(SUBSTITUTE(SUBSTITUTE(SUBSTITUTE(SUBSTITUTE(SUBSTITUTE(SUBSTITUTE(SUBSTITUTE(SUBSTITUTE(LOWER(Table3[[#This Row],[Bedrijf]]),".",""),"-","")," bvba",""),"belgië",""),"belgium","")," nv","")," bv",""),"group",""),"groep","")," ", ""),"é","e"),"è","e"),"à","a")</f>
        <v>axi</v>
      </c>
      <c r="F349" t="s">
        <v>8267</v>
      </c>
      <c r="G349" s="4" t="s">
        <v>6689</v>
      </c>
      <c r="H349" t="s">
        <v>8268</v>
      </c>
      <c r="I349" t="s">
        <v>8269</v>
      </c>
      <c r="J349" t="str">
        <f>_xlfn.XLOOKUP(Table3[[#This Row],[Basisnaam]],Table2[Basisnaam],Table2[Naam],"",0)</f>
        <v>AXI</v>
      </c>
      <c r="K349" t="str">
        <f>_xlfn.XLOOKUP(Table3[[#This Row],[Email]],Contacten!$D$2:$D$355,Contacten!$D$2:$D$355,"Not Found",0)</f>
        <v>Not Found</v>
      </c>
      <c r="L349" t="str">
        <f>_xlfn.XLOOKUP(LOWER(Table3[[#This Row],[Voornaam]]&amp;Table3[[#This Row],[Achternaam]]&amp;Table3[[#This Row],[Basisnaam]]),Contacten!$L$2:$L$355,Contacten!$H$2:$H$355,"Not Found",0)</f>
        <v>Not Found</v>
      </c>
      <c r="M349" t="str">
        <f>LOWER(Table3[[#This Row],[Voornaam]]&amp;Table3[[#This Row],[Achternaam]]&amp;Table3[[#This Row],[Basisnaam]])</f>
        <v>lucstueraxi</v>
      </c>
    </row>
    <row r="350" spans="1:13" ht="13.15" customHeight="1" x14ac:dyDescent="0.45">
      <c r="A350" s="4" t="s">
        <v>8270</v>
      </c>
      <c r="B350" s="4" t="s">
        <v>8271</v>
      </c>
      <c r="C350" t="s">
        <v>8272</v>
      </c>
      <c r="D350" s="4" t="s">
        <v>7624</v>
      </c>
      <c r="E350" s="4" t="str">
        <f>SUBSTITUTE(SUBSTITUTE(SUBSTITUTE(SUBSTITUTE(SUBSTITUTE(SUBSTITUTE(SUBSTITUTE(SUBSTITUTE(SUBSTITUTE(SUBSTITUTE(SUBSTITUTE(SUBSTITUTE(SUBSTITUTE(LOWER(Table3[[#This Row],[Bedrijf]]),".",""),"-","")," bvba",""),"belgië",""),"belgium","")," nv","")," bv",""),"group",""),"groep","")," ", ""),"é","e"),"è","e"),"à","a")</f>
        <v>euroports</v>
      </c>
      <c r="F350" t="s">
        <v>8273</v>
      </c>
      <c r="G350" s="4" t="s">
        <v>6689</v>
      </c>
      <c r="H350" t="s">
        <v>5987</v>
      </c>
      <c r="I350" t="s">
        <v>7626</v>
      </c>
      <c r="J350" t="str">
        <f>_xlfn.XLOOKUP(Table3[[#This Row],[Basisnaam]],Table2[Basisnaam],Table2[Naam],"",0)</f>
        <v>Euroports Belgium</v>
      </c>
      <c r="K350" t="str">
        <f>_xlfn.XLOOKUP(Table3[[#This Row],[Email]],Contacten!$D$2:$D$355,Contacten!$D$2:$D$355,"Not Found",0)</f>
        <v>Not Found</v>
      </c>
      <c r="L350" t="str">
        <f>_xlfn.XLOOKUP(LOWER(Table3[[#This Row],[Voornaam]]&amp;Table3[[#This Row],[Achternaam]]&amp;Table3[[#This Row],[Basisnaam]]),Contacten!$L$2:$L$355,Contacten!$H$2:$H$355,"Not Found",0)</f>
        <v>Not Found</v>
      </c>
      <c r="M350" t="str">
        <f>LOWER(Table3[[#This Row],[Voornaam]]&amp;Table3[[#This Row],[Achternaam]]&amp;Table3[[#This Row],[Basisnaam]])</f>
        <v>lucrècereybroeckeuroports</v>
      </c>
    </row>
    <row r="351" spans="1:13" x14ac:dyDescent="0.45">
      <c r="A351" s="3" t="s">
        <v>8274</v>
      </c>
      <c r="B351" s="4" t="s">
        <v>8275</v>
      </c>
      <c r="C351" t="s">
        <v>8276</v>
      </c>
      <c r="D351" s="4" t="s">
        <v>8277</v>
      </c>
      <c r="E351" s="4" t="str">
        <f>SUBSTITUTE(SUBSTITUTE(SUBSTITUTE(SUBSTITUTE(SUBSTITUTE(SUBSTITUTE(SUBSTITUTE(SUBSTITUTE(SUBSTITUTE(SUBSTITUTE(SUBSTITUTE(SUBSTITUTE(SUBSTITUTE(LOWER(Table3[[#This Row],[Bedrijf]]),".",""),"-","")," bvba",""),"belgië",""),"belgium","")," nv","")," bv",""),"group",""),"groep","")," ", ""),"é","e"),"è","e"),"à","a")</f>
        <v>willynaessens</v>
      </c>
      <c r="F351" t="s">
        <v>6689</v>
      </c>
      <c r="G351" s="4" t="s">
        <v>6689</v>
      </c>
      <c r="H351" t="s">
        <v>5052</v>
      </c>
      <c r="I351" t="s">
        <v>8278</v>
      </c>
      <c r="J351" t="str">
        <f>_xlfn.XLOOKUP(Table3[[#This Row],[Basisnaam]],Table2[Basisnaam],Table2[Naam],"",0)</f>
        <v>Willy Naessens Group</v>
      </c>
      <c r="K351" t="str">
        <f>_xlfn.XLOOKUP(Table3[[#This Row],[Email]],Contacten!$D$2:$D$355,Contacten!$D$2:$D$355,"Not Found",0)</f>
        <v>Not Found</v>
      </c>
      <c r="L351" t="str">
        <f>_xlfn.XLOOKUP(LOWER(Table3[[#This Row],[Voornaam]]&amp;Table3[[#This Row],[Achternaam]]&amp;Table3[[#This Row],[Basisnaam]]),Contacten!$L$2:$L$355,Contacten!$H$2:$H$355,"Not Found",0)</f>
        <v>Not Found</v>
      </c>
      <c r="M351" t="str">
        <f>LOWER(Table3[[#This Row],[Voornaam]]&amp;Table3[[#This Row],[Achternaam]]&amp;Table3[[#This Row],[Basisnaam]])</f>
        <v>ludivinevan asschewillynaessens</v>
      </c>
    </row>
    <row r="352" spans="1:13" x14ac:dyDescent="0.45">
      <c r="A352" s="3" t="s">
        <v>8279</v>
      </c>
      <c r="B352" s="4" t="s">
        <v>8280</v>
      </c>
      <c r="C352" t="s">
        <v>8281</v>
      </c>
      <c r="D352" s="4" t="s">
        <v>8282</v>
      </c>
      <c r="E352" s="4" t="str">
        <f>SUBSTITUTE(SUBSTITUTE(SUBSTITUTE(SUBSTITUTE(SUBSTITUTE(SUBSTITUTE(SUBSTITUTE(SUBSTITUTE(SUBSTITUTE(SUBSTITUTE(SUBSTITUTE(SUBSTITUTE(SUBSTITUTE(LOWER(Table3[[#This Row],[Bedrijf]]),".",""),"-","")," bvba",""),"belgië",""),"belgium","")," nv","")," bv",""),"group",""),"groep","")," ", ""),"é","e"),"è","e"),"à","a")</f>
        <v>esko</v>
      </c>
      <c r="F352" t="s">
        <v>6689</v>
      </c>
      <c r="G352" s="4" t="s">
        <v>6689</v>
      </c>
      <c r="H352" t="s">
        <v>5115</v>
      </c>
      <c r="I352" t="s">
        <v>8283</v>
      </c>
      <c r="J352" t="str">
        <f>_xlfn.XLOOKUP(Table3[[#This Row],[Basisnaam]],Table2[Basisnaam],Table2[Naam],"",0)</f>
        <v>Esko</v>
      </c>
      <c r="K352" t="str">
        <f>_xlfn.XLOOKUP(Table3[[#This Row],[Email]],Contacten!$D$2:$D$355,Contacten!$D$2:$D$355,"Not Found",0)</f>
        <v>Not Found</v>
      </c>
      <c r="L352" t="str">
        <f>_xlfn.XLOOKUP(LOWER(Table3[[#This Row],[Voornaam]]&amp;Table3[[#This Row],[Achternaam]]&amp;Table3[[#This Row],[Basisnaam]]),Contacten!$L$2:$L$355,Contacten!$H$2:$H$355,"Not Found",0)</f>
        <v>Not Found</v>
      </c>
      <c r="M352" t="str">
        <f>LOWER(Table3[[#This Row],[Voornaam]]&amp;Table3[[#This Row],[Achternaam]]&amp;Table3[[#This Row],[Basisnaam]])</f>
        <v>lutgardeoosterlinckesko</v>
      </c>
    </row>
    <row r="353" spans="1:13" x14ac:dyDescent="0.45">
      <c r="A353" s="3" t="s">
        <v>8284</v>
      </c>
      <c r="B353" s="4" t="s">
        <v>5545</v>
      </c>
      <c r="C353" t="s">
        <v>8285</v>
      </c>
      <c r="D353" s="4" t="s">
        <v>8286</v>
      </c>
      <c r="E353" s="4" t="str">
        <f>SUBSTITUTE(SUBSTITUTE(SUBSTITUTE(SUBSTITUTE(SUBSTITUTE(SUBSTITUTE(SUBSTITUTE(SUBSTITUTE(SUBSTITUTE(SUBSTITUTE(SUBSTITUTE(SUBSTITUTE(SUBSTITUTE(LOWER(Table3[[#This Row],[Bedrijf]]),".",""),"-","")," bvba",""),"belgië",""),"belgium","")," nv","")," bv",""),"group",""),"groep","")," ", ""),"é","e"),"è","e"),"à","a")</f>
        <v>kenvue</v>
      </c>
      <c r="F353" t="s">
        <v>6689</v>
      </c>
      <c r="G353" s="4" t="s">
        <v>6689</v>
      </c>
      <c r="H353" t="s">
        <v>8287</v>
      </c>
      <c r="I353" t="s">
        <v>6689</v>
      </c>
      <c r="J353" t="str">
        <f>_xlfn.XLOOKUP(Table3[[#This Row],[Basisnaam]],Table2[Basisnaam],Table2[Naam],"",0)</f>
        <v>Kenvue</v>
      </c>
      <c r="K353" t="str">
        <f>_xlfn.XLOOKUP(Table3[[#This Row],[Email]],Contacten!$D$2:$D$355,Contacten!$D$2:$D$355,"Not Found",0)</f>
        <v>Not Found</v>
      </c>
      <c r="L353" t="str">
        <f>_xlfn.XLOOKUP(LOWER(Table3[[#This Row],[Voornaam]]&amp;Table3[[#This Row],[Achternaam]]&amp;Table3[[#This Row],[Basisnaam]]),Contacten!$L$2:$L$355,Contacten!$H$2:$H$355,"Not Found",0)</f>
        <v>Not Found</v>
      </c>
      <c r="M353" t="str">
        <f>LOWER(Table3[[#This Row],[Voornaam]]&amp;Table3[[#This Row],[Achternaam]]&amp;Table3[[#This Row],[Basisnaam]])</f>
        <v>liesvercauterenkenvue</v>
      </c>
    </row>
    <row r="354" spans="1:13" x14ac:dyDescent="0.45">
      <c r="A354" s="3" t="s">
        <v>8288</v>
      </c>
      <c r="B354" s="4" t="s">
        <v>5148</v>
      </c>
      <c r="C354" t="s">
        <v>8289</v>
      </c>
      <c r="D354" s="4" t="s">
        <v>8290</v>
      </c>
      <c r="E354" s="4" t="str">
        <f>SUBSTITUTE(SUBSTITUTE(SUBSTITUTE(SUBSTITUTE(SUBSTITUTE(SUBSTITUTE(SUBSTITUTE(SUBSTITUTE(SUBSTITUTE(SUBSTITUTE(SUBSTITUTE(SUBSTITUTE(SUBSTITUTE(LOWER(Table3[[#This Row],[Bedrijf]]),".",""),"-","")," bvba",""),"belgië",""),"belgium","")," nv","")," bv",""),"group",""),"groep","")," ", ""),"é","e"),"è","e"),"à","a")</f>
        <v>invetechnologies</v>
      </c>
      <c r="F354" t="s">
        <v>8291</v>
      </c>
      <c r="G354" s="4" t="s">
        <v>6689</v>
      </c>
      <c r="H354" t="s">
        <v>5052</v>
      </c>
      <c r="I354" t="s">
        <v>8292</v>
      </c>
      <c r="J354" t="str">
        <f>_xlfn.XLOOKUP(Table3[[#This Row],[Basisnaam]],Table2[Basisnaam],Table2[Naam],"",0)</f>
        <v>Inve Technologies NV</v>
      </c>
      <c r="K354" t="str">
        <f>_xlfn.XLOOKUP(Table3[[#This Row],[Email]],Contacten!$D$2:$D$355,Contacten!$D$2:$D$355,"Not Found",0)</f>
        <v>Not Found</v>
      </c>
      <c r="L354" t="str">
        <f>_xlfn.XLOOKUP(LOWER(Table3[[#This Row],[Voornaam]]&amp;Table3[[#This Row],[Achternaam]]&amp;Table3[[#This Row],[Basisnaam]]),Contacten!$L$2:$L$355,Contacten!$H$2:$H$355,"Not Found",0)</f>
        <v>Not Found</v>
      </c>
      <c r="M354" t="str">
        <f>LOWER(Table3[[#This Row],[Voornaam]]&amp;Table3[[#This Row],[Achternaam]]&amp;Table3[[#This Row],[Basisnaam]])</f>
        <v>marcde feyterinvetechnologies</v>
      </c>
    </row>
    <row r="355" spans="1:13" x14ac:dyDescent="0.45">
      <c r="A355" s="3" t="s">
        <v>8293</v>
      </c>
      <c r="B355" s="4" t="s">
        <v>8294</v>
      </c>
      <c r="C355" t="s">
        <v>8295</v>
      </c>
      <c r="D355" s="4" t="s">
        <v>8296</v>
      </c>
      <c r="E355" s="4" t="str">
        <f>SUBSTITUTE(SUBSTITUTE(SUBSTITUTE(SUBSTITUTE(SUBSTITUTE(SUBSTITUTE(SUBSTITUTE(SUBSTITUTE(SUBSTITUTE(SUBSTITUTE(SUBSTITUTE(SUBSTITUTE(SUBSTITUTE(LOWER(Table3[[#This Row],[Bedrijf]]),".",""),"-","")," bvba",""),"belgië",""),"belgium","")," nv","")," bv",""),"group",""),"groep","")," ", ""),"é","e"),"è","e"),"à","a")</f>
        <v>d'ieterenautomotive</v>
      </c>
      <c r="F355" t="s">
        <v>8297</v>
      </c>
      <c r="G355" s="4" t="s">
        <v>6689</v>
      </c>
      <c r="H355" t="s">
        <v>8298</v>
      </c>
      <c r="I355" t="s">
        <v>8299</v>
      </c>
      <c r="J355" t="str">
        <f>_xlfn.XLOOKUP(Table3[[#This Row],[Basisnaam]],Table2[Basisnaam],Table2[Naam],"",0)</f>
        <v>D'Ieteren Automotive</v>
      </c>
      <c r="K355" t="str">
        <f>_xlfn.XLOOKUP(Table3[[#This Row],[Email]],Contacten!$D$2:$D$355,Contacten!$D$2:$D$355,"Not Found",0)</f>
        <v>Not Found</v>
      </c>
      <c r="L355" t="str">
        <f>_xlfn.XLOOKUP(LOWER(Table3[[#This Row],[Voornaam]]&amp;Table3[[#This Row],[Achternaam]]&amp;Table3[[#This Row],[Basisnaam]]),Contacten!$L$2:$L$355,Contacten!$H$2:$H$355,"Not Found",0)</f>
        <v>Not Found</v>
      </c>
      <c r="M355" t="str">
        <f>LOWER(Table3[[#This Row],[Voornaam]]&amp;Table3[[#This Row],[Achternaam]]&amp;Table3[[#This Row],[Basisnaam]])</f>
        <v>maartenwastiaud'ieterenautomotive</v>
      </c>
    </row>
    <row r="356" spans="1:13" x14ac:dyDescent="0.45">
      <c r="A356" s="3" t="s">
        <v>8300</v>
      </c>
      <c r="B356" s="4" t="s">
        <v>8301</v>
      </c>
      <c r="C356" t="s">
        <v>8302</v>
      </c>
      <c r="D356" s="4" t="s">
        <v>8303</v>
      </c>
      <c r="E356" s="4" t="str">
        <f>SUBSTITUTE(SUBSTITUTE(SUBSTITUTE(SUBSTITUTE(SUBSTITUTE(SUBSTITUTE(SUBSTITUTE(SUBSTITUTE(SUBSTITUTE(SUBSTITUTE(SUBSTITUTE(SUBSTITUTE(SUBSTITUTE(LOWER(Table3[[#This Row],[Bedrijf]]),".",""),"-","")," bvba",""),"belgië",""),"belgium","")," nv","")," bv",""),"group",""),"groep","")," ", ""),"é","e"),"è","e"),"à","a")</f>
        <v>easyfairs</v>
      </c>
      <c r="F356" t="s">
        <v>8304</v>
      </c>
      <c r="G356" s="4" t="s">
        <v>6689</v>
      </c>
      <c r="H356" t="s">
        <v>5052</v>
      </c>
      <c r="I356" t="s">
        <v>8305</v>
      </c>
      <c r="J356" t="str">
        <f>_xlfn.XLOOKUP(Table3[[#This Row],[Basisnaam]],Table2[Basisnaam],Table2[Naam],"",0)</f>
        <v>Easyfairs Belgium</v>
      </c>
      <c r="K356" t="str">
        <f>_xlfn.XLOOKUP(Table3[[#This Row],[Email]],Contacten!$D$2:$D$355,Contacten!$D$2:$D$355,"Not Found",0)</f>
        <v>Not Found</v>
      </c>
      <c r="L356" t="str">
        <f>_xlfn.XLOOKUP(LOWER(Table3[[#This Row],[Voornaam]]&amp;Table3[[#This Row],[Achternaam]]&amp;Table3[[#This Row],[Basisnaam]]),Contacten!$L$2:$L$355,Contacten!$H$2:$H$355,"Not Found",0)</f>
        <v>Not Found</v>
      </c>
      <c r="M356" t="str">
        <f>LOWER(Table3[[#This Row],[Voornaam]]&amp;Table3[[#This Row],[Achternaam]]&amp;Table3[[#This Row],[Basisnaam]])</f>
        <v>machiëlde cockeasyfairs</v>
      </c>
    </row>
    <row r="357" spans="1:13" x14ac:dyDescent="0.45">
      <c r="A357" s="3" t="s">
        <v>8306</v>
      </c>
      <c r="B357" s="4" t="s">
        <v>8307</v>
      </c>
      <c r="C357" t="s">
        <v>8308</v>
      </c>
      <c r="D357" s="4" t="s">
        <v>8309</v>
      </c>
      <c r="E357" s="4" t="str">
        <f>SUBSTITUTE(SUBSTITUTE(SUBSTITUTE(SUBSTITUTE(SUBSTITUTE(SUBSTITUTE(SUBSTITUTE(SUBSTITUTE(SUBSTITUTE(SUBSTITUTE(SUBSTITUTE(SUBSTITUTE(SUBSTITUTE(LOWER(Table3[[#This Row],[Bedrijf]]),".",""),"-","")," bvba",""),"belgië",""),"belgium","")," nv","")," bv",""),"group",""),"groep","")," ", ""),"é","e"),"è","e"),"à","a")</f>
        <v>siemens</v>
      </c>
      <c r="F357" t="s">
        <v>6689</v>
      </c>
      <c r="G357" s="4" t="s">
        <v>6689</v>
      </c>
      <c r="H357" t="s">
        <v>5052</v>
      </c>
      <c r="I357" t="s">
        <v>8310</v>
      </c>
      <c r="J357" t="str">
        <f>_xlfn.XLOOKUP(Table3[[#This Row],[Basisnaam]],Table2[Basisnaam],Table2[Naam],"",0)</f>
        <v>SIEMENS</v>
      </c>
      <c r="K357" t="str">
        <f>_xlfn.XLOOKUP(Table3[[#This Row],[Email]],Contacten!$D$2:$D$355,Contacten!$D$2:$D$355,"Not Found",0)</f>
        <v>Not Found</v>
      </c>
      <c r="L357" t="str">
        <f>_xlfn.XLOOKUP(LOWER(Table3[[#This Row],[Voornaam]]&amp;Table3[[#This Row],[Achternaam]]&amp;Table3[[#This Row],[Basisnaam]]),Contacten!$L$2:$L$355,Contacten!$H$2:$H$355,"Not Found",0)</f>
        <v>Not Found</v>
      </c>
      <c r="M357" t="str">
        <f>LOWER(Table3[[#This Row],[Voornaam]]&amp;Table3[[#This Row],[Achternaam]]&amp;Table3[[#This Row],[Basisnaam]])</f>
        <v>magdade bontesiemens</v>
      </c>
    </row>
    <row r="358" spans="1:13" x14ac:dyDescent="0.45">
      <c r="A358" s="3" t="s">
        <v>8311</v>
      </c>
      <c r="B358" s="4" t="s">
        <v>8312</v>
      </c>
      <c r="C358" t="s">
        <v>8313</v>
      </c>
      <c r="D358" s="4" t="s">
        <v>7485</v>
      </c>
      <c r="E358" s="4" t="str">
        <f>SUBSTITUTE(SUBSTITUTE(SUBSTITUTE(SUBSTITUTE(SUBSTITUTE(SUBSTITUTE(SUBSTITUTE(SUBSTITUTE(SUBSTITUTE(SUBSTITUTE(SUBSTITUTE(SUBSTITUTE(SUBSTITUTE(LOWER(Table3[[#This Row],[Bedrijf]]),".",""),"-","")," bvba",""),"belgië",""),"belgium","")," nv","")," bv",""),"group",""),"groep","")," ", ""),"é","e"),"è","e"),"à","a")</f>
        <v>alkenmaes</v>
      </c>
      <c r="F358" t="s">
        <v>8314</v>
      </c>
      <c r="G358" s="4" t="s">
        <v>6689</v>
      </c>
      <c r="H358" t="s">
        <v>5052</v>
      </c>
      <c r="I358" t="s">
        <v>279</v>
      </c>
      <c r="J358" t="str">
        <f>_xlfn.XLOOKUP(Table3[[#This Row],[Basisnaam]],Table2[Basisnaam],Table2[Naam],"",0)</f>
        <v>Alken-Maes</v>
      </c>
      <c r="K358" t="str">
        <f>_xlfn.XLOOKUP(Table3[[#This Row],[Email]],Contacten!$D$2:$D$355,Contacten!$D$2:$D$355,"Not Found",0)</f>
        <v>Not Found</v>
      </c>
      <c r="L358" t="str">
        <f>_xlfn.XLOOKUP(LOWER(Table3[[#This Row],[Voornaam]]&amp;Table3[[#This Row],[Achternaam]]&amp;Table3[[#This Row],[Basisnaam]]),Contacten!$L$2:$L$355,Contacten!$H$2:$H$355,"Not Found",0)</f>
        <v>Not Found</v>
      </c>
      <c r="M358" t="str">
        <f>LOWER(Table3[[#This Row],[Voornaam]]&amp;Table3[[#This Row],[Achternaam]]&amp;Table3[[#This Row],[Basisnaam]])</f>
        <v>manularosealkenmaes</v>
      </c>
    </row>
    <row r="359" spans="1:13" x14ac:dyDescent="0.45">
      <c r="A359" s="3" t="s">
        <v>6121</v>
      </c>
      <c r="B359" s="4" t="s">
        <v>5148</v>
      </c>
      <c r="C359" t="s">
        <v>6120</v>
      </c>
      <c r="D359" s="4" t="s">
        <v>731</v>
      </c>
      <c r="E359" s="4" t="str">
        <f>SUBSTITUTE(SUBSTITUTE(SUBSTITUTE(SUBSTITUTE(SUBSTITUTE(SUBSTITUTE(SUBSTITUTE(SUBSTITUTE(SUBSTITUTE(SUBSTITUTE(SUBSTITUTE(SUBSTITUTE(SUBSTITUTE(LOWER(Table3[[#This Row],[Bedrijf]]),".",""),"-","")," bvba",""),"belgië",""),"belgium","")," nv","")," bv",""),"group",""),"groep","")," ", ""),"é","e"),"è","e"),"à","a")</f>
        <v>basfantwerpen</v>
      </c>
      <c r="F359" t="s">
        <v>6689</v>
      </c>
      <c r="G359" s="4" t="s">
        <v>6689</v>
      </c>
      <c r="H359" t="s">
        <v>5052</v>
      </c>
      <c r="I359" t="s">
        <v>8315</v>
      </c>
      <c r="J359" t="str">
        <f>_xlfn.XLOOKUP(Table3[[#This Row],[Basisnaam]],Table2[Basisnaam],Table2[Naam],"",0)</f>
        <v>BASF Antwerpen</v>
      </c>
      <c r="K359" t="str">
        <f>_xlfn.XLOOKUP(Table3[[#This Row],[Email]],Contacten!$D$2:$D$355,Contacten!$D$2:$D$355,"Not Found",0)</f>
        <v>marc.boumans@basf.com</v>
      </c>
      <c r="L359" t="str">
        <f>_xlfn.XLOOKUP(LOWER(Table3[[#This Row],[Voornaam]]&amp;Table3[[#This Row],[Achternaam]]&amp;Table3[[#This Row],[Basisnaam]]),Contacten!$L$2:$L$355,Contacten!$H$2:$H$355,"Not Found",0)</f>
        <v>Not Found</v>
      </c>
      <c r="M359" t="str">
        <f>LOWER(Table3[[#This Row],[Voornaam]]&amp;Table3[[#This Row],[Achternaam]]&amp;Table3[[#This Row],[Basisnaam]])</f>
        <v>marcboumansbasfantwerpen</v>
      </c>
    </row>
    <row r="360" spans="1:13" x14ac:dyDescent="0.45">
      <c r="A360" s="3" t="s">
        <v>8316</v>
      </c>
      <c r="B360" s="4" t="s">
        <v>5148</v>
      </c>
      <c r="C360" t="s">
        <v>8289</v>
      </c>
      <c r="D360" s="4" t="s">
        <v>8290</v>
      </c>
      <c r="E360" s="4" t="str">
        <f>SUBSTITUTE(SUBSTITUTE(SUBSTITUTE(SUBSTITUTE(SUBSTITUTE(SUBSTITUTE(SUBSTITUTE(SUBSTITUTE(SUBSTITUTE(SUBSTITUTE(SUBSTITUTE(SUBSTITUTE(SUBSTITUTE(LOWER(Table3[[#This Row],[Bedrijf]]),".",""),"-","")," bvba",""),"belgië",""),"belgium","")," nv","")," bv",""),"group",""),"groep","")," ", ""),"é","e"),"è","e"),"à","a")</f>
        <v>invetechnologies</v>
      </c>
      <c r="F360" t="s">
        <v>6689</v>
      </c>
      <c r="G360" s="4" t="s">
        <v>6689</v>
      </c>
      <c r="H360" t="s">
        <v>5115</v>
      </c>
      <c r="I360" t="s">
        <v>8317</v>
      </c>
      <c r="J360" t="str">
        <f>_xlfn.XLOOKUP(Table3[[#This Row],[Basisnaam]],Table2[Basisnaam],Table2[Naam],"",0)</f>
        <v>Inve Technologies NV</v>
      </c>
      <c r="K360" t="str">
        <f>_xlfn.XLOOKUP(Table3[[#This Row],[Email]],Contacten!$D$2:$D$355,Contacten!$D$2:$D$355,"Not Found",0)</f>
        <v>Not Found</v>
      </c>
      <c r="L360" t="str">
        <f>_xlfn.XLOOKUP(LOWER(Table3[[#This Row],[Voornaam]]&amp;Table3[[#This Row],[Achternaam]]&amp;Table3[[#This Row],[Basisnaam]]),Contacten!$L$2:$L$355,Contacten!$H$2:$H$355,"Not Found",0)</f>
        <v>Not Found</v>
      </c>
      <c r="M360" t="str">
        <f>LOWER(Table3[[#This Row],[Voornaam]]&amp;Table3[[#This Row],[Achternaam]]&amp;Table3[[#This Row],[Basisnaam]])</f>
        <v>marcde feyterinvetechnologies</v>
      </c>
    </row>
    <row r="361" spans="1:13" x14ac:dyDescent="0.45">
      <c r="A361" s="3" t="s">
        <v>8318</v>
      </c>
      <c r="B361" s="4" t="s">
        <v>8319</v>
      </c>
      <c r="C361" t="s">
        <v>8320</v>
      </c>
      <c r="D361" s="4" t="s">
        <v>6735</v>
      </c>
      <c r="E361" s="4" t="str">
        <f>SUBSTITUTE(SUBSTITUTE(SUBSTITUTE(SUBSTITUTE(SUBSTITUTE(SUBSTITUTE(SUBSTITUTE(SUBSTITUTE(SUBSTITUTE(SUBSTITUTE(SUBSTITUTE(SUBSTITUTE(SUBSTITUTE(LOWER(Table3[[#This Row],[Bedrijf]]),".",""),"-","")," bvba",""),"belgië",""),"belgium","")," nv","")," bv",""),"group",""),"groep","")," ", ""),"é","e"),"è","e"),"à","a")</f>
        <v>envalior</v>
      </c>
      <c r="F361" t="s">
        <v>8321</v>
      </c>
      <c r="G361" s="4" t="s">
        <v>6689</v>
      </c>
      <c r="H361" t="s">
        <v>8148</v>
      </c>
      <c r="I361" t="s">
        <v>8322</v>
      </c>
      <c r="J361" t="str">
        <f>_xlfn.XLOOKUP(Table3[[#This Row],[Basisnaam]],Table2[Basisnaam],Table2[Naam],"",0)</f>
        <v>Envalior</v>
      </c>
      <c r="K361" t="str">
        <f>_xlfn.XLOOKUP(Table3[[#This Row],[Email]],Contacten!$D$2:$D$355,Contacten!$D$2:$D$355,"Not Found",0)</f>
        <v>Not Found</v>
      </c>
      <c r="L361" t="str">
        <f>_xlfn.XLOOKUP(LOWER(Table3[[#This Row],[Voornaam]]&amp;Table3[[#This Row],[Achternaam]]&amp;Table3[[#This Row],[Basisnaam]]),Contacten!$L$2:$L$355,Contacten!$H$2:$H$355,"Not Found",0)</f>
        <v>Not Found</v>
      </c>
      <c r="M361" t="str">
        <f>LOWER(Table3[[#This Row],[Voornaam]]&amp;Table3[[#This Row],[Achternaam]]&amp;Table3[[#This Row],[Basisnaam]])</f>
        <v>margotthysenvalior</v>
      </c>
    </row>
    <row r="362" spans="1:13" x14ac:dyDescent="0.45">
      <c r="A362" s="3" t="s">
        <v>8323</v>
      </c>
      <c r="B362" s="4" t="s">
        <v>8324</v>
      </c>
      <c r="C362" t="s">
        <v>8325</v>
      </c>
      <c r="D362" s="4" t="s">
        <v>7287</v>
      </c>
      <c r="E362" s="4" t="str">
        <f>SUBSTITUTE(SUBSTITUTE(SUBSTITUTE(SUBSTITUTE(SUBSTITUTE(SUBSTITUTE(SUBSTITUTE(SUBSTITUTE(SUBSTITUTE(SUBSTITUTE(SUBSTITUTE(SUBSTITUTE(SUBSTITUTE(LOWER(Table3[[#This Row],[Bedrijf]]),".",""),"-","")," bvba",""),"belgië",""),"belgium","")," nv","")," bv",""),"group",""),"groep","")," ", ""),"é","e"),"è","e"),"à","a")</f>
        <v>gbfoods</v>
      </c>
      <c r="F362" t="s">
        <v>8326</v>
      </c>
      <c r="G362" s="4" t="s">
        <v>6689</v>
      </c>
      <c r="H362" t="s">
        <v>7973</v>
      </c>
      <c r="I362" t="s">
        <v>7290</v>
      </c>
      <c r="J362" t="str">
        <f>_xlfn.XLOOKUP(Table3[[#This Row],[Basisnaam]],Table2[Basisnaam],Table2[Naam],"",0)</f>
        <v>GB Foods Belgium</v>
      </c>
      <c r="K362" t="str">
        <f>_xlfn.XLOOKUP(Table3[[#This Row],[Email]],Contacten!$D$2:$D$355,Contacten!$D$2:$D$355,"Not Found",0)</f>
        <v>Not Found</v>
      </c>
      <c r="L362" t="str">
        <f>_xlfn.XLOOKUP(LOWER(Table3[[#This Row],[Voornaam]]&amp;Table3[[#This Row],[Achternaam]]&amp;Table3[[#This Row],[Basisnaam]]),Contacten!$L$2:$L$355,Contacten!$H$2:$H$355,"Not Found",0)</f>
        <v>Not Found</v>
      </c>
      <c r="M362" t="str">
        <f>LOWER(Table3[[#This Row],[Voornaam]]&amp;Table3[[#This Row],[Achternaam]]&amp;Table3[[#This Row],[Basisnaam]])</f>
        <v>marianerauwgbfoods</v>
      </c>
    </row>
    <row r="363" spans="1:13" x14ac:dyDescent="0.45">
      <c r="A363" s="3" t="s">
        <v>8327</v>
      </c>
      <c r="B363" s="4" t="s">
        <v>8328</v>
      </c>
      <c r="C363" t="s">
        <v>8329</v>
      </c>
      <c r="D363" s="4" t="s">
        <v>8330</v>
      </c>
      <c r="E363" s="4" t="str">
        <f>SUBSTITUTE(SUBSTITUTE(SUBSTITUTE(SUBSTITUTE(SUBSTITUTE(SUBSTITUTE(SUBSTITUTE(SUBSTITUTE(SUBSTITUTE(SUBSTITUTE(SUBSTITUTE(SUBSTITUTE(SUBSTITUTE(LOWER(Table3[[#This Row],[Bedrijf]]),".",""),"-","")," bvba",""),"belgië",""),"belgium","")," nv","")," bv",""),"group",""),"groep","")," ", ""),"é","e"),"è","e"),"à","a")</f>
        <v>pauwels</v>
      </c>
      <c r="F363" t="s">
        <v>6689</v>
      </c>
      <c r="G363" s="4" t="s">
        <v>6689</v>
      </c>
      <c r="H363" t="s">
        <v>5052</v>
      </c>
      <c r="I363" t="s">
        <v>8331</v>
      </c>
      <c r="J363" t="str">
        <f>_xlfn.XLOOKUP(Table3[[#This Row],[Basisnaam]],Table2[Basisnaam],Table2[Naam],"",0)</f>
        <v>Pauwels NV</v>
      </c>
      <c r="K363" t="str">
        <f>_xlfn.XLOOKUP(Table3[[#This Row],[Email]],Contacten!$D$2:$D$355,Contacten!$D$2:$D$355,"Not Found",0)</f>
        <v>Not Found</v>
      </c>
      <c r="L363" t="str">
        <f>_xlfn.XLOOKUP(LOWER(Table3[[#This Row],[Voornaam]]&amp;Table3[[#This Row],[Achternaam]]&amp;Table3[[#This Row],[Basisnaam]]),Contacten!$L$2:$L$355,Contacten!$H$2:$H$355,"Not Found",0)</f>
        <v>Not Found</v>
      </c>
      <c r="M363" t="str">
        <f>LOWER(Table3[[#This Row],[Voornaam]]&amp;Table3[[#This Row],[Achternaam]]&amp;Table3[[#This Row],[Basisnaam]])</f>
        <v>mariannegeertsenpauwels</v>
      </c>
    </row>
    <row r="364" spans="1:13" x14ac:dyDescent="0.45">
      <c r="A364" s="3" t="s">
        <v>8332</v>
      </c>
      <c r="B364" s="4" t="s">
        <v>8333</v>
      </c>
      <c r="C364" t="s">
        <v>8334</v>
      </c>
      <c r="D364" s="4" t="s">
        <v>7013</v>
      </c>
      <c r="E364" s="4" t="str">
        <f>SUBSTITUTE(SUBSTITUTE(SUBSTITUTE(SUBSTITUTE(SUBSTITUTE(SUBSTITUTE(SUBSTITUTE(SUBSTITUTE(SUBSTITUTE(SUBSTITUTE(SUBSTITUTE(SUBSTITUTE(SUBSTITUTE(LOWER(Table3[[#This Row],[Bedrijf]]),".",""),"-","")," bvba",""),"belgië",""),"belgium","")," nv","")," bv",""),"group",""),"groep","")," ", ""),"é","e"),"è","e"),"à","a")</f>
        <v>graco</v>
      </c>
      <c r="F364" t="s">
        <v>6689</v>
      </c>
      <c r="G364" s="4" t="s">
        <v>6689</v>
      </c>
      <c r="H364" t="s">
        <v>8335</v>
      </c>
      <c r="I364" t="s">
        <v>8336</v>
      </c>
      <c r="J364" t="str">
        <f>_xlfn.XLOOKUP(Table3[[#This Row],[Basisnaam]],Table2[Basisnaam],Table2[Naam],"",0)</f>
        <v>Graco</v>
      </c>
      <c r="K364" t="str">
        <f>_xlfn.XLOOKUP(Table3[[#This Row],[Email]],Contacten!$D$2:$D$355,Contacten!$D$2:$D$355,"Not Found",0)</f>
        <v>Not Found</v>
      </c>
      <c r="L364" t="str">
        <f>_xlfn.XLOOKUP(LOWER(Table3[[#This Row],[Voornaam]]&amp;Table3[[#This Row],[Achternaam]]&amp;Table3[[#This Row],[Basisnaam]]),Contacten!$L$2:$L$355,Contacten!$H$2:$H$355,"Not Found",0)</f>
        <v>Not Found</v>
      </c>
      <c r="M364" t="str">
        <f>LOWER(Table3[[#This Row],[Voornaam]]&amp;Table3[[#This Row],[Achternaam]]&amp;Table3[[#This Row],[Basisnaam]])</f>
        <v>marie-clairetansgraco</v>
      </c>
    </row>
    <row r="365" spans="1:13" x14ac:dyDescent="0.45">
      <c r="A365" s="3" t="s">
        <v>8337</v>
      </c>
      <c r="B365" s="4" t="s">
        <v>8338</v>
      </c>
      <c r="C365" t="s">
        <v>8339</v>
      </c>
      <c r="D365" s="4" t="s">
        <v>8340</v>
      </c>
      <c r="E365" s="4" t="str">
        <f>SUBSTITUTE(SUBSTITUTE(SUBSTITUTE(SUBSTITUTE(SUBSTITUTE(SUBSTITUTE(SUBSTITUTE(SUBSTITUTE(SUBSTITUTE(SUBSTITUTE(SUBSTITUTE(SUBSTITUTE(SUBSTITUTE(LOWER(Table3[[#This Row],[Bedrijf]]),".",""),"-","")," bvba",""),"belgië",""),"belgium","")," nv","")," bv",""),"group",""),"groep","")," ", ""),"é","e"),"è","e"),"à","a")</f>
        <v>parkwind</v>
      </c>
      <c r="F365" t="s">
        <v>8341</v>
      </c>
      <c r="G365" s="4" t="s">
        <v>6689</v>
      </c>
      <c r="H365" t="s">
        <v>7846</v>
      </c>
      <c r="I365" t="s">
        <v>8342</v>
      </c>
      <c r="J365" t="str">
        <f>_xlfn.XLOOKUP(Table3[[#This Row],[Basisnaam]],Table2[Basisnaam],Table2[Naam],"",0)</f>
        <v>Parkwind</v>
      </c>
      <c r="K365" t="str">
        <f>_xlfn.XLOOKUP(Table3[[#This Row],[Email]],Contacten!$D$2:$D$355,Contacten!$D$2:$D$355,"Not Found",0)</f>
        <v>Not Found</v>
      </c>
      <c r="L365" t="str">
        <f>_xlfn.XLOOKUP(LOWER(Table3[[#This Row],[Voornaam]]&amp;Table3[[#This Row],[Achternaam]]&amp;Table3[[#This Row],[Basisnaam]]),Contacten!$L$2:$L$355,Contacten!$H$2:$H$355,"Not Found",0)</f>
        <v>Not Found</v>
      </c>
      <c r="M365" t="str">
        <f>LOWER(Table3[[#This Row],[Voornaam]]&amp;Table3[[#This Row],[Achternaam]]&amp;Table3[[#This Row],[Basisnaam]])</f>
        <v>mariekenmentenparkwind</v>
      </c>
    </row>
    <row r="366" spans="1:13" x14ac:dyDescent="0.45">
      <c r="A366" s="3" t="s">
        <v>8343</v>
      </c>
      <c r="B366" s="4" t="s">
        <v>8344</v>
      </c>
      <c r="C366" t="s">
        <v>8345</v>
      </c>
      <c r="D366" s="4" t="s">
        <v>8346</v>
      </c>
      <c r="E366" s="4" t="str">
        <f>SUBSTITUTE(SUBSTITUTE(SUBSTITUTE(SUBSTITUTE(SUBSTITUTE(SUBSTITUTE(SUBSTITUTE(SUBSTITUTE(SUBSTITUTE(SUBSTITUTE(SUBSTITUTE(SUBSTITUTE(SUBSTITUTE(LOWER(Table3[[#This Row],[Bedrijf]]),".",""),"-","")," bvba",""),"belgië",""),"belgium","")," nv","")," bv",""),"group",""),"groep","")," ", ""),"é","e"),"è","e"),"à","a")</f>
        <v>fostplus</v>
      </c>
      <c r="F366" t="s">
        <v>8347</v>
      </c>
      <c r="G366" s="4" t="s">
        <v>6689</v>
      </c>
      <c r="H366" t="s">
        <v>5052</v>
      </c>
      <c r="I366" t="s">
        <v>8348</v>
      </c>
      <c r="J366" t="str">
        <f>_xlfn.XLOOKUP(Table3[[#This Row],[Basisnaam]],Table2[Basisnaam],Table2[Naam],"",0)</f>
        <v>Fost Plus</v>
      </c>
      <c r="K366" t="str">
        <f>_xlfn.XLOOKUP(Table3[[#This Row],[Email]],Contacten!$D$2:$D$355,Contacten!$D$2:$D$355,"Not Found",0)</f>
        <v>Not Found</v>
      </c>
      <c r="L366" t="str">
        <f>_xlfn.XLOOKUP(LOWER(Table3[[#This Row],[Voornaam]]&amp;Table3[[#This Row],[Achternaam]]&amp;Table3[[#This Row],[Basisnaam]]),Contacten!$L$2:$L$355,Contacten!$H$2:$H$355,"Not Found",0)</f>
        <v>Not Found</v>
      </c>
      <c r="M366" t="str">
        <f>LOWER(Table3[[#This Row],[Voornaam]]&amp;Table3[[#This Row],[Achternaam]]&amp;Table3[[#This Row],[Basisnaam]])</f>
        <v>marie-sophiedenisfostplus</v>
      </c>
    </row>
    <row r="367" spans="1:13" x14ac:dyDescent="0.45">
      <c r="A367" s="3" t="s">
        <v>8349</v>
      </c>
      <c r="B367" s="4" t="s">
        <v>6409</v>
      </c>
      <c r="C367" t="s">
        <v>8350</v>
      </c>
      <c r="D367" s="4" t="s">
        <v>8351</v>
      </c>
      <c r="E367" s="4" t="str">
        <f>SUBSTITUTE(SUBSTITUTE(SUBSTITUTE(SUBSTITUTE(SUBSTITUTE(SUBSTITUTE(SUBSTITUTE(SUBSTITUTE(SUBSTITUTE(SUBSTITUTE(SUBSTITUTE(SUBSTITUTE(SUBSTITUTE(LOWER(Table3[[#This Row],[Bedrijf]]),".",""),"-","")," bvba",""),"belgië",""),"belgium","")," nv","")," bv",""),"group",""),"groep","")," ", ""),"é","e"),"è","e"),"à","a")</f>
        <v>vlaamsinstituutvoorbiotechnologieflandersinstituteforbiotechnology</v>
      </c>
      <c r="F367" t="s">
        <v>6689</v>
      </c>
      <c r="G367" s="4" t="s">
        <v>6689</v>
      </c>
      <c r="H367" t="s">
        <v>5115</v>
      </c>
      <c r="I367" t="s">
        <v>8352</v>
      </c>
      <c r="J367" t="str">
        <f>_xlfn.XLOOKUP(Table3[[#This Row],[Basisnaam]],Table2[Basisnaam],Table2[Naam],"",0)</f>
        <v>VLAAMS INSTITUUT VOOR BIOTECHNOLOGIE - FLANDERS INSTITUTE FOR BIOTECHNOLOGY</v>
      </c>
      <c r="K367" t="str">
        <f>_xlfn.XLOOKUP(Table3[[#This Row],[Email]],Contacten!$D$2:$D$355,Contacten!$D$2:$D$355,"Not Found",0)</f>
        <v>Not Found</v>
      </c>
      <c r="L367" t="str">
        <f>_xlfn.XLOOKUP(LOWER(Table3[[#This Row],[Voornaam]]&amp;Table3[[#This Row],[Achternaam]]&amp;Table3[[#This Row],[Basisnaam]]),Contacten!$L$2:$L$355,Contacten!$H$2:$H$355,"Not Found",0)</f>
        <v>Not Found</v>
      </c>
      <c r="M367" t="str">
        <f>LOWER(Table3[[#This Row],[Voornaam]]&amp;Table3[[#This Row],[Achternaam]]&amp;Table3[[#This Row],[Basisnaam]])</f>
        <v>marijkeleinvlaamsinstituutvoorbiotechnologieflandersinstituteforbiotechnology</v>
      </c>
    </row>
    <row r="368" spans="1:13" x14ac:dyDescent="0.45">
      <c r="A368" s="3" t="s">
        <v>8353</v>
      </c>
      <c r="B368" s="4" t="s">
        <v>6409</v>
      </c>
      <c r="C368" t="s">
        <v>8354</v>
      </c>
      <c r="D368" s="4" t="s">
        <v>7604</v>
      </c>
      <c r="E368" s="4" t="str">
        <f>SUBSTITUTE(SUBSTITUTE(SUBSTITUTE(SUBSTITUTE(SUBSTITUTE(SUBSTITUTE(SUBSTITUTE(SUBSTITUTE(SUBSTITUTE(SUBSTITUTE(SUBSTITUTE(SUBSTITUTE(SUBSTITUTE(LOWER(Table3[[#This Row],[Bedrijf]]),".",""),"-","")," bvba",""),"belgië",""),"belgium","")," nv","")," bv",""),"group",""),"groep","")," ", ""),"é","e"),"è","e"),"à","a")</f>
        <v>electrabelsa</v>
      </c>
      <c r="F368" t="s">
        <v>8355</v>
      </c>
      <c r="G368" s="4" t="s">
        <v>6689</v>
      </c>
      <c r="H368" t="s">
        <v>5052</v>
      </c>
      <c r="I368" t="s">
        <v>7969</v>
      </c>
      <c r="J368" t="str">
        <f>_xlfn.XLOOKUP(Table3[[#This Row],[Basisnaam]],Table2[Basisnaam],Table2[Naam],"",0)</f>
        <v>Electrabel Sa</v>
      </c>
      <c r="K368" t="str">
        <f>_xlfn.XLOOKUP(Table3[[#This Row],[Email]],Contacten!$D$2:$D$355,Contacten!$D$2:$D$355,"Not Found",0)</f>
        <v>Not Found</v>
      </c>
      <c r="L368" t="str">
        <f>_xlfn.XLOOKUP(LOWER(Table3[[#This Row],[Voornaam]]&amp;Table3[[#This Row],[Achternaam]]&amp;Table3[[#This Row],[Basisnaam]]),Contacten!$L$2:$L$355,Contacten!$H$2:$H$355,"Not Found",0)</f>
        <v>Not Found</v>
      </c>
      <c r="M368" t="str">
        <f>LOWER(Table3[[#This Row],[Voornaam]]&amp;Table3[[#This Row],[Achternaam]]&amp;Table3[[#This Row],[Basisnaam]])</f>
        <v>marijkevan overfeltelectrabelsa</v>
      </c>
    </row>
    <row r="369" spans="1:13" x14ac:dyDescent="0.45">
      <c r="A369" s="3" t="s">
        <v>8356</v>
      </c>
      <c r="B369" s="4" t="s">
        <v>8357</v>
      </c>
      <c r="C369" t="s">
        <v>8358</v>
      </c>
      <c r="D369" s="4" t="s">
        <v>8359</v>
      </c>
      <c r="E369" s="4" t="str">
        <f>SUBSTITUTE(SUBSTITUTE(SUBSTITUTE(SUBSTITUTE(SUBSTITUTE(SUBSTITUTE(SUBSTITUTE(SUBSTITUTE(SUBSTITUTE(SUBSTITUTE(SUBSTITUTE(SUBSTITUTE(SUBSTITUTE(LOWER(Table3[[#This Row],[Bedrijf]]),".",""),"-","")," bvba",""),"belgië",""),"belgium","")," nv","")," bv",""),"group",""),"groep","")," ", ""),"é","e"),"è","e"),"à","a")</f>
        <v>intrum</v>
      </c>
      <c r="F369" t="s">
        <v>6689</v>
      </c>
      <c r="G369" s="4" t="s">
        <v>6689</v>
      </c>
      <c r="H369" t="s">
        <v>8360</v>
      </c>
      <c r="I369" t="s">
        <v>8361</v>
      </c>
      <c r="J369" t="str">
        <f>_xlfn.XLOOKUP(Table3[[#This Row],[Basisnaam]],Table2[Basisnaam],Table2[Naam],"",0)</f>
        <v>Intrum</v>
      </c>
      <c r="K369" t="str">
        <f>_xlfn.XLOOKUP(Table3[[#This Row],[Email]],Contacten!$D$2:$D$355,Contacten!$D$2:$D$355,"Not Found",0)</f>
        <v>Not Found</v>
      </c>
      <c r="L369" t="str">
        <f>_xlfn.XLOOKUP(LOWER(Table3[[#This Row],[Voornaam]]&amp;Table3[[#This Row],[Achternaam]]&amp;Table3[[#This Row],[Basisnaam]]),Contacten!$L$2:$L$355,Contacten!$H$2:$H$355,"Not Found",0)</f>
        <v>Not Found</v>
      </c>
      <c r="M369" t="str">
        <f>LOWER(Table3[[#This Row],[Voornaam]]&amp;Table3[[#This Row],[Achternaam]]&amp;Table3[[#This Row],[Basisnaam]])</f>
        <v>marikenederveenintrum</v>
      </c>
    </row>
    <row r="370" spans="1:13" x14ac:dyDescent="0.45">
      <c r="A370" s="3" t="s">
        <v>8362</v>
      </c>
      <c r="B370" s="4" t="s">
        <v>8363</v>
      </c>
      <c r="C370" t="s">
        <v>8364</v>
      </c>
      <c r="D370" s="4" t="s">
        <v>7667</v>
      </c>
      <c r="E370" s="4" t="str">
        <f>SUBSTITUTE(SUBSTITUTE(SUBSTITUTE(SUBSTITUTE(SUBSTITUTE(SUBSTITUTE(SUBSTITUTE(SUBSTITUTE(SUBSTITUTE(SUBSTITUTE(SUBSTITUTE(SUBSTITUTE(SUBSTITUTE(LOWER(Table3[[#This Row],[Bedrijf]]),".",""),"-","")," bvba",""),"belgië",""),"belgium","")," nv","")," bv",""),"group",""),"groep","")," ", ""),"é","e"),"è","e"),"à","a")</f>
        <v>korian</v>
      </c>
      <c r="F370" t="s">
        <v>8365</v>
      </c>
      <c r="G370" s="4" t="s">
        <v>6689</v>
      </c>
      <c r="H370" t="s">
        <v>6703</v>
      </c>
      <c r="I370" t="s">
        <v>8366</v>
      </c>
      <c r="J370" t="str">
        <f>_xlfn.XLOOKUP(Table3[[#This Row],[Basisnaam]],Table2[Basisnaam],Table2[Naam],"",0)</f>
        <v>Korian België NV</v>
      </c>
      <c r="K370" t="str">
        <f>_xlfn.XLOOKUP(Table3[[#This Row],[Email]],Contacten!$D$2:$D$355,Contacten!$D$2:$D$355,"Not Found",0)</f>
        <v>Not Found</v>
      </c>
      <c r="L370" t="str">
        <f>_xlfn.XLOOKUP(LOWER(Table3[[#This Row],[Voornaam]]&amp;Table3[[#This Row],[Achternaam]]&amp;Table3[[#This Row],[Basisnaam]]),Contacten!$L$2:$L$355,Contacten!$H$2:$H$355,"Not Found",0)</f>
        <v>Not Found</v>
      </c>
      <c r="M370" t="str">
        <f>LOWER(Table3[[#This Row],[Voornaam]]&amp;Table3[[#This Row],[Achternaam]]&amp;Table3[[#This Row],[Basisnaam]])</f>
        <v>marjanhoremanskorian</v>
      </c>
    </row>
    <row r="371" spans="1:13" x14ac:dyDescent="0.45">
      <c r="A371" s="3" t="s">
        <v>8367</v>
      </c>
      <c r="B371" s="4" t="s">
        <v>8363</v>
      </c>
      <c r="C371" t="s">
        <v>8368</v>
      </c>
      <c r="D371" s="4" t="s">
        <v>7009</v>
      </c>
      <c r="E371" s="4" t="str">
        <f>SUBSTITUTE(SUBSTITUTE(SUBSTITUTE(SUBSTITUTE(SUBSTITUTE(SUBSTITUTE(SUBSTITUTE(SUBSTITUTE(SUBSTITUTE(SUBSTITUTE(SUBSTITUTE(SUBSTITUTE(SUBSTITUTE(LOWER(Table3[[#This Row],[Bedrijf]]),".",""),"-","")," bvba",""),"belgië",""),"belgium","")," nv","")," bv",""),"group",""),"groep","")," ", ""),"é","e"),"è","e"),"à","a")</f>
        <v>nipromedicaleurope</v>
      </c>
      <c r="F371" t="s">
        <v>6689</v>
      </c>
      <c r="G371" s="4" t="s">
        <v>6689</v>
      </c>
      <c r="H371" t="s">
        <v>8148</v>
      </c>
      <c r="I371" t="s">
        <v>8369</v>
      </c>
      <c r="J371" t="str">
        <f>_xlfn.XLOOKUP(Table3[[#This Row],[Basisnaam]],Table2[Basisnaam],Table2[Naam],"",0)</f>
        <v>Nipro Medical Europe</v>
      </c>
      <c r="K371" t="str">
        <f>_xlfn.XLOOKUP(Table3[[#This Row],[Email]],Contacten!$D$2:$D$355,Contacten!$D$2:$D$355,"Not Found",0)</f>
        <v>Not Found</v>
      </c>
      <c r="L371" t="str">
        <f>_xlfn.XLOOKUP(LOWER(Table3[[#This Row],[Voornaam]]&amp;Table3[[#This Row],[Achternaam]]&amp;Table3[[#This Row],[Basisnaam]]),Contacten!$L$2:$L$355,Contacten!$H$2:$H$355,"Not Found",0)</f>
        <v>Not Found</v>
      </c>
      <c r="M371" t="str">
        <f>LOWER(Table3[[#This Row],[Voornaam]]&amp;Table3[[#This Row],[Achternaam]]&amp;Table3[[#This Row],[Basisnaam]])</f>
        <v>marjanvrevennipromedicaleurope</v>
      </c>
    </row>
    <row r="372" spans="1:13" x14ac:dyDescent="0.45">
      <c r="A372" s="3" t="s">
        <v>8370</v>
      </c>
      <c r="B372" s="4" t="s">
        <v>8371</v>
      </c>
      <c r="C372" t="s">
        <v>8372</v>
      </c>
      <c r="D372" s="4" t="s">
        <v>4400</v>
      </c>
      <c r="E372" s="4" t="str">
        <f>SUBSTITUTE(SUBSTITUTE(SUBSTITUTE(SUBSTITUTE(SUBSTITUTE(SUBSTITUTE(SUBSTITUTE(SUBSTITUTE(SUBSTITUTE(SUBSTITUTE(SUBSTITUTE(SUBSTITUTE(SUBSTITUTE(LOWER(Table3[[#This Row],[Bedrijf]]),".",""),"-","")," bvba",""),"belgië",""),"belgium","")," nv","")," bv",""),"group",""),"groep","")," ", ""),"é","e"),"è","e"),"à","a")</f>
        <v>tereosstarch&amp;sweeteners</v>
      </c>
      <c r="F372" t="s">
        <v>8373</v>
      </c>
      <c r="G372" s="4" t="s">
        <v>6689</v>
      </c>
      <c r="H372" t="s">
        <v>7680</v>
      </c>
      <c r="I372" t="s">
        <v>8374</v>
      </c>
      <c r="J372" t="str">
        <f>_xlfn.XLOOKUP(Table3[[#This Row],[Basisnaam]],Table2[Basisnaam],Table2[Naam],"",0)</f>
        <v>Tereos Starch &amp; Sweeteners Belgium</v>
      </c>
      <c r="K372" t="str">
        <f>_xlfn.XLOOKUP(Table3[[#This Row],[Email]],Contacten!$D$2:$D$355,Contacten!$D$2:$D$355,"Not Found",0)</f>
        <v>Not Found</v>
      </c>
      <c r="L372" t="str">
        <f>_xlfn.XLOOKUP(LOWER(Table3[[#This Row],[Voornaam]]&amp;Table3[[#This Row],[Achternaam]]&amp;Table3[[#This Row],[Basisnaam]]),Contacten!$L$2:$L$355,Contacten!$H$2:$H$355,"Not Found",0)</f>
        <v>Not Found</v>
      </c>
      <c r="M372" t="str">
        <f>LOWER(Table3[[#This Row],[Voornaam]]&amp;Table3[[#This Row],[Achternaam]]&amp;Table3[[#This Row],[Basisnaam]])</f>
        <v>marjoleinde bremmetereosstarch&amp;sweeteners</v>
      </c>
    </row>
    <row r="373" spans="1:13" x14ac:dyDescent="0.45">
      <c r="A373" s="3" t="s">
        <v>8375</v>
      </c>
      <c r="B373" s="4" t="s">
        <v>6582</v>
      </c>
      <c r="C373" t="s">
        <v>8376</v>
      </c>
      <c r="D373" s="4" t="s">
        <v>8377</v>
      </c>
      <c r="E373" s="4" t="str">
        <f>SUBSTITUTE(SUBSTITUTE(SUBSTITUTE(SUBSTITUTE(SUBSTITUTE(SUBSTITUTE(SUBSTITUTE(SUBSTITUTE(SUBSTITUTE(SUBSTITUTE(SUBSTITUTE(SUBSTITUTE(SUBSTITUTE(LOWER(Table3[[#This Row],[Bedrijf]]),".",""),"-","")," bvba",""),"belgië",""),"belgium","")," nv","")," bv",""),"group",""),"groep","")," ", ""),"é","e"),"è","e"),"à","a")</f>
        <v>crhstructuralconcrete</v>
      </c>
      <c r="F373" t="s">
        <v>8378</v>
      </c>
      <c r="G373" s="4" t="s">
        <v>6689</v>
      </c>
      <c r="H373" t="s">
        <v>5052</v>
      </c>
      <c r="I373" t="s">
        <v>8379</v>
      </c>
      <c r="J373" t="str">
        <f>_xlfn.XLOOKUP(Table3[[#This Row],[Basisnaam]],Table2[Basisnaam],Table2[Naam],"",0)</f>
        <v>CRH Structural Concrete nv</v>
      </c>
      <c r="K373" t="str">
        <f>_xlfn.XLOOKUP(Table3[[#This Row],[Email]],Contacten!$D$2:$D$355,Contacten!$D$2:$D$355,"Not Found",0)</f>
        <v>Not Found</v>
      </c>
      <c r="L373" t="str">
        <f>_xlfn.XLOOKUP(LOWER(Table3[[#This Row],[Voornaam]]&amp;Table3[[#This Row],[Achternaam]]&amp;Table3[[#This Row],[Basisnaam]]),Contacten!$L$2:$L$355,Contacten!$H$2:$H$355,"Not Found",0)</f>
        <v>Not Found</v>
      </c>
      <c r="M373" t="str">
        <f>LOWER(Table3[[#This Row],[Voornaam]]&amp;Table3[[#This Row],[Achternaam]]&amp;Table3[[#This Row],[Basisnaam]])</f>
        <v>marleenransbotyncrhstructuralconcrete</v>
      </c>
    </row>
    <row r="374" spans="1:13" x14ac:dyDescent="0.45">
      <c r="A374" s="3" t="s">
        <v>8380</v>
      </c>
      <c r="B374" s="4" t="s">
        <v>6582</v>
      </c>
      <c r="C374" t="s">
        <v>8381</v>
      </c>
      <c r="D374" s="4" t="s">
        <v>8382</v>
      </c>
      <c r="E374" s="4" t="str">
        <f>SUBSTITUTE(SUBSTITUTE(SUBSTITUTE(SUBSTITUTE(SUBSTITUTE(SUBSTITUTE(SUBSTITUTE(SUBSTITUTE(SUBSTITUTE(SUBSTITUTE(SUBSTITUTE(SUBSTITUTE(SUBSTITUTE(LOWER(Table3[[#This Row],[Bedrijf]]),".",""),"-","")," bvba",""),"belgië",""),"belgium","")," nv","")," bv",""),"group",""),"groep","")," ", ""),"é","e"),"è","e"),"à","a")</f>
        <v>kemineurope</v>
      </c>
      <c r="F374" t="s">
        <v>6689</v>
      </c>
      <c r="G374" s="4" t="s">
        <v>6689</v>
      </c>
      <c r="H374" t="s">
        <v>8383</v>
      </c>
      <c r="I374" t="s">
        <v>8384</v>
      </c>
      <c r="J374" t="str">
        <f>_xlfn.XLOOKUP(Table3[[#This Row],[Basisnaam]],Table2[Basisnaam],Table2[Naam],"",0)</f>
        <v>Kemin Europe</v>
      </c>
      <c r="K374" t="str">
        <f>_xlfn.XLOOKUP(Table3[[#This Row],[Email]],Contacten!$D$2:$D$355,Contacten!$D$2:$D$355,"Not Found",0)</f>
        <v>Not Found</v>
      </c>
      <c r="L374" t="str">
        <f>_xlfn.XLOOKUP(LOWER(Table3[[#This Row],[Voornaam]]&amp;Table3[[#This Row],[Achternaam]]&amp;Table3[[#This Row],[Basisnaam]]),Contacten!$L$2:$L$355,Contacten!$H$2:$H$355,"Not Found",0)</f>
        <v>Not Found</v>
      </c>
      <c r="M374" t="str">
        <f>LOWER(Table3[[#This Row],[Voornaam]]&amp;Table3[[#This Row],[Achternaam]]&amp;Table3[[#This Row],[Basisnaam]])</f>
        <v>marleenvan nijverseelkemineurope</v>
      </c>
    </row>
    <row r="375" spans="1:13" x14ac:dyDescent="0.45">
      <c r="A375" s="3" t="s">
        <v>8385</v>
      </c>
      <c r="B375" s="4" t="s">
        <v>8386</v>
      </c>
      <c r="C375" t="s">
        <v>8387</v>
      </c>
      <c r="D375" s="4" t="s">
        <v>8388</v>
      </c>
      <c r="E375" s="4" t="str">
        <f>SUBSTITUTE(SUBSTITUTE(SUBSTITUTE(SUBSTITUTE(SUBSTITUTE(SUBSTITUTE(SUBSTITUTE(SUBSTITUTE(SUBSTITUTE(SUBSTITUTE(SUBSTITUTE(SUBSTITUTE(SUBSTITUTE(LOWER(Table3[[#This Row],[Bedrijf]]),".",""),"-","")," bvba",""),"belgië",""),"belgium","")," nv","")," bv",""),"group",""),"groep","")," ", ""),"é","e"),"è","e"),"à","a")</f>
        <v>deliva</v>
      </c>
      <c r="F375" t="s">
        <v>8389</v>
      </c>
      <c r="G375" s="4" t="s">
        <v>6689</v>
      </c>
      <c r="H375" t="s">
        <v>5052</v>
      </c>
      <c r="I375" t="s">
        <v>8390</v>
      </c>
      <c r="J375" t="str">
        <f>_xlfn.XLOOKUP(Table3[[#This Row],[Basisnaam]],Table2[Basisnaam],Table2[Naam],"",0)</f>
        <v>Deliva NV</v>
      </c>
      <c r="K375" t="str">
        <f>_xlfn.XLOOKUP(Table3[[#This Row],[Email]],Contacten!$D$2:$D$355,Contacten!$D$2:$D$355,"Not Found",0)</f>
        <v>Not Found</v>
      </c>
      <c r="L375" t="str">
        <f>_xlfn.XLOOKUP(LOWER(Table3[[#This Row],[Voornaam]]&amp;Table3[[#This Row],[Achternaam]]&amp;Table3[[#This Row],[Basisnaam]]),Contacten!$L$2:$L$355,Contacten!$H$2:$H$355,"Not Found",0)</f>
        <v>Not Found</v>
      </c>
      <c r="M375" t="str">
        <f>LOWER(Table3[[#This Row],[Voornaam]]&amp;Table3[[#This Row],[Achternaam]]&amp;Table3[[#This Row],[Basisnaam]])</f>
        <v>marliessantermansdeliva</v>
      </c>
    </row>
    <row r="376" spans="1:13" x14ac:dyDescent="0.45">
      <c r="A376" s="3" t="s">
        <v>8391</v>
      </c>
      <c r="B376" s="4" t="s">
        <v>5217</v>
      </c>
      <c r="C376" t="s">
        <v>8392</v>
      </c>
      <c r="D376" s="4" t="s">
        <v>8393</v>
      </c>
      <c r="E376" s="4" t="str">
        <f>SUBSTITUTE(SUBSTITUTE(SUBSTITUTE(SUBSTITUTE(SUBSTITUTE(SUBSTITUTE(SUBSTITUTE(SUBSTITUTE(SUBSTITUTE(SUBSTITUTE(SUBSTITUTE(SUBSTITUTE(SUBSTITUTE(LOWER(Table3[[#This Row],[Bedrijf]]),".",""),"-","")," bvba",""),"belgië",""),"belgium","")," nv","")," bv",""),"group",""),"groep","")," ", ""),"é","e"),"è","e"),"à","a")</f>
        <v>stellar</v>
      </c>
      <c r="F376" t="s">
        <v>8394</v>
      </c>
      <c r="G376" s="4" t="s">
        <v>6689</v>
      </c>
      <c r="H376" t="s">
        <v>5115</v>
      </c>
      <c r="I376" t="s">
        <v>8395</v>
      </c>
      <c r="J376" t="str">
        <f>_xlfn.XLOOKUP(Table3[[#This Row],[Basisnaam]],Table2[Basisnaam],Table2[Naam],"",0)</f>
        <v>Stellar NV</v>
      </c>
      <c r="K376" t="str">
        <f>_xlfn.XLOOKUP(Table3[[#This Row],[Email]],Contacten!$D$2:$D$355,Contacten!$D$2:$D$355,"Not Found",0)</f>
        <v>Not Found</v>
      </c>
      <c r="L376" t="str">
        <f>_xlfn.XLOOKUP(LOWER(Table3[[#This Row],[Voornaam]]&amp;Table3[[#This Row],[Achternaam]]&amp;Table3[[#This Row],[Basisnaam]]),Contacten!$L$2:$L$355,Contacten!$H$2:$H$355,"Not Found",0)</f>
        <v>Not Found</v>
      </c>
      <c r="M376" t="str">
        <f>LOWER(Table3[[#This Row],[Voornaam]]&amp;Table3[[#This Row],[Achternaam]]&amp;Table3[[#This Row],[Basisnaam]])</f>
        <v>martinedaemenstellar</v>
      </c>
    </row>
    <row r="377" spans="1:13" x14ac:dyDescent="0.45">
      <c r="A377" s="3" t="s">
        <v>8396</v>
      </c>
      <c r="B377" s="4" t="s">
        <v>5217</v>
      </c>
      <c r="C377" t="s">
        <v>8397</v>
      </c>
      <c r="D377" s="4" t="s">
        <v>8398</v>
      </c>
      <c r="E377" s="4" t="str">
        <f>SUBSTITUTE(SUBSTITUTE(SUBSTITUTE(SUBSTITUTE(SUBSTITUTE(SUBSTITUTE(SUBSTITUTE(SUBSTITUTE(SUBSTITUTE(SUBSTITUTE(SUBSTITUTE(SUBSTITUTE(SUBSTITUTE(LOWER(Table3[[#This Row],[Bedrijf]]),".",""),"-","")," bvba",""),"belgië",""),"belgium","")," nv","")," bv",""),"group",""),"groep","")," ", ""),"é","e"),"è","e"),"à","a")</f>
        <v>geodiswilson</v>
      </c>
      <c r="F377" t="s">
        <v>6689</v>
      </c>
      <c r="G377" s="4" t="s">
        <v>6689</v>
      </c>
      <c r="H377" t="s">
        <v>5052</v>
      </c>
      <c r="I377" t="s">
        <v>8399</v>
      </c>
      <c r="J377" t="str">
        <f>_xlfn.XLOOKUP(Table3[[#This Row],[Basisnaam]],Table2[Basisnaam],Table2[Naam],"",0)</f>
        <v>Geodis Wilson Belgium</v>
      </c>
      <c r="K377" t="str">
        <f>_xlfn.XLOOKUP(Table3[[#This Row],[Email]],Contacten!$D$2:$D$355,Contacten!$D$2:$D$355,"Not Found",0)</f>
        <v>Not Found</v>
      </c>
      <c r="L377" t="str">
        <f>_xlfn.XLOOKUP(LOWER(Table3[[#This Row],[Voornaam]]&amp;Table3[[#This Row],[Achternaam]]&amp;Table3[[#This Row],[Basisnaam]]),Contacten!$L$2:$L$355,Contacten!$H$2:$H$355,"Not Found",0)</f>
        <v>Not Found</v>
      </c>
      <c r="M377" t="str">
        <f>LOWER(Table3[[#This Row],[Voornaam]]&amp;Table3[[#This Row],[Achternaam]]&amp;Table3[[#This Row],[Basisnaam]])</f>
        <v>martinehelssengeodiswilson</v>
      </c>
    </row>
    <row r="378" spans="1:13" x14ac:dyDescent="0.45">
      <c r="A378" s="3" t="s">
        <v>8400</v>
      </c>
      <c r="B378" s="4" t="s">
        <v>5217</v>
      </c>
      <c r="C378" t="s">
        <v>8401</v>
      </c>
      <c r="D378" s="4" t="s">
        <v>6963</v>
      </c>
      <c r="E378" s="4" t="str">
        <f>SUBSTITUTE(SUBSTITUTE(SUBSTITUTE(SUBSTITUTE(SUBSTITUTE(SUBSTITUTE(SUBSTITUTE(SUBSTITUTE(SUBSTITUTE(SUBSTITUTE(SUBSTITUTE(SUBSTITUTE(SUBSTITUTE(LOWER(Table3[[#This Row],[Bedrijf]]),".",""),"-","")," bvba",""),"belgië",""),"belgium","")," nv","")," bv",""),"group",""),"groep","")," ", ""),"é","e"),"è","e"),"à","a")</f>
        <v>mediahuis</v>
      </c>
      <c r="F378" t="s">
        <v>6689</v>
      </c>
      <c r="G378" s="4" t="s">
        <v>6689</v>
      </c>
      <c r="H378" t="s">
        <v>5115</v>
      </c>
      <c r="I378" t="s">
        <v>6966</v>
      </c>
      <c r="J378" t="str">
        <f>_xlfn.XLOOKUP(Table3[[#This Row],[Basisnaam]],Table2[Basisnaam],Table2[Naam],"",0)</f>
        <v>MEDIAHUIS</v>
      </c>
      <c r="K378" t="str">
        <f>_xlfn.XLOOKUP(Table3[[#This Row],[Email]],Contacten!$D$2:$D$355,Contacten!$D$2:$D$355,"Not Found",0)</f>
        <v>Not Found</v>
      </c>
      <c r="L378" t="str">
        <f>_xlfn.XLOOKUP(LOWER(Table3[[#This Row],[Voornaam]]&amp;Table3[[#This Row],[Achternaam]]&amp;Table3[[#This Row],[Basisnaam]]),Contacten!$L$2:$L$355,Contacten!$H$2:$H$355,"Not Found",0)</f>
        <v>Not Found</v>
      </c>
      <c r="M378" t="str">
        <f>LOWER(Table3[[#This Row],[Voornaam]]&amp;Table3[[#This Row],[Achternaam]]&amp;Table3[[#This Row],[Basisnaam]])</f>
        <v>martinevandezandemediahuis</v>
      </c>
    </row>
    <row r="379" spans="1:13" x14ac:dyDescent="0.45">
      <c r="A379" s="3" t="s">
        <v>8402</v>
      </c>
      <c r="B379" s="4" t="s">
        <v>8403</v>
      </c>
      <c r="C379" t="s">
        <v>6086</v>
      </c>
      <c r="D379" s="4" t="s">
        <v>8404</v>
      </c>
      <c r="E379" s="4" t="str">
        <f>SUBSTITUTE(SUBSTITUTE(SUBSTITUTE(SUBSTITUTE(SUBSTITUTE(SUBSTITUTE(SUBSTITUTE(SUBSTITUTE(SUBSTITUTE(SUBSTITUTE(SUBSTITUTE(SUBSTITUTE(SUBSTITUTE(LOWER(Table3[[#This Row],[Bedrijf]]),".",""),"-","")," bvba",""),"belgië",""),"belgium","")," nv","")," bv",""),"group",""),"groep","")," ", ""),"é","e"),"è","e"),"à","a")</f>
        <v>securitas</v>
      </c>
      <c r="F379" t="s">
        <v>8405</v>
      </c>
      <c r="G379" s="4" t="s">
        <v>6689</v>
      </c>
      <c r="H379" t="s">
        <v>5115</v>
      </c>
      <c r="I379" t="s">
        <v>8406</v>
      </c>
      <c r="J379" t="str">
        <f>_xlfn.XLOOKUP(Table3[[#This Row],[Basisnaam]],Table2[Basisnaam],Table2[Naam],"",0)</f>
        <v>Securitas</v>
      </c>
      <c r="K379" t="str">
        <f>_xlfn.XLOOKUP(Table3[[#This Row],[Email]],Contacten!$D$2:$D$355,Contacten!$D$2:$D$355,"Not Found",0)</f>
        <v>Not Found</v>
      </c>
      <c r="L379" t="str">
        <f>_xlfn.XLOOKUP(LOWER(Table3[[#This Row],[Voornaam]]&amp;Table3[[#This Row],[Achternaam]]&amp;Table3[[#This Row],[Basisnaam]]),Contacten!$L$2:$L$355,Contacten!$H$2:$H$355,"Not Found",0)</f>
        <v>Not Found</v>
      </c>
      <c r="M379" t="str">
        <f>LOWER(Table3[[#This Row],[Voornaam]]&amp;Table3[[#This Row],[Achternaam]]&amp;Table3[[#This Row],[Basisnaam]])</f>
        <v>mattiaswalraetsecuritas</v>
      </c>
    </row>
    <row r="380" spans="1:13" x14ac:dyDescent="0.45">
      <c r="A380" s="3" t="s">
        <v>8407</v>
      </c>
      <c r="B380" s="4" t="s">
        <v>8408</v>
      </c>
      <c r="C380" t="s">
        <v>8409</v>
      </c>
      <c r="D380" s="4" t="s">
        <v>8136</v>
      </c>
      <c r="E380" s="4" t="str">
        <f>SUBSTITUTE(SUBSTITUTE(SUBSTITUTE(SUBSTITUTE(SUBSTITUTE(SUBSTITUTE(SUBSTITUTE(SUBSTITUTE(SUBSTITUTE(SUBSTITUTE(SUBSTITUTE(SUBSTITUTE(SUBSTITUTE(LOWER(Table3[[#This Row],[Bedrijf]]),".",""),"-","")," bvba",""),"belgië",""),"belgium","")," nv","")," bv",""),"group",""),"groep","")," ", ""),"é","e"),"è","e"),"à","a")</f>
        <v>scrsibelco</v>
      </c>
      <c r="F380" t="s">
        <v>8410</v>
      </c>
      <c r="G380" s="4" t="s">
        <v>6689</v>
      </c>
      <c r="H380" t="s">
        <v>8411</v>
      </c>
      <c r="I380" t="s">
        <v>8412</v>
      </c>
      <c r="J380" t="str">
        <f>_xlfn.XLOOKUP(Table3[[#This Row],[Basisnaam]],Table2[Basisnaam],Table2[Naam],"",0)</f>
        <v>SCR - SIBELCO</v>
      </c>
      <c r="K380" t="str">
        <f>_xlfn.XLOOKUP(Table3[[#This Row],[Email]],Contacten!$D$2:$D$355,Contacten!$D$2:$D$355,"Not Found",0)</f>
        <v>Not Found</v>
      </c>
      <c r="L380" t="str">
        <f>_xlfn.XLOOKUP(LOWER(Table3[[#This Row],[Voornaam]]&amp;Table3[[#This Row],[Achternaam]]&amp;Table3[[#This Row],[Basisnaam]]),Contacten!$L$2:$L$355,Contacten!$H$2:$H$355,"Not Found",0)</f>
        <v>Not Found</v>
      </c>
      <c r="M380" t="str">
        <f>LOWER(Table3[[#This Row],[Voornaam]]&amp;Table3[[#This Row],[Achternaam]]&amp;Table3[[#This Row],[Basisnaam]])</f>
        <v>mauricecartignyscrsibelco</v>
      </c>
    </row>
    <row r="381" spans="1:13" x14ac:dyDescent="0.45">
      <c r="A381" s="3" t="s">
        <v>8413</v>
      </c>
      <c r="B381" s="4" t="s">
        <v>8386</v>
      </c>
      <c r="C381" t="s">
        <v>8414</v>
      </c>
      <c r="D381" s="4" t="s">
        <v>8415</v>
      </c>
      <c r="E381" s="4" t="str">
        <f>SUBSTITUTE(SUBSTITUTE(SUBSTITUTE(SUBSTITUTE(SUBSTITUTE(SUBSTITUTE(SUBSTITUTE(SUBSTITUTE(SUBSTITUTE(SUBSTITUTE(SUBSTITUTE(SUBSTITUTE(SUBSTITUTE(LOWER(Table3[[#This Row],[Bedrijf]]),".",""),"-","")," bvba",""),"belgië",""),"belgium","")," nv","")," bv",""),"group",""),"groep","")," ", ""),"é","e"),"è","e"),"à","a")</f>
        <v>hansenindustrial</v>
      </c>
      <c r="F381" t="s">
        <v>6689</v>
      </c>
      <c r="G381" s="4" t="s">
        <v>6689</v>
      </c>
      <c r="H381" t="s">
        <v>5052</v>
      </c>
      <c r="I381" t="s">
        <v>8416</v>
      </c>
      <c r="J381" t="str">
        <f>_xlfn.XLOOKUP(Table3[[#This Row],[Basisnaam]],Table2[Basisnaam],Table2[Naam],"",0)</f>
        <v>Hansen Industrial</v>
      </c>
      <c r="K381" t="str">
        <f>_xlfn.XLOOKUP(Table3[[#This Row],[Email]],Contacten!$D$2:$D$355,Contacten!$D$2:$D$355,"Not Found",0)</f>
        <v>Not Found</v>
      </c>
      <c r="L381" t="str">
        <f>_xlfn.XLOOKUP(LOWER(Table3[[#This Row],[Voornaam]]&amp;Table3[[#This Row],[Achternaam]]&amp;Table3[[#This Row],[Basisnaam]]),Contacten!$L$2:$L$355,Contacten!$H$2:$H$355,"Not Found",0)</f>
        <v>Not Found</v>
      </c>
      <c r="M381" t="str">
        <f>LOWER(Table3[[#This Row],[Voornaam]]&amp;Table3[[#This Row],[Achternaam]]&amp;Table3[[#This Row],[Basisnaam]])</f>
        <v>marliesdeceuninckhansenindustrial</v>
      </c>
    </row>
    <row r="382" spans="1:13" x14ac:dyDescent="0.45">
      <c r="A382" s="3" t="s">
        <v>8417</v>
      </c>
      <c r="B382" s="4" t="s">
        <v>8418</v>
      </c>
      <c r="C382" t="s">
        <v>8419</v>
      </c>
      <c r="D382" s="4" t="s">
        <v>7061</v>
      </c>
      <c r="E382" s="4" t="str">
        <f>SUBSTITUTE(SUBSTITUTE(SUBSTITUTE(SUBSTITUTE(SUBSTITUTE(SUBSTITUTE(SUBSTITUTE(SUBSTITUTE(SUBSTITUTE(SUBSTITUTE(SUBSTITUTE(SUBSTITUTE(SUBSTITUTE(LOWER(Table3[[#This Row],[Bedrijf]]),".",""),"-","")," bvba",""),"belgië",""),"belgium","")," nv","")," bv",""),"group",""),"groep","")," ", ""),"é","e"),"è","e"),"à","a")</f>
        <v>argenx</v>
      </c>
      <c r="F382" t="s">
        <v>6689</v>
      </c>
      <c r="G382" s="4" t="s">
        <v>6689</v>
      </c>
      <c r="H382" t="s">
        <v>8420</v>
      </c>
      <c r="I382" t="s">
        <v>7062</v>
      </c>
      <c r="J382" t="str">
        <f>_xlfn.XLOOKUP(Table3[[#This Row],[Basisnaam]],Table2[Basisnaam],Table2[Naam],"",0)</f>
        <v>Argenx</v>
      </c>
      <c r="K382" t="str">
        <f>_xlfn.XLOOKUP(Table3[[#This Row],[Email]],Contacten!$D$2:$D$355,Contacten!$D$2:$D$355,"Not Found",0)</f>
        <v>Not Found</v>
      </c>
      <c r="L382" t="str">
        <f>_xlfn.XLOOKUP(LOWER(Table3[[#This Row],[Voornaam]]&amp;Table3[[#This Row],[Achternaam]]&amp;Table3[[#This Row],[Basisnaam]]),Contacten!$L$2:$L$355,Contacten!$H$2:$H$355,"Not Found",0)</f>
        <v>Not Found</v>
      </c>
      <c r="M382" t="str">
        <f>LOWER(Table3[[#This Row],[Voornaam]]&amp;Table3[[#This Row],[Achternaam]]&amp;Table3[[#This Row],[Basisnaam]])</f>
        <v>marthegeeraertsargenx</v>
      </c>
    </row>
    <row r="383" spans="1:13" x14ac:dyDescent="0.45">
      <c r="A383" s="3" t="s">
        <v>8421</v>
      </c>
      <c r="B383" s="4" t="s">
        <v>8422</v>
      </c>
      <c r="C383" t="s">
        <v>8423</v>
      </c>
      <c r="D383" s="4" t="s">
        <v>6977</v>
      </c>
      <c r="E383" s="4" t="str">
        <f>SUBSTITUTE(SUBSTITUTE(SUBSTITUTE(SUBSTITUTE(SUBSTITUTE(SUBSTITUTE(SUBSTITUTE(SUBSTITUTE(SUBSTITUTE(SUBSTITUTE(SUBSTITUTE(SUBSTITUTE(SUBSTITUTE(LOWER(Table3[[#This Row],[Bedrijf]]),".",""),"-","")," bvba",""),"belgië",""),"belgium","")," nv","")," bv",""),"group",""),"groep","")," ", ""),"é","e"),"è","e"),"à","a")</f>
        <v>johnson&amp;johnson</v>
      </c>
      <c r="F383" t="s">
        <v>6689</v>
      </c>
      <c r="G383" s="4" t="s">
        <v>6689</v>
      </c>
      <c r="H383" t="s">
        <v>6939</v>
      </c>
      <c r="I383" t="s">
        <v>8424</v>
      </c>
      <c r="J383" t="str">
        <f>_xlfn.XLOOKUP(Table3[[#This Row],[Basisnaam]],Table2[Basisnaam],Table2[Naam],"",0)</f>
        <v>Johnson &amp; Johnson</v>
      </c>
      <c r="K383" t="str">
        <f>_xlfn.XLOOKUP(Table3[[#This Row],[Email]],Contacten!$D$2:$D$355,Contacten!$D$2:$D$355,"Not Found",0)</f>
        <v>Not Found</v>
      </c>
      <c r="L383" t="str">
        <f>_xlfn.XLOOKUP(LOWER(Table3[[#This Row],[Voornaam]]&amp;Table3[[#This Row],[Achternaam]]&amp;Table3[[#This Row],[Basisnaam]]),Contacten!$L$2:$L$355,Contacten!$H$2:$H$355,"Not Found",0)</f>
        <v>Not Found</v>
      </c>
      <c r="M383" t="str">
        <f>LOWER(Table3[[#This Row],[Voornaam]]&amp;Table3[[#This Row],[Achternaam]]&amp;Table3[[#This Row],[Basisnaam]])</f>
        <v>marinageertsjohnson&amp;johnson</v>
      </c>
    </row>
    <row r="384" spans="1:13" x14ac:dyDescent="0.45">
      <c r="A384" s="3" t="s">
        <v>8425</v>
      </c>
      <c r="B384" s="4" t="s">
        <v>8426</v>
      </c>
      <c r="C384" t="s">
        <v>8423</v>
      </c>
      <c r="D384" s="4" t="s">
        <v>8427</v>
      </c>
      <c r="E384" s="4" t="str">
        <f>SUBSTITUTE(SUBSTITUTE(SUBSTITUTE(SUBSTITUTE(SUBSTITUTE(SUBSTITUTE(SUBSTITUTE(SUBSTITUTE(SUBSTITUTE(SUBSTITUTE(SUBSTITUTE(SUBSTITUTE(SUBSTITUTE(LOWER(Table3[[#This Row],[Bedrijf]]),".",""),"-","")," bvba",""),"belgië",""),"belgium","")," nv","")," bv",""),"group",""),"groep","")," ", ""),"é","e"),"è","e"),"à","a")</f>
        <v>vcstindustrialproducts</v>
      </c>
      <c r="F384" t="s">
        <v>6689</v>
      </c>
      <c r="G384" s="4" t="s">
        <v>6689</v>
      </c>
      <c r="H384" t="s">
        <v>5052</v>
      </c>
      <c r="I384" t="s">
        <v>8428</v>
      </c>
      <c r="J384" t="str">
        <f>_xlfn.XLOOKUP(Table3[[#This Row],[Basisnaam]],Table2[Basisnaam],Table2[Naam],"",0)</f>
        <v>VCST INDUSTRIAL PRODUCTS BVBA</v>
      </c>
      <c r="K384" t="str">
        <f>_xlfn.XLOOKUP(Table3[[#This Row],[Email]],Contacten!$D$2:$D$355,Contacten!$D$2:$D$355,"Not Found",0)</f>
        <v>Not Found</v>
      </c>
      <c r="L384" t="str">
        <f>_xlfn.XLOOKUP(LOWER(Table3[[#This Row],[Voornaam]]&amp;Table3[[#This Row],[Achternaam]]&amp;Table3[[#This Row],[Basisnaam]]),Contacten!$L$2:$L$355,Contacten!$H$2:$H$355,"Not Found",0)</f>
        <v>Not Found</v>
      </c>
      <c r="M384" t="str">
        <f>LOWER(Table3[[#This Row],[Voornaam]]&amp;Table3[[#This Row],[Achternaam]]&amp;Table3[[#This Row],[Basisnaam]])</f>
        <v>michelgeertsvcstindustrialproducts</v>
      </c>
    </row>
    <row r="385" spans="1:13" x14ac:dyDescent="0.45">
      <c r="A385" s="3" t="s">
        <v>6397</v>
      </c>
      <c r="B385" s="4" t="s">
        <v>6396</v>
      </c>
      <c r="C385" t="s">
        <v>5462</v>
      </c>
      <c r="D385" s="4" t="s">
        <v>8429</v>
      </c>
      <c r="E385" s="4" t="str">
        <f>SUBSTITUTE(SUBSTITUTE(SUBSTITUTE(SUBSTITUTE(SUBSTITUTE(SUBSTITUTE(SUBSTITUTE(SUBSTITUTE(SUBSTITUTE(SUBSTITUTE(SUBSTITUTE(SUBSTITUTE(SUBSTITUTE(LOWER(Table3[[#This Row],[Bedrijf]]),".",""),"-","")," bvba",""),"belgië",""),"belgium","")," nv","")," bv",""),"group",""),"groep","")," ", ""),"é","e"),"è","e"),"à","a")</f>
        <v>rajapackbenelux</v>
      </c>
      <c r="F385" t="s">
        <v>8430</v>
      </c>
      <c r="G385" s="4" t="s">
        <v>6689</v>
      </c>
      <c r="H385" t="s">
        <v>5052</v>
      </c>
      <c r="I385" t="s">
        <v>8431</v>
      </c>
      <c r="J385" t="str">
        <f>_xlfn.XLOOKUP(Table3[[#This Row],[Basisnaam]],Table2[Basisnaam],Table2[Naam],"",0)</f>
        <v>RAJAPACK BENELUX</v>
      </c>
      <c r="K385" t="str">
        <f>_xlfn.XLOOKUP(Table3[[#This Row],[Email]],Contacten!$D$2:$D$355,Contacten!$D$2:$D$355,"Not Found",0)</f>
        <v>michelle.daenen@rajapack.be</v>
      </c>
      <c r="L385" t="str">
        <f>_xlfn.XLOOKUP(LOWER(Table3[[#This Row],[Voornaam]]&amp;Table3[[#This Row],[Achternaam]]&amp;Table3[[#This Row],[Basisnaam]]),Contacten!$L$2:$L$355,Contacten!$H$2:$H$355,"Not Found",0)</f>
        <v>Not Found</v>
      </c>
      <c r="M385" t="str">
        <f>LOWER(Table3[[#This Row],[Voornaam]]&amp;Table3[[#This Row],[Achternaam]]&amp;Table3[[#This Row],[Basisnaam]])</f>
        <v>michelledaenenrajapackbenelux</v>
      </c>
    </row>
    <row r="386" spans="1:13" x14ac:dyDescent="0.45">
      <c r="A386" s="3" t="s">
        <v>8432</v>
      </c>
      <c r="B386" s="4" t="s">
        <v>6396</v>
      </c>
      <c r="C386" t="s">
        <v>8433</v>
      </c>
      <c r="D386" s="4" t="s">
        <v>8434</v>
      </c>
      <c r="E386" s="4" t="str">
        <f>SUBSTITUTE(SUBSTITUTE(SUBSTITUTE(SUBSTITUTE(SUBSTITUTE(SUBSTITUTE(SUBSTITUTE(SUBSTITUTE(SUBSTITUTE(SUBSTITUTE(SUBSTITUTE(SUBSTITUTE(SUBSTITUTE(LOWER(Table3[[#This Row],[Bedrijf]]),".",""),"-","")," bvba",""),"belgië",""),"belgium","")," nv","")," bv",""),"group",""),"groep","")," ", ""),"é","e"),"è","e"),"à","a")</f>
        <v>aluk</v>
      </c>
      <c r="F386" t="s">
        <v>8435</v>
      </c>
      <c r="G386" s="4" t="s">
        <v>6689</v>
      </c>
      <c r="H386" t="s">
        <v>8360</v>
      </c>
      <c r="I386" t="s">
        <v>8436</v>
      </c>
      <c r="J386" t="str">
        <f>_xlfn.XLOOKUP(Table3[[#This Row],[Basisnaam]],Table2[Basisnaam],Table2[Naam],"",0)</f>
        <v>AluK Belgium</v>
      </c>
      <c r="K386" t="str">
        <f>_xlfn.XLOOKUP(Table3[[#This Row],[Email]],Contacten!$D$2:$D$355,Contacten!$D$2:$D$355,"Not Found",0)</f>
        <v>Not Found</v>
      </c>
      <c r="L386" t="str">
        <f>_xlfn.XLOOKUP(LOWER(Table3[[#This Row],[Voornaam]]&amp;Table3[[#This Row],[Achternaam]]&amp;Table3[[#This Row],[Basisnaam]]),Contacten!$L$2:$L$355,Contacten!$H$2:$H$355,"Not Found",0)</f>
        <v>Not Found</v>
      </c>
      <c r="M386" t="str">
        <f>LOWER(Table3[[#This Row],[Voornaam]]&amp;Table3[[#This Row],[Achternaam]]&amp;Table3[[#This Row],[Basisnaam]])</f>
        <v>michellemilzinkaluk</v>
      </c>
    </row>
    <row r="387" spans="1:13" x14ac:dyDescent="0.45">
      <c r="A387" s="3" t="s">
        <v>6540</v>
      </c>
      <c r="B387" s="4" t="s">
        <v>6538</v>
      </c>
      <c r="C387" t="s">
        <v>6539</v>
      </c>
      <c r="D387" s="4" t="s">
        <v>8437</v>
      </c>
      <c r="E387" s="4" t="str">
        <f>SUBSTITUTE(SUBSTITUTE(SUBSTITUTE(SUBSTITUTE(SUBSTITUTE(SUBSTITUTE(SUBSTITUTE(SUBSTITUTE(SUBSTITUTE(SUBSTITUTE(SUBSTITUTE(SUBSTITUTE(SUBSTITUTE(LOWER(Table3[[#This Row],[Bedrijf]]),".",""),"-","")," bvba",""),"belgië",""),"belgium","")," nv","")," bv",""),"group",""),"groep","")," ", ""),"é","e"),"è","e"),"à","a")</f>
        <v>henriessersenzoneninternationaaltransport</v>
      </c>
      <c r="F387" t="s">
        <v>8438</v>
      </c>
      <c r="G387" s="4" t="s">
        <v>6689</v>
      </c>
      <c r="H387" t="s">
        <v>5115</v>
      </c>
      <c r="I387" t="s">
        <v>2439</v>
      </c>
      <c r="J387" t="str">
        <f>_xlfn.XLOOKUP(Table3[[#This Row],[Basisnaam]],Table2[Basisnaam],Table2[Naam],"",0)</f>
        <v>HENRI ESSERS EN ZONEN INTERNATIONAAL TRANSPORT</v>
      </c>
      <c r="K387" t="str">
        <f>_xlfn.XLOOKUP(Table3[[#This Row],[Email]],Contacten!$D$2:$D$355,Contacten!$D$2:$D$355,"Not Found",0)</f>
        <v>mike.dautzenberg@essers.com</v>
      </c>
      <c r="L387" t="str">
        <f>_xlfn.XLOOKUP(LOWER(Table3[[#This Row],[Voornaam]]&amp;Table3[[#This Row],[Achternaam]]&amp;Table3[[#This Row],[Basisnaam]]),Contacten!$L$2:$L$355,Contacten!$H$2:$H$355,"Not Found",0)</f>
        <v>Not Found</v>
      </c>
      <c r="M387" t="str">
        <f>LOWER(Table3[[#This Row],[Voornaam]]&amp;Table3[[#This Row],[Achternaam]]&amp;Table3[[#This Row],[Basisnaam]])</f>
        <v>mikedautzenberghenriessersenzoneninternationaaltransport</v>
      </c>
    </row>
    <row r="388" spans="1:13" x14ac:dyDescent="0.45">
      <c r="A388" s="3" t="s">
        <v>8439</v>
      </c>
      <c r="B388" s="4" t="s">
        <v>8440</v>
      </c>
      <c r="C388" t="s">
        <v>8441</v>
      </c>
      <c r="D388" s="4" t="s">
        <v>8442</v>
      </c>
      <c r="E388" s="4" t="str">
        <f>SUBSTITUTE(SUBSTITUTE(SUBSTITUTE(SUBSTITUTE(SUBSTITUTE(SUBSTITUTE(SUBSTITUTE(SUBSTITUTE(SUBSTITUTE(SUBSTITUTE(SUBSTITUTE(SUBSTITUTE(SUBSTITUTE(LOWER(Table3[[#This Row],[Bedrijf]]),".",""),"-","")," bvba",""),"belgië",""),"belgium","")," nv","")," bv",""),"group",""),"groep","")," ", ""),"é","e"),"è","e"),"à","a")</f>
        <v>kongsbergprecisioncuttingsystems</v>
      </c>
      <c r="F388" t="s">
        <v>8443</v>
      </c>
      <c r="G388" s="4" t="s">
        <v>6689</v>
      </c>
      <c r="H388" t="s">
        <v>5987</v>
      </c>
      <c r="I388" t="s">
        <v>6689</v>
      </c>
      <c r="J388" t="str">
        <f>_xlfn.XLOOKUP(Table3[[#This Row],[Basisnaam]],Table2[Basisnaam],Table2[Naam],"",0)</f>
        <v>Kongsberg Precision Cutting Systems Belgium BV</v>
      </c>
      <c r="K388" t="str">
        <f>_xlfn.XLOOKUP(Table3[[#This Row],[Email]],Contacten!$D$2:$D$355,Contacten!$D$2:$D$355,"Not Found",0)</f>
        <v>Not Found</v>
      </c>
      <c r="L388" t="str">
        <f>_xlfn.XLOOKUP(LOWER(Table3[[#This Row],[Voornaam]]&amp;Table3[[#This Row],[Achternaam]]&amp;Table3[[#This Row],[Basisnaam]]),Contacten!$L$2:$L$355,Contacten!$H$2:$H$355,"Not Found",0)</f>
        <v>Not Found</v>
      </c>
      <c r="M388" t="str">
        <f>LOWER(Table3[[#This Row],[Voornaam]]&amp;Table3[[#This Row],[Achternaam]]&amp;Table3[[#This Row],[Basisnaam]])</f>
        <v>moniquecarpaykongsbergprecisioncuttingsystems</v>
      </c>
    </row>
    <row r="389" spans="1:13" x14ac:dyDescent="0.45">
      <c r="A389" s="3" t="s">
        <v>8444</v>
      </c>
      <c r="B389" s="4" t="s">
        <v>8445</v>
      </c>
      <c r="C389" t="s">
        <v>8446</v>
      </c>
      <c r="D389" s="4" t="s">
        <v>8447</v>
      </c>
      <c r="E389" s="4" t="str">
        <f>SUBSTITUTE(SUBSTITUTE(SUBSTITUTE(SUBSTITUTE(SUBSTITUTE(SUBSTITUTE(SUBSTITUTE(SUBSTITUTE(SUBSTITUTE(SUBSTITUTE(SUBSTITUTE(SUBSTITUTE(SUBSTITUTE(LOWER(Table3[[#This Row],[Bedrijf]]),".",""),"-","")," bvba",""),"belgië",""),"belgium","")," nv","")," bv",""),"group",""),"groep","")," ", ""),"é","e"),"è","e"),"à","a")</f>
        <v>issfacilityservices</v>
      </c>
      <c r="F389" t="s">
        <v>8448</v>
      </c>
      <c r="G389" s="4" t="s">
        <v>6689</v>
      </c>
      <c r="H389" t="s">
        <v>8449</v>
      </c>
      <c r="I389" t="s">
        <v>8450</v>
      </c>
      <c r="J389" t="str">
        <f>_xlfn.XLOOKUP(Table3[[#This Row],[Basisnaam]],Table2[Basisnaam],Table2[Naam],"",0)</f>
        <v>ISS Facility Services NV</v>
      </c>
      <c r="K389" t="str">
        <f>_xlfn.XLOOKUP(Table3[[#This Row],[Email]],Contacten!$D$2:$D$355,Contacten!$D$2:$D$355,"Not Found",0)</f>
        <v>Not Found</v>
      </c>
      <c r="L389" t="str">
        <f>_xlfn.XLOOKUP(LOWER(Table3[[#This Row],[Voornaam]]&amp;Table3[[#This Row],[Achternaam]]&amp;Table3[[#This Row],[Basisnaam]]),Contacten!$L$2:$L$355,Contacten!$H$2:$H$355,"Not Found",0)</f>
        <v>Not Found</v>
      </c>
      <c r="M389" t="str">
        <f>LOWER(Table3[[#This Row],[Voornaam]]&amp;Table3[[#This Row],[Achternaam]]&amp;Table3[[#This Row],[Basisnaam]])</f>
        <v>murielvan antwerpenissfacilityservices</v>
      </c>
    </row>
    <row r="390" spans="1:13" x14ac:dyDescent="0.45">
      <c r="A390" s="3" t="s">
        <v>8451</v>
      </c>
      <c r="B390" s="4" t="s">
        <v>6471</v>
      </c>
      <c r="C390" t="s">
        <v>8452</v>
      </c>
      <c r="D390" s="4" t="s">
        <v>7211</v>
      </c>
      <c r="E390" s="4" t="str">
        <f>SUBSTITUTE(SUBSTITUTE(SUBSTITUTE(SUBSTITUTE(SUBSTITUTE(SUBSTITUTE(SUBSTITUTE(SUBSTITUTE(SUBSTITUTE(SUBSTITUTE(SUBSTITUTE(SUBSTITUTE(SUBSTITUTE(LOWER(Table3[[#This Row],[Bedrijf]]),".",""),"-","")," bvba",""),"belgië",""),"belgium","")," nv","")," bv",""),"group",""),"groep","")," ", ""),"é","e"),"è","e"),"à","a")</f>
        <v>delhaizelelion/deleeuw</v>
      </c>
      <c r="F390" t="s">
        <v>8453</v>
      </c>
      <c r="G390" s="4" t="s">
        <v>6689</v>
      </c>
      <c r="H390" t="s">
        <v>8454</v>
      </c>
      <c r="I390" t="s">
        <v>7214</v>
      </c>
      <c r="J390" t="str">
        <f>_xlfn.XLOOKUP(Table3[[#This Row],[Basisnaam]],Table2[Basisnaam],Table2[Naam],"",0)</f>
        <v>Delhaize Le Lion/De Leeuw</v>
      </c>
      <c r="K390" t="str">
        <f>_xlfn.XLOOKUP(Table3[[#This Row],[Email]],Contacten!$D$2:$D$355,Contacten!$D$2:$D$355,"Not Found",0)</f>
        <v>Not Found</v>
      </c>
      <c r="L390" t="str">
        <f>_xlfn.XLOOKUP(LOWER(Table3[[#This Row],[Voornaam]]&amp;Table3[[#This Row],[Achternaam]]&amp;Table3[[#This Row],[Basisnaam]]),Contacten!$L$2:$L$355,Contacten!$H$2:$H$355,"Not Found",0)</f>
        <v>Not Found</v>
      </c>
      <c r="M390" t="str">
        <f>LOWER(Table3[[#This Row],[Voornaam]]&amp;Table3[[#This Row],[Achternaam]]&amp;Table3[[#This Row],[Basisnaam]])</f>
        <v>miekevan thielendelhaizelelion/deleeuw</v>
      </c>
    </row>
    <row r="391" spans="1:13" x14ac:dyDescent="0.45">
      <c r="A391" s="3" t="s">
        <v>8455</v>
      </c>
      <c r="B391" s="4" t="s">
        <v>8456</v>
      </c>
      <c r="C391" t="s">
        <v>8457</v>
      </c>
      <c r="D391" s="4" t="s">
        <v>8458</v>
      </c>
      <c r="E391" s="4" t="str">
        <f>SUBSTITUTE(SUBSTITUTE(SUBSTITUTE(SUBSTITUTE(SUBSTITUTE(SUBSTITUTE(SUBSTITUTE(SUBSTITUTE(SUBSTITUTE(SUBSTITUTE(SUBSTITUTE(SUBSTITUTE(SUBSTITUTE(LOWER(Table3[[#This Row],[Bedrijf]]),".",""),"-","")," bvba",""),"belgië",""),"belgium","")," nv","")," bv",""),"group",""),"groep","")," ", ""),"é","e"),"è","e"),"à","a")</f>
        <v>indaver</v>
      </c>
      <c r="F391" t="s">
        <v>8459</v>
      </c>
      <c r="G391" s="4" t="s">
        <v>6689</v>
      </c>
      <c r="H391" t="s">
        <v>5987</v>
      </c>
      <c r="I391" t="s">
        <v>2597</v>
      </c>
      <c r="J391" t="str">
        <f>_xlfn.XLOOKUP(Table3[[#This Row],[Basisnaam]],Table2[Basisnaam],Table2[Naam],"",0)</f>
        <v>INDAVER</v>
      </c>
      <c r="K391" t="str">
        <f>_xlfn.XLOOKUP(Table3[[#This Row],[Email]],Contacten!$D$2:$D$355,Contacten!$D$2:$D$355,"Not Found",0)</f>
        <v>Not Found</v>
      </c>
      <c r="L391" t="str">
        <f>_xlfn.XLOOKUP(LOWER(Table3[[#This Row],[Voornaam]]&amp;Table3[[#This Row],[Achternaam]]&amp;Table3[[#This Row],[Basisnaam]]),Contacten!$L$2:$L$355,Contacten!$H$2:$H$355,"Not Found",0)</f>
        <v>Not Found</v>
      </c>
      <c r="M391" t="str">
        <f>LOWER(Table3[[#This Row],[Voornaam]]&amp;Table3[[#This Row],[Achternaam]]&amp;Table3[[#This Row],[Basisnaam]])</f>
        <v>myralatuheru-eversdijkindaver</v>
      </c>
    </row>
    <row r="392" spans="1:13" x14ac:dyDescent="0.45">
      <c r="A392" s="3" t="s">
        <v>8460</v>
      </c>
      <c r="B392" s="4" t="s">
        <v>5422</v>
      </c>
      <c r="C392" t="s">
        <v>8461</v>
      </c>
      <c r="D392" s="4" t="s">
        <v>8462</v>
      </c>
      <c r="E392" s="4" t="str">
        <f>SUBSTITUTE(SUBSTITUTE(SUBSTITUTE(SUBSTITUTE(SUBSTITUTE(SUBSTITUTE(SUBSTITUTE(SUBSTITUTE(SUBSTITUTE(SUBSTITUTE(SUBSTITUTE(SUBSTITUTE(SUBSTITUTE(LOWER(Table3[[#This Row],[Bedrijf]]),".",""),"-","")," bvba",""),"belgië",""),"belgium","")," nv","")," bv",""),"group",""),"groep","")," ", ""),"é","e"),"è","e"),"à","a")</f>
        <v>lamifil</v>
      </c>
      <c r="F392" t="s">
        <v>8463</v>
      </c>
      <c r="G392" s="4" t="s">
        <v>6689</v>
      </c>
      <c r="H392" t="s">
        <v>5115</v>
      </c>
      <c r="I392" t="s">
        <v>8464</v>
      </c>
      <c r="J392" t="str">
        <f>_xlfn.XLOOKUP(Table3[[#This Row],[Basisnaam]],Table2[Basisnaam],Table2[Naam],"",0)</f>
        <v>Lamifil nv</v>
      </c>
      <c r="K392" t="str">
        <f>_xlfn.XLOOKUP(Table3[[#This Row],[Email]],Contacten!$D$2:$D$355,Contacten!$D$2:$D$355,"Not Found",0)</f>
        <v>Not Found</v>
      </c>
      <c r="L392" t="str">
        <f>_xlfn.XLOOKUP(LOWER(Table3[[#This Row],[Voornaam]]&amp;Table3[[#This Row],[Achternaam]]&amp;Table3[[#This Row],[Basisnaam]]),Contacten!$L$2:$L$355,Contacten!$H$2:$H$355,"Not Found",0)</f>
        <v>Not Found</v>
      </c>
      <c r="M392" t="str">
        <f>LOWER(Table3[[#This Row],[Voornaam]]&amp;Table3[[#This Row],[Achternaam]]&amp;Table3[[#This Row],[Basisnaam]])</f>
        <v>myriamblatonlamifil</v>
      </c>
    </row>
    <row r="393" spans="1:13" x14ac:dyDescent="0.45">
      <c r="A393" s="3" t="s">
        <v>8465</v>
      </c>
      <c r="B393" s="4" t="s">
        <v>8466</v>
      </c>
      <c r="C393" t="s">
        <v>8467</v>
      </c>
      <c r="D393" s="4" t="s">
        <v>7578</v>
      </c>
      <c r="E393" s="4" t="str">
        <f>SUBSTITUTE(SUBSTITUTE(SUBSTITUTE(SUBSTITUTE(SUBSTITUTE(SUBSTITUTE(SUBSTITUTE(SUBSTITUTE(SUBSTITUTE(SUBSTITUTE(SUBSTITUTE(SUBSTITUTE(SUBSTITUTE(LOWER(Table3[[#This Row],[Bedrijf]]),".",""),"-","")," bvba",""),"belgië",""),"belgium","")," nv","")," bv",""),"group",""),"groep","")," ", ""),"é","e"),"è","e"),"à","a")</f>
        <v>iobenelux</v>
      </c>
      <c r="F393" t="s">
        <v>6689</v>
      </c>
      <c r="G393" s="4" t="s">
        <v>6689</v>
      </c>
      <c r="H393" t="s">
        <v>8468</v>
      </c>
      <c r="I393" t="s">
        <v>7580</v>
      </c>
      <c r="J393" t="str">
        <f>_xlfn.XLOOKUP(Table3[[#This Row],[Basisnaam]],Table2[Basisnaam],Table2[Naam],"",0)</f>
        <v>iO Benelux NV</v>
      </c>
      <c r="K393" t="str">
        <f>_xlfn.XLOOKUP(Table3[[#This Row],[Email]],Contacten!$D$2:$D$355,Contacten!$D$2:$D$355,"Not Found",0)</f>
        <v>Not Found</v>
      </c>
      <c r="L393" t="str">
        <f>_xlfn.XLOOKUP(LOWER(Table3[[#This Row],[Voornaam]]&amp;Table3[[#This Row],[Achternaam]]&amp;Table3[[#This Row],[Basisnaam]]),Contacten!$L$2:$L$355,Contacten!$H$2:$H$355,"Not Found",0)</f>
        <v>Not Found</v>
      </c>
      <c r="M393" t="str">
        <f>LOWER(Table3[[#This Row],[Voornaam]]&amp;Table3[[#This Row],[Achternaam]]&amp;Table3[[#This Row],[Basisnaam]])</f>
        <v>nadiachihiiobenelux</v>
      </c>
    </row>
    <row r="394" spans="1:13" x14ac:dyDescent="0.45">
      <c r="A394" s="3" t="s">
        <v>8469</v>
      </c>
      <c r="B394" s="4" t="s">
        <v>5555</v>
      </c>
      <c r="C394" t="s">
        <v>5182</v>
      </c>
      <c r="D394" s="4" t="s">
        <v>8470</v>
      </c>
      <c r="E394" s="4" t="str">
        <f>SUBSTITUTE(SUBSTITUTE(SUBSTITUTE(SUBSTITUTE(SUBSTITUTE(SUBSTITUTE(SUBSTITUTE(SUBSTITUTE(SUBSTITUTE(SUBSTITUTE(SUBSTITUTE(SUBSTITUTE(SUBSTITUTE(LOWER(Table3[[#This Row],[Bedrijf]]),".",""),"-","")," bvba",""),"belgië",""),"belgium","")," nv","")," bv",""),"group",""),"groep","")," ", ""),"é","e"),"è","e"),"à","a")</f>
        <v>dosschemills</v>
      </c>
      <c r="F394" t="s">
        <v>8471</v>
      </c>
      <c r="G394" s="4" t="s">
        <v>6689</v>
      </c>
      <c r="H394" t="s">
        <v>8472</v>
      </c>
      <c r="I394" t="s">
        <v>8473</v>
      </c>
      <c r="J394" t="str">
        <f>_xlfn.XLOOKUP(Table3[[#This Row],[Basisnaam]],Table2[Basisnaam],Table2[Naam],"",0)</f>
        <v>DOSSCHE MILLS</v>
      </c>
      <c r="K394" t="str">
        <f>_xlfn.XLOOKUP(Table3[[#This Row],[Email]],Contacten!$D$2:$D$355,Contacten!$D$2:$D$355,"Not Found",0)</f>
        <v>Not Found</v>
      </c>
      <c r="L394" t="str">
        <f>_xlfn.XLOOKUP(LOWER(Table3[[#This Row],[Voornaam]]&amp;Table3[[#This Row],[Achternaam]]&amp;Table3[[#This Row],[Basisnaam]]),Contacten!$L$2:$L$355,Contacten!$H$2:$H$355,"Not Found",0)</f>
        <v>Not Found</v>
      </c>
      <c r="M394" t="str">
        <f>LOWER(Table3[[#This Row],[Voornaam]]&amp;Table3[[#This Row],[Achternaam]]&amp;Table3[[#This Row],[Basisnaam]])</f>
        <v>nadineclaesdosschemills</v>
      </c>
    </row>
    <row r="395" spans="1:13" x14ac:dyDescent="0.45">
      <c r="A395" s="3" t="s">
        <v>8474</v>
      </c>
      <c r="B395" s="4" t="s">
        <v>5555</v>
      </c>
      <c r="C395" t="s">
        <v>8475</v>
      </c>
      <c r="D395" s="4" t="s">
        <v>2200</v>
      </c>
      <c r="E395" s="4" t="str">
        <f>SUBSTITUTE(SUBSTITUTE(SUBSTITUTE(SUBSTITUTE(SUBSTITUTE(SUBSTITUTE(SUBSTITUTE(SUBSTITUTE(SUBSTITUTE(SUBSTITUTE(SUBSTITUTE(SUBSTITUTE(SUBSTITUTE(LOWER(Table3[[#This Row],[Bedrijf]]),".",""),"-","")," bvba",""),"belgië",""),"belgium","")," nv","")," bv",""),"group",""),"groep","")," ", ""),"é","e"),"è","e"),"à","a")</f>
        <v>fnacvandenborre</v>
      </c>
      <c r="F395" t="s">
        <v>6689</v>
      </c>
      <c r="G395" s="4" t="s">
        <v>6689</v>
      </c>
      <c r="H395" t="s">
        <v>5052</v>
      </c>
      <c r="I395" t="s">
        <v>8476</v>
      </c>
      <c r="J395" t="str">
        <f>_xlfn.XLOOKUP(Table3[[#This Row],[Basisnaam]],Table2[Basisnaam],Table2[Naam],"",0)</f>
        <v>Fnac Vanden Borre</v>
      </c>
      <c r="K395" t="str">
        <f>_xlfn.XLOOKUP(Table3[[#This Row],[Email]],Contacten!$D$2:$D$355,Contacten!$D$2:$D$355,"Not Found",0)</f>
        <v>Not Found</v>
      </c>
      <c r="L395" t="str">
        <f>_xlfn.XLOOKUP(LOWER(Table3[[#This Row],[Voornaam]]&amp;Table3[[#This Row],[Achternaam]]&amp;Table3[[#This Row],[Basisnaam]]),Contacten!$L$2:$L$355,Contacten!$H$2:$H$355,"Not Found",0)</f>
        <v>Not Found</v>
      </c>
      <c r="M395" t="str">
        <f>LOWER(Table3[[#This Row],[Voornaam]]&amp;Table3[[#This Row],[Achternaam]]&amp;Table3[[#This Row],[Basisnaam]])</f>
        <v>nadinesamsonfnacvandenborre</v>
      </c>
    </row>
    <row r="396" spans="1:13" x14ac:dyDescent="0.45">
      <c r="A396" s="3" t="s">
        <v>8477</v>
      </c>
      <c r="B396" s="4" t="s">
        <v>5555</v>
      </c>
      <c r="C396" t="s">
        <v>8478</v>
      </c>
      <c r="D396" s="4" t="s">
        <v>8479</v>
      </c>
      <c r="E396" s="4" t="str">
        <f>SUBSTITUTE(SUBSTITUTE(SUBSTITUTE(SUBSTITUTE(SUBSTITUTE(SUBSTITUTE(SUBSTITUTE(SUBSTITUTE(SUBSTITUTE(SUBSTITUTE(SUBSTITUTE(SUBSTITUTE(SUBSTITUTE(LOWER(Table3[[#This Row],[Bedrijf]]),".",""),"-","")," bvba",""),"belgië",""),"belgium","")," nv","")," bv",""),"group",""),"groep","")," ", ""),"é","e"),"è","e"),"à","a")</f>
        <v>vanmosselautomotive4</v>
      </c>
      <c r="F396" t="s">
        <v>8480</v>
      </c>
      <c r="G396" s="4" t="s">
        <v>6689</v>
      </c>
      <c r="H396" t="s">
        <v>5052</v>
      </c>
      <c r="I396" t="s">
        <v>8481</v>
      </c>
      <c r="J396" t="str">
        <f>_xlfn.XLOOKUP(Table3[[#This Row],[Basisnaam]],Table2[Basisnaam],Table2[Naam],"",0)</f>
        <v>Van Mossel Automotive Groep 4 NV</v>
      </c>
      <c r="K396" t="str">
        <f>_xlfn.XLOOKUP(Table3[[#This Row],[Email]],Contacten!$D$2:$D$355,Contacten!$D$2:$D$355,"Not Found",0)</f>
        <v>Not Found</v>
      </c>
      <c r="L396" t="str">
        <f>_xlfn.XLOOKUP(LOWER(Table3[[#This Row],[Voornaam]]&amp;Table3[[#This Row],[Achternaam]]&amp;Table3[[#This Row],[Basisnaam]]),Contacten!$L$2:$L$355,Contacten!$H$2:$H$355,"Not Found",0)</f>
        <v>Not Found</v>
      </c>
      <c r="M396" t="str">
        <f>LOWER(Table3[[#This Row],[Voornaam]]&amp;Table3[[#This Row],[Achternaam]]&amp;Table3[[#This Row],[Basisnaam]])</f>
        <v>nadineverhaegenvanmosselautomotive4</v>
      </c>
    </row>
    <row r="397" spans="1:13" x14ac:dyDescent="0.45">
      <c r="A397" s="3" t="s">
        <v>8482</v>
      </c>
      <c r="B397" s="4" t="s">
        <v>8483</v>
      </c>
      <c r="C397" t="s">
        <v>8484</v>
      </c>
      <c r="D397" s="4" t="s">
        <v>7894</v>
      </c>
      <c r="E397" s="4" t="str">
        <f>SUBSTITUTE(SUBSTITUTE(SUBSTITUTE(SUBSTITUTE(SUBSTITUTE(SUBSTITUTE(SUBSTITUTE(SUBSTITUTE(SUBSTITUTE(SUBSTITUTE(SUBSTITUTE(SUBSTITUTE(SUBSTITUTE(LOWER(Table3[[#This Row],[Bedrijf]]),".",""),"-","")," bvba",""),"belgië",""),"belgium","")," nv","")," bv",""),"group",""),"groep","")," ", ""),"é","e"),"è","e"),"à","a")</f>
        <v>greenyardpreparedbe</v>
      </c>
      <c r="F397" t="s">
        <v>6689</v>
      </c>
      <c r="G397" s="4" t="s">
        <v>6689</v>
      </c>
      <c r="H397" t="s">
        <v>8148</v>
      </c>
      <c r="I397" t="s">
        <v>7896</v>
      </c>
      <c r="J397" t="str">
        <f>_xlfn.XLOOKUP(Table3[[#This Row],[Basisnaam]],Table2[Basisnaam],Table2[Naam],"",0)</f>
        <v>Greenyard Prepared BE NV</v>
      </c>
      <c r="K397" t="str">
        <f>_xlfn.XLOOKUP(Table3[[#This Row],[Email]],Contacten!$D$2:$D$355,Contacten!$D$2:$D$355,"Not Found",0)</f>
        <v>Not Found</v>
      </c>
      <c r="L397" t="str">
        <f>_xlfn.XLOOKUP(LOWER(Table3[[#This Row],[Voornaam]]&amp;Table3[[#This Row],[Achternaam]]&amp;Table3[[#This Row],[Basisnaam]]),Contacten!$L$2:$L$355,Contacten!$H$2:$H$355,"Not Found",0)</f>
        <v>Not Found</v>
      </c>
      <c r="M397" t="str">
        <f>LOWER(Table3[[#This Row],[Voornaam]]&amp;Table3[[#This Row],[Achternaam]]&amp;Table3[[#This Row],[Basisnaam]])</f>
        <v>nadjameertengreenyardpreparedbe</v>
      </c>
    </row>
    <row r="398" spans="1:13" x14ac:dyDescent="0.45">
      <c r="A398" s="3" t="s">
        <v>8485</v>
      </c>
      <c r="B398" s="4" t="s">
        <v>8486</v>
      </c>
      <c r="C398" t="s">
        <v>8487</v>
      </c>
      <c r="D398" s="4" t="s">
        <v>8488</v>
      </c>
      <c r="E398" s="4" t="str">
        <f>SUBSTITUTE(SUBSTITUTE(SUBSTITUTE(SUBSTITUTE(SUBSTITUTE(SUBSTITUTE(SUBSTITUTE(SUBSTITUTE(SUBSTITUTE(SUBSTITUTE(SUBSTITUTE(SUBSTITUTE(SUBSTITUTE(LOWER(Table3[[#This Row],[Bedrijf]]),".",""),"-","")," bvba",""),"belgië",""),"belgium","")," nv","")," bv",""),"group",""),"groep","")," ", ""),"é","e"),"è","e"),"à","a")</f>
        <v>dentiusservicecenter</v>
      </c>
      <c r="F398" t="s">
        <v>8489</v>
      </c>
      <c r="G398" s="4" t="s">
        <v>6689</v>
      </c>
      <c r="H398" t="s">
        <v>5052</v>
      </c>
      <c r="I398" t="s">
        <v>8490</v>
      </c>
      <c r="J398" t="str">
        <f>_xlfn.XLOOKUP(Table3[[#This Row],[Basisnaam]],Table2[Basisnaam],Table2[Naam],"",0)</f>
        <v>Dentius Service Center</v>
      </c>
      <c r="K398" t="str">
        <f>_xlfn.XLOOKUP(Table3[[#This Row],[Email]],Contacten!$D$2:$D$355,Contacten!$D$2:$D$355,"Not Found",0)</f>
        <v>Not Found</v>
      </c>
      <c r="L398" t="str">
        <f>_xlfn.XLOOKUP(LOWER(Table3[[#This Row],[Voornaam]]&amp;Table3[[#This Row],[Achternaam]]&amp;Table3[[#This Row],[Basisnaam]]),Contacten!$L$2:$L$355,Contacten!$H$2:$H$355,"Not Found",0)</f>
        <v>Not Found</v>
      </c>
      <c r="M398" t="str">
        <f>LOWER(Table3[[#This Row],[Voornaam]]&amp;Table3[[#This Row],[Achternaam]]&amp;Table3[[#This Row],[Basisnaam]])</f>
        <v>nasreenvandenberghedentiusservicecenter</v>
      </c>
    </row>
    <row r="399" spans="1:13" x14ac:dyDescent="0.45">
      <c r="A399" s="3" t="s">
        <v>8491</v>
      </c>
      <c r="B399" s="4" t="s">
        <v>8492</v>
      </c>
      <c r="C399" t="s">
        <v>8493</v>
      </c>
      <c r="D399" s="4" t="s">
        <v>8189</v>
      </c>
      <c r="E399" s="4" t="str">
        <f>SUBSTITUTE(SUBSTITUTE(SUBSTITUTE(SUBSTITUTE(SUBSTITUTE(SUBSTITUTE(SUBSTITUTE(SUBSTITUTE(SUBSTITUTE(SUBSTITUTE(SUBSTITUTE(SUBSTITUTE(SUBSTITUTE(LOWER(Table3[[#This Row],[Bedrijf]]),".",""),"-","")," bvba",""),"belgië",""),"belgium","")," nv","")," bv",""),"group",""),"groep","")," ", ""),"é","e"),"è","e"),"à","a")</f>
        <v>katoennatie</v>
      </c>
      <c r="F399" t="s">
        <v>6689</v>
      </c>
      <c r="G399" s="4" t="s">
        <v>6689</v>
      </c>
      <c r="H399" t="s">
        <v>7149</v>
      </c>
      <c r="I399" t="s">
        <v>2307</v>
      </c>
      <c r="J399" t="str">
        <f>_xlfn.XLOOKUP(Table3[[#This Row],[Basisnaam]],Table2[Basisnaam],Table2[Naam],"",0)</f>
        <v>Katoennatie</v>
      </c>
      <c r="K399" t="str">
        <f>_xlfn.XLOOKUP(Table3[[#This Row],[Email]],Contacten!$D$2:$D$355,Contacten!$D$2:$D$355,"Not Found",0)</f>
        <v>Not Found</v>
      </c>
      <c r="L399" t="str">
        <f>_xlfn.XLOOKUP(LOWER(Table3[[#This Row],[Voornaam]]&amp;Table3[[#This Row],[Achternaam]]&amp;Table3[[#This Row],[Basisnaam]]),Contacten!$L$2:$L$355,Contacten!$H$2:$H$355,"Not Found",0)</f>
        <v>Not Found</v>
      </c>
      <c r="M399" t="str">
        <f>LOWER(Table3[[#This Row],[Voornaam]]&amp;Table3[[#This Row],[Achternaam]]&amp;Table3[[#This Row],[Basisnaam]])</f>
        <v>natassiavan hovekatoennatie</v>
      </c>
    </row>
    <row r="400" spans="1:13" x14ac:dyDescent="0.45">
      <c r="A400" s="3" t="s">
        <v>8494</v>
      </c>
      <c r="B400" s="4" t="s">
        <v>8495</v>
      </c>
      <c r="C400" t="s">
        <v>8496</v>
      </c>
      <c r="D400" s="4" t="s">
        <v>8497</v>
      </c>
      <c r="E400" s="4" t="str">
        <f>SUBSTITUTE(SUBSTITUTE(SUBSTITUTE(SUBSTITUTE(SUBSTITUTE(SUBSTITUTE(SUBSTITUTE(SUBSTITUTE(SUBSTITUTE(SUBSTITUTE(SUBSTITUTE(SUBSTITUTE(SUBSTITUTE(LOWER(Table3[[#This Row],[Bedrijf]]),".",""),"-","")," bvba",""),"belgië",""),"belgium","")," nv","")," bv",""),"group",""),"groep","")," ", ""),"é","e"),"è","e"),"à","a")</f>
        <v>buywaypersonalfinancesa</v>
      </c>
      <c r="F400" t="s">
        <v>6689</v>
      </c>
      <c r="G400" s="4" t="s">
        <v>6689</v>
      </c>
      <c r="H400" t="s">
        <v>5052</v>
      </c>
      <c r="I400" t="s">
        <v>6689</v>
      </c>
      <c r="J400" t="str">
        <f>_xlfn.XLOOKUP(Table3[[#This Row],[Basisnaam]],Table2[Basisnaam],Table2[Naam],"",0)</f>
        <v>Buy Way Personal Finance SA</v>
      </c>
      <c r="K400" t="str">
        <f>_xlfn.XLOOKUP(Table3[[#This Row],[Email]],Contacten!$D$2:$D$355,Contacten!$D$2:$D$355,"Not Found",0)</f>
        <v>Not Found</v>
      </c>
      <c r="L400" t="str">
        <f>_xlfn.XLOOKUP(LOWER(Table3[[#This Row],[Voornaam]]&amp;Table3[[#This Row],[Achternaam]]&amp;Table3[[#This Row],[Basisnaam]]),Contacten!$L$2:$L$355,Contacten!$H$2:$H$355,"Not Found",0)</f>
        <v>Not Found</v>
      </c>
      <c r="M400" t="str">
        <f>LOWER(Table3[[#This Row],[Voornaam]]&amp;Table3[[#This Row],[Achternaam]]&amp;Table3[[#This Row],[Basisnaam]])</f>
        <v>natachaducheminbuywaypersonalfinancesa</v>
      </c>
    </row>
    <row r="401" spans="1:13" x14ac:dyDescent="0.45">
      <c r="A401" s="3" t="s">
        <v>8498</v>
      </c>
      <c r="B401" s="4" t="s">
        <v>8499</v>
      </c>
      <c r="C401" t="s">
        <v>8500</v>
      </c>
      <c r="D401" s="4" t="s">
        <v>7294</v>
      </c>
      <c r="E401" s="4" t="str">
        <f>SUBSTITUTE(SUBSTITUTE(SUBSTITUTE(SUBSTITUTE(SUBSTITUTE(SUBSTITUTE(SUBSTITUTE(SUBSTITUTE(SUBSTITUTE(SUBSTITUTE(SUBSTITUTE(SUBSTITUTE(SUBSTITUTE(LOWER(Table3[[#This Row],[Bedrijf]]),".",""),"-","")," bvba",""),"belgië",""),"belgium","")," nv","")," bv",""),"group",""),"groep","")," ", ""),"é","e"),"è","e"),"à","a")</f>
        <v>dssmithpackaging</v>
      </c>
      <c r="F401" t="s">
        <v>6689</v>
      </c>
      <c r="G401" s="4" t="s">
        <v>6689</v>
      </c>
      <c r="H401" t="s">
        <v>5115</v>
      </c>
      <c r="I401" t="s">
        <v>8501</v>
      </c>
      <c r="J401" t="str">
        <f>_xlfn.XLOOKUP(Table3[[#This Row],[Basisnaam]],Table2[Basisnaam],Table2[Naam],"",0)</f>
        <v>DS Smith Packaging Belgium</v>
      </c>
      <c r="K401" t="str">
        <f>_xlfn.XLOOKUP(Table3[[#This Row],[Email]],Contacten!$D$2:$D$355,Contacten!$D$2:$D$355,"Not Found",0)</f>
        <v>Not Found</v>
      </c>
      <c r="L401" t="str">
        <f>_xlfn.XLOOKUP(LOWER(Table3[[#This Row],[Voornaam]]&amp;Table3[[#This Row],[Achternaam]]&amp;Table3[[#This Row],[Basisnaam]]),Contacten!$L$2:$L$355,Contacten!$H$2:$H$355,"Not Found",0)</f>
        <v>Not Found</v>
      </c>
      <c r="M401" t="str">
        <f>LOWER(Table3[[#This Row],[Voornaam]]&amp;Table3[[#This Row],[Achternaam]]&amp;Table3[[#This Row],[Basisnaam]])</f>
        <v>natasjade la fossedssmithpackaging</v>
      </c>
    </row>
    <row r="402" spans="1:13" x14ac:dyDescent="0.45">
      <c r="A402" s="3" t="s">
        <v>8502</v>
      </c>
      <c r="B402" s="4" t="s">
        <v>5290</v>
      </c>
      <c r="C402" t="s">
        <v>8503</v>
      </c>
      <c r="D402" s="4" t="s">
        <v>8504</v>
      </c>
      <c r="E402" s="4" t="str">
        <f>SUBSTITUTE(SUBSTITUTE(SUBSTITUTE(SUBSTITUTE(SUBSTITUTE(SUBSTITUTE(SUBSTITUTE(SUBSTITUTE(SUBSTITUTE(SUBSTITUTE(SUBSTITUTE(SUBSTITUTE(SUBSTITUTE(LOWER(Table3[[#This Row],[Bedrijf]]),".",""),"-","")," bvba",""),"belgië",""),"belgium","")," nv","")," bv",""),"group",""),"groep","")," ", ""),"é","e"),"è","e"),"à","a")</f>
        <v>bostonscientificbenelux</v>
      </c>
      <c r="F402" t="s">
        <v>6689</v>
      </c>
      <c r="G402" s="4" t="s">
        <v>6689</v>
      </c>
      <c r="H402" t="s">
        <v>5813</v>
      </c>
      <c r="I402" t="s">
        <v>8505</v>
      </c>
      <c r="J402" t="str">
        <f>_xlfn.XLOOKUP(Table3[[#This Row],[Basisnaam]],Table2[Basisnaam],Table2[Naam],"",0)</f>
        <v>Boston Scientific Benelux</v>
      </c>
      <c r="K402" t="str">
        <f>_xlfn.XLOOKUP(Table3[[#This Row],[Email]],Contacten!$D$2:$D$355,Contacten!$D$2:$D$355,"Not Found",0)</f>
        <v>Not Found</v>
      </c>
      <c r="L402" t="str">
        <f>_xlfn.XLOOKUP(LOWER(Table3[[#This Row],[Voornaam]]&amp;Table3[[#This Row],[Achternaam]]&amp;Table3[[#This Row],[Basisnaam]]),Contacten!$L$2:$L$355,Contacten!$H$2:$H$355,"Not Found",0)</f>
        <v>Not Found</v>
      </c>
      <c r="M402" t="str">
        <f>LOWER(Table3[[#This Row],[Voornaam]]&amp;Table3[[#This Row],[Achternaam]]&amp;Table3[[#This Row],[Basisnaam]])</f>
        <v>nathaliederuebostonscientificbenelux</v>
      </c>
    </row>
    <row r="403" spans="1:13" x14ac:dyDescent="0.45">
      <c r="A403" s="3" t="s">
        <v>8506</v>
      </c>
      <c r="B403" s="4" t="s">
        <v>5290</v>
      </c>
      <c r="C403" t="s">
        <v>5359</v>
      </c>
      <c r="D403" s="4" t="s">
        <v>6959</v>
      </c>
      <c r="E403" s="4" t="str">
        <f>SUBSTITUTE(SUBSTITUTE(SUBSTITUTE(SUBSTITUTE(SUBSTITUTE(SUBSTITUTE(SUBSTITUTE(SUBSTITUTE(SUBSTITUTE(SUBSTITUTE(SUBSTITUTE(SUBSTITUTE(SUBSTITUTE(LOWER(Table3[[#This Row],[Bedrijf]]),".",""),"-","")," bvba",""),"belgië",""),"belgium","")," nv","")," bv",""),"group",""),"groep","")," ", ""),"é","e"),"è","e"),"à","a")</f>
        <v>dhlsupplychain()</v>
      </c>
      <c r="F403" t="s">
        <v>8507</v>
      </c>
      <c r="G403" s="4" t="s">
        <v>6689</v>
      </c>
      <c r="H403" t="s">
        <v>8508</v>
      </c>
      <c r="I403" t="s">
        <v>8509</v>
      </c>
      <c r="J403" t="str">
        <f>_xlfn.XLOOKUP(Table3[[#This Row],[Basisnaam]],Table2[Basisnaam],Table2[Naam],"",0)</f>
        <v>DHL Supply Chain (Belgium)</v>
      </c>
      <c r="K403" t="str">
        <f>_xlfn.XLOOKUP(Table3[[#This Row],[Email]],Contacten!$D$2:$D$355,Contacten!$D$2:$D$355,"Not Found",0)</f>
        <v>Not Found</v>
      </c>
      <c r="L403" t="str">
        <f>_xlfn.XLOOKUP(LOWER(Table3[[#This Row],[Voornaam]]&amp;Table3[[#This Row],[Achternaam]]&amp;Table3[[#This Row],[Basisnaam]]),Contacten!$L$2:$L$355,Contacten!$H$2:$H$355,"Not Found",0)</f>
        <v>Not Found</v>
      </c>
      <c r="M403" t="str">
        <f>LOWER(Table3[[#This Row],[Voornaam]]&amp;Table3[[#This Row],[Achternaam]]&amp;Table3[[#This Row],[Basisnaam]])</f>
        <v>nathaliegielendhlsupplychain()</v>
      </c>
    </row>
    <row r="404" spans="1:13" x14ac:dyDescent="0.45">
      <c r="A404" s="3" t="s">
        <v>8510</v>
      </c>
      <c r="B404" s="4" t="s">
        <v>5290</v>
      </c>
      <c r="C404" t="s">
        <v>8511</v>
      </c>
      <c r="D404" s="4" t="s">
        <v>8512</v>
      </c>
      <c r="E404" s="4" t="str">
        <f>SUBSTITUTE(SUBSTITUTE(SUBSTITUTE(SUBSTITUTE(SUBSTITUTE(SUBSTITUTE(SUBSTITUTE(SUBSTITUTE(SUBSTITUTE(SUBSTITUTE(SUBSTITUTE(SUBSTITUTE(SUBSTITUTE(LOWER(Table3[[#This Row],[Bedrijf]]),".",""),"-","")," bvba",""),"belgië",""),"belgium","")," nv","")," bv",""),"group",""),"groep","")," ", ""),"é","e"),"è","e"),"à","a")</f>
        <v>viabuild</v>
      </c>
      <c r="F404" t="s">
        <v>8513</v>
      </c>
      <c r="G404" s="4" t="s">
        <v>6689</v>
      </c>
      <c r="H404" t="s">
        <v>5115</v>
      </c>
      <c r="I404" t="s">
        <v>8514</v>
      </c>
      <c r="J404" t="str">
        <f>_xlfn.XLOOKUP(Table3[[#This Row],[Basisnaam]],Table2[Basisnaam],Table2[Naam],"",0)</f>
        <v>Viabuild</v>
      </c>
      <c r="K404" t="str">
        <f>_xlfn.XLOOKUP(Table3[[#This Row],[Email]],Contacten!$D$2:$D$355,Contacten!$D$2:$D$355,"Not Found",0)</f>
        <v>Not Found</v>
      </c>
      <c r="L404" t="str">
        <f>_xlfn.XLOOKUP(LOWER(Table3[[#This Row],[Voornaam]]&amp;Table3[[#This Row],[Achternaam]]&amp;Table3[[#This Row],[Basisnaam]]),Contacten!$L$2:$L$355,Contacten!$H$2:$H$355,"Not Found",0)</f>
        <v>Not Found</v>
      </c>
      <c r="M404" t="str">
        <f>LOWER(Table3[[#This Row],[Voornaam]]&amp;Table3[[#This Row],[Achternaam]]&amp;Table3[[#This Row],[Basisnaam]])</f>
        <v>nathalieoomenviabuild</v>
      </c>
    </row>
    <row r="405" spans="1:13" x14ac:dyDescent="0.45">
      <c r="A405" s="3" t="s">
        <v>8515</v>
      </c>
      <c r="B405" s="4" t="s">
        <v>5290</v>
      </c>
      <c r="C405" t="s">
        <v>8516</v>
      </c>
      <c r="D405" s="4" t="s">
        <v>7996</v>
      </c>
      <c r="E405" s="4" t="str">
        <f>SUBSTITUTE(SUBSTITUTE(SUBSTITUTE(SUBSTITUTE(SUBSTITUTE(SUBSTITUTE(SUBSTITUTE(SUBSTITUTE(SUBSTITUTE(SUBSTITUTE(SUBSTITUTE(SUBSTITUTE(SUBSTITUTE(LOWER(Table3[[#This Row],[Bedrijf]]),".",""),"-","")," bvba",""),"belgië",""),"belgium","")," nv","")," bv",""),"group",""),"groep","")," ", ""),"é","e"),"è","e"),"à","a")</f>
        <v>vanmoer</v>
      </c>
      <c r="F405" t="s">
        <v>6689</v>
      </c>
      <c r="G405" s="4" t="s">
        <v>6689</v>
      </c>
      <c r="H405" t="s">
        <v>5052</v>
      </c>
      <c r="I405" t="s">
        <v>7998</v>
      </c>
      <c r="J405" t="str">
        <f>_xlfn.XLOOKUP(Table3[[#This Row],[Basisnaam]],Table2[Basisnaam],Table2[Naam],"",0)</f>
        <v>Van Moer Group BVBA</v>
      </c>
      <c r="K405" t="str">
        <f>_xlfn.XLOOKUP(Table3[[#This Row],[Email]],Contacten!$D$2:$D$355,Contacten!$D$2:$D$355,"Not Found",0)</f>
        <v>Not Found</v>
      </c>
      <c r="L405" t="str">
        <f>_xlfn.XLOOKUP(LOWER(Table3[[#This Row],[Voornaam]]&amp;Table3[[#This Row],[Achternaam]]&amp;Table3[[#This Row],[Basisnaam]]),Contacten!$L$2:$L$355,Contacten!$H$2:$H$355,"Not Found",0)</f>
        <v>Not Found</v>
      </c>
      <c r="M405" t="str">
        <f>LOWER(Table3[[#This Row],[Voornaam]]&amp;Table3[[#This Row],[Achternaam]]&amp;Table3[[#This Row],[Basisnaam]])</f>
        <v>nathalievancampvanmoer</v>
      </c>
    </row>
    <row r="406" spans="1:13" x14ac:dyDescent="0.45">
      <c r="A406" s="3" t="s">
        <v>8517</v>
      </c>
      <c r="B406" s="4" t="s">
        <v>5290</v>
      </c>
      <c r="C406" t="s">
        <v>5726</v>
      </c>
      <c r="D406" s="4" t="s">
        <v>6963</v>
      </c>
      <c r="E406" s="4" t="str">
        <f>SUBSTITUTE(SUBSTITUTE(SUBSTITUTE(SUBSTITUTE(SUBSTITUTE(SUBSTITUTE(SUBSTITUTE(SUBSTITUTE(SUBSTITUTE(SUBSTITUTE(SUBSTITUTE(SUBSTITUTE(SUBSTITUTE(LOWER(Table3[[#This Row],[Bedrijf]]),".",""),"-","")," bvba",""),"belgië",""),"belgium","")," nv","")," bv",""),"group",""),"groep","")," ", ""),"é","e"),"è","e"),"à","a")</f>
        <v>mediahuis</v>
      </c>
      <c r="F406" t="s">
        <v>8518</v>
      </c>
      <c r="G406" s="4" t="s">
        <v>6689</v>
      </c>
      <c r="H406" t="s">
        <v>8519</v>
      </c>
      <c r="I406" t="s">
        <v>8520</v>
      </c>
      <c r="J406" t="str">
        <f>_xlfn.XLOOKUP(Table3[[#This Row],[Basisnaam]],Table2[Basisnaam],Table2[Naam],"",0)</f>
        <v>MEDIAHUIS</v>
      </c>
      <c r="K406" t="str">
        <f>_xlfn.XLOOKUP(Table3[[#This Row],[Email]],Contacten!$D$2:$D$355,Contacten!$D$2:$D$355,"Not Found",0)</f>
        <v>Not Found</v>
      </c>
      <c r="L406" t="str">
        <f>_xlfn.XLOOKUP(LOWER(Table3[[#This Row],[Voornaam]]&amp;Table3[[#This Row],[Achternaam]]&amp;Table3[[#This Row],[Basisnaam]]),Contacten!$L$2:$L$355,Contacten!$H$2:$H$355,"Not Found",0)</f>
        <v>Not Found</v>
      </c>
      <c r="M406" t="str">
        <f>LOWER(Table3[[#This Row],[Voornaam]]&amp;Table3[[#This Row],[Achternaam]]&amp;Table3[[#This Row],[Basisnaam]])</f>
        <v>nathalievercammenmediahuis</v>
      </c>
    </row>
    <row r="407" spans="1:13" x14ac:dyDescent="0.45">
      <c r="A407" s="3" t="s">
        <v>8521</v>
      </c>
      <c r="B407" s="4" t="s">
        <v>5290</v>
      </c>
      <c r="C407" t="s">
        <v>8522</v>
      </c>
      <c r="D407" s="4" t="s">
        <v>8523</v>
      </c>
      <c r="E407" s="4" t="str">
        <f>SUBSTITUTE(SUBSTITUTE(SUBSTITUTE(SUBSTITUTE(SUBSTITUTE(SUBSTITUTE(SUBSTITUTE(SUBSTITUTE(SUBSTITUTE(SUBSTITUTE(SUBSTITUTE(SUBSTITUTE(SUBSTITUTE(LOWER(Table3[[#This Row],[Bedrijf]]),".",""),"-","")," bvba",""),"belgië",""),"belgium","")," nv","")," bv",""),"group",""),"groep","")," ", ""),"é","e"),"è","e"),"à","a")</f>
        <v>msd</v>
      </c>
      <c r="F407" t="s">
        <v>6689</v>
      </c>
      <c r="G407" s="4" t="s">
        <v>6689</v>
      </c>
      <c r="H407" t="s">
        <v>8524</v>
      </c>
      <c r="I407" t="s">
        <v>8525</v>
      </c>
      <c r="J407" t="str">
        <f>_xlfn.XLOOKUP(Table3[[#This Row],[Basisnaam]],Table2[Basisnaam],Table2[Naam],"",0)</f>
        <v>MSD Belgium</v>
      </c>
      <c r="K407" t="str">
        <f>_xlfn.XLOOKUP(Table3[[#This Row],[Email]],Contacten!$D$2:$D$355,Contacten!$D$2:$D$355,"Not Found",0)</f>
        <v>Not Found</v>
      </c>
      <c r="L407" t="str">
        <f>_xlfn.XLOOKUP(LOWER(Table3[[#This Row],[Voornaam]]&amp;Table3[[#This Row],[Achternaam]]&amp;Table3[[#This Row],[Basisnaam]]),Contacten!$L$2:$L$355,Contacten!$H$2:$H$355,"Not Found",0)</f>
        <v>Not Found</v>
      </c>
      <c r="M407" t="str">
        <f>LOWER(Table3[[#This Row],[Voornaam]]&amp;Table3[[#This Row],[Achternaam]]&amp;Table3[[#This Row],[Basisnaam]])</f>
        <v>nathalievionmsd</v>
      </c>
    </row>
    <row r="408" spans="1:13" x14ac:dyDescent="0.45">
      <c r="A408" s="3" t="s">
        <v>8526</v>
      </c>
      <c r="B408" s="4" t="s">
        <v>6466</v>
      </c>
      <c r="C408" t="s">
        <v>8527</v>
      </c>
      <c r="D408" s="4" t="s">
        <v>8528</v>
      </c>
      <c r="E408" s="4" t="str">
        <f>SUBSTITUTE(SUBSTITUTE(SUBSTITUTE(SUBSTITUTE(SUBSTITUTE(SUBSTITUTE(SUBSTITUTE(SUBSTITUTE(SUBSTITUTE(SUBSTITUTE(SUBSTITUTE(SUBSTITUTE(SUBSTITUTE(LOWER(Table3[[#This Row],[Bedrijf]]),".",""),"-","")," bvba",""),"belgië",""),"belgium","")," nv","")," bv",""),"group",""),"groep","")," ", ""),"é","e"),"è","e"),"à","a")</f>
        <v>volvo</v>
      </c>
      <c r="F408" t="s">
        <v>6689</v>
      </c>
      <c r="G408" s="4" t="s">
        <v>6689</v>
      </c>
      <c r="H408" t="s">
        <v>8529</v>
      </c>
      <c r="I408" t="s">
        <v>8530</v>
      </c>
      <c r="J408" t="str">
        <f>_xlfn.XLOOKUP(Table3[[#This Row],[Basisnaam]],Table2[Basisnaam],Table2[Naam],"",0)</f>
        <v>VOLVO GROUP BELGIUM</v>
      </c>
      <c r="K408" t="str">
        <f>_xlfn.XLOOKUP(Table3[[#This Row],[Email]],Contacten!$D$2:$D$355,Contacten!$D$2:$D$355,"Not Found",0)</f>
        <v>Not Found</v>
      </c>
      <c r="L408" t="str">
        <f>_xlfn.XLOOKUP(LOWER(Table3[[#This Row],[Voornaam]]&amp;Table3[[#This Row],[Achternaam]]&amp;Table3[[#This Row],[Basisnaam]]),Contacten!$L$2:$L$355,Contacten!$H$2:$H$355,"Not Found",0)</f>
        <v>Not Found</v>
      </c>
      <c r="M408" t="str">
        <f>LOWER(Table3[[#This Row],[Voornaam]]&amp;Table3[[#This Row],[Achternaam]]&amp;Table3[[#This Row],[Basisnaam]])</f>
        <v>neleeeckhoutvolvo</v>
      </c>
    </row>
    <row r="409" spans="1:13" x14ac:dyDescent="0.45">
      <c r="A409" s="3" t="s">
        <v>8531</v>
      </c>
      <c r="B409" s="4" t="s">
        <v>8532</v>
      </c>
      <c r="C409" t="s">
        <v>8533</v>
      </c>
      <c r="D409" s="4" t="s">
        <v>8534</v>
      </c>
      <c r="E409" s="4" t="str">
        <f>SUBSTITUTE(SUBSTITUTE(SUBSTITUTE(SUBSTITUTE(SUBSTITUTE(SUBSTITUTE(SUBSTITUTE(SUBSTITUTE(SUBSTITUTE(SUBSTITUTE(SUBSTITUTE(SUBSTITUTE(SUBSTITUTE(LOWER(Table3[[#This Row],[Bedrijf]]),".",""),"-","")," bvba",""),"belgië",""),"belgium","")," nv","")," bv",""),"group",""),"groep","")," ", ""),"é","e"),"è","e"),"à","a")</f>
        <v>scandinaviantobaccobelux</v>
      </c>
      <c r="F409" t="s">
        <v>6689</v>
      </c>
      <c r="G409" s="4" t="s">
        <v>6689</v>
      </c>
      <c r="H409" t="s">
        <v>8535</v>
      </c>
      <c r="I409" t="s">
        <v>8536</v>
      </c>
      <c r="J409" t="str">
        <f>_xlfn.XLOOKUP(Table3[[#This Row],[Basisnaam]],Table2[Basisnaam],Table2[Naam],"",0)</f>
        <v>Scandinavian Tobacco Group Belux nv</v>
      </c>
      <c r="K409" t="str">
        <f>_xlfn.XLOOKUP(Table3[[#This Row],[Email]],Contacten!$D$2:$D$355,Contacten!$D$2:$D$355,"Not Found",0)</f>
        <v>Not Found</v>
      </c>
      <c r="L409" t="str">
        <f>_xlfn.XLOOKUP(LOWER(Table3[[#This Row],[Voornaam]]&amp;Table3[[#This Row],[Achternaam]]&amp;Table3[[#This Row],[Basisnaam]]),Contacten!$L$2:$L$355,Contacten!$H$2:$H$355,"Not Found",0)</f>
        <v>Not Found</v>
      </c>
      <c r="M409" t="str">
        <f>LOWER(Table3[[#This Row],[Voornaam]]&amp;Table3[[#This Row],[Achternaam]]&amp;Table3[[#This Row],[Basisnaam]])</f>
        <v>nicodecockscandinaviantobaccobelux</v>
      </c>
    </row>
    <row r="410" spans="1:13" x14ac:dyDescent="0.45">
      <c r="A410" s="3" t="s">
        <v>8537</v>
      </c>
      <c r="B410" s="4" t="s">
        <v>6733</v>
      </c>
      <c r="C410" t="s">
        <v>5144</v>
      </c>
      <c r="D410" s="4" t="s">
        <v>3041</v>
      </c>
      <c r="E410" s="4" t="str">
        <f>SUBSTITUTE(SUBSTITUTE(SUBSTITUTE(SUBSTITUTE(SUBSTITUTE(SUBSTITUTE(SUBSTITUTE(SUBSTITUTE(SUBSTITUTE(SUBSTITUTE(SUBSTITUTE(SUBSTITUTE(SUBSTITUTE(LOWER(Table3[[#This Row],[Bedrijf]]),".",""),"-","")," bvba",""),"belgië",""),"belgium","")," nv","")," bv",""),"group",""),"groep","")," ", ""),"é","e"),"è","e"),"à","a")</f>
        <v>lkq</v>
      </c>
      <c r="F410" t="s">
        <v>8538</v>
      </c>
      <c r="G410" s="4" t="s">
        <v>6689</v>
      </c>
      <c r="H410" t="s">
        <v>5052</v>
      </c>
      <c r="I410" t="s">
        <v>8539</v>
      </c>
      <c r="J410" t="str">
        <f>_xlfn.XLOOKUP(Table3[[#This Row],[Basisnaam]],Table2[Basisnaam],Table2[Naam],"",0)</f>
        <v>LKQ Belgium</v>
      </c>
      <c r="K410" t="str">
        <f>_xlfn.XLOOKUP(Table3[[#This Row],[Email]],Contacten!$D$2:$D$355,Contacten!$D$2:$D$355,"Not Found",0)</f>
        <v>Not Found</v>
      </c>
      <c r="L410" t="str">
        <f>_xlfn.XLOOKUP(LOWER(Table3[[#This Row],[Voornaam]]&amp;Table3[[#This Row],[Achternaam]]&amp;Table3[[#This Row],[Basisnaam]]),Contacten!$L$2:$L$355,Contacten!$H$2:$H$355,"Not Found",0)</f>
        <v>Not Found</v>
      </c>
      <c r="M410" t="str">
        <f>LOWER(Table3[[#This Row],[Voornaam]]&amp;Table3[[#This Row],[Achternaam]]&amp;Table3[[#This Row],[Basisnaam]])</f>
        <v>alainde bruynlkq</v>
      </c>
    </row>
    <row r="411" spans="1:13" x14ac:dyDescent="0.45">
      <c r="A411" s="3" t="s">
        <v>8540</v>
      </c>
      <c r="B411" s="4" t="s">
        <v>8541</v>
      </c>
      <c r="C411" t="s">
        <v>8542</v>
      </c>
      <c r="D411" s="4" t="s">
        <v>8543</v>
      </c>
      <c r="E411" s="4" t="str">
        <f>SUBSTITUTE(SUBSTITUTE(SUBSTITUTE(SUBSTITUTE(SUBSTITUTE(SUBSTITUTE(SUBSTITUTE(SUBSTITUTE(SUBSTITUTE(SUBSTITUTE(SUBSTITUTE(SUBSTITUTE(SUBSTITUTE(LOWER(Table3[[#This Row],[Bedrijf]]),".",""),"-","")," bvba",""),"belgië",""),"belgium","")," nv","")," bv",""),"group",""),"groep","")," ", ""),"é","e"),"è","e"),"à","a")</f>
        <v>recticelinternationalservices</v>
      </c>
      <c r="F411" t="s">
        <v>8544</v>
      </c>
      <c r="G411" s="4" t="s">
        <v>6689</v>
      </c>
      <c r="H411" t="s">
        <v>5987</v>
      </c>
      <c r="I411" t="s">
        <v>8545</v>
      </c>
      <c r="J411" t="str">
        <f>_xlfn.XLOOKUP(Table3[[#This Row],[Basisnaam]],Table2[Basisnaam],Table2[Naam],"",0)</f>
        <v>Recticel International Services</v>
      </c>
      <c r="K411" t="str">
        <f>_xlfn.XLOOKUP(Table3[[#This Row],[Email]],Contacten!$D$2:$D$355,Contacten!$D$2:$D$355,"Not Found",0)</f>
        <v>Not Found</v>
      </c>
      <c r="L411" t="str">
        <f>_xlfn.XLOOKUP(LOWER(Table3[[#This Row],[Voornaam]]&amp;Table3[[#This Row],[Achternaam]]&amp;Table3[[#This Row],[Basisnaam]]),Contacten!$L$2:$L$355,Contacten!$H$2:$H$355,"Not Found",0)</f>
        <v>Not Found</v>
      </c>
      <c r="M411" t="str">
        <f>LOWER(Table3[[#This Row],[Voornaam]]&amp;Table3[[#This Row],[Achternaam]]&amp;Table3[[#This Row],[Basisnaam]])</f>
        <v>robnijskensrecticelinternationalservices</v>
      </c>
    </row>
    <row r="412" spans="1:13" x14ac:dyDescent="0.45">
      <c r="A412" s="3" t="s">
        <v>8546</v>
      </c>
      <c r="B412" s="4" t="s">
        <v>8547</v>
      </c>
      <c r="C412" t="s">
        <v>8548</v>
      </c>
      <c r="D412" s="4" t="s">
        <v>2772</v>
      </c>
      <c r="E412" s="4" t="str">
        <f>SUBSTITUTE(SUBSTITUTE(SUBSTITUTE(SUBSTITUTE(SUBSTITUTE(SUBSTITUTE(SUBSTITUTE(SUBSTITUTE(SUBSTITUTE(SUBSTITUTE(SUBSTITUTE(SUBSTITUTE(SUBSTITUTE(LOWER(Table3[[#This Row],[Bedrijf]]),".",""),"-","")," bvba",""),"belgië",""),"belgium","")," nv","")," bv",""),"group",""),"groep","")," ", ""),"é","e"),"è","e"),"à","a")</f>
        <v>jumbo</v>
      </c>
      <c r="F412" t="s">
        <v>8549</v>
      </c>
      <c r="G412" s="4" t="s">
        <v>6689</v>
      </c>
      <c r="H412" t="s">
        <v>5052</v>
      </c>
      <c r="I412" t="s">
        <v>8550</v>
      </c>
      <c r="J412" t="str">
        <f>_xlfn.XLOOKUP(Table3[[#This Row],[Basisnaam]],Table2[Basisnaam],Table2[Naam],"",0)</f>
        <v>Jumbo België</v>
      </c>
      <c r="K412" t="str">
        <f>_xlfn.XLOOKUP(Table3[[#This Row],[Email]],Contacten!$D$2:$D$355,Contacten!$D$2:$D$355,"Not Found",0)</f>
        <v>Not Found</v>
      </c>
      <c r="L412" t="str">
        <f>_xlfn.XLOOKUP(LOWER(Table3[[#This Row],[Voornaam]]&amp;Table3[[#This Row],[Achternaam]]&amp;Table3[[#This Row],[Basisnaam]]),Contacten!$L$2:$L$355,Contacten!$H$2:$H$355,"Not Found",0)</f>
        <v>Not Found</v>
      </c>
      <c r="M412" t="str">
        <f>LOWER(Table3[[#This Row],[Voornaam]]&amp;Table3[[#This Row],[Achternaam]]&amp;Table3[[#This Row],[Basisnaam]])</f>
        <v>okkedepretterejumbo</v>
      </c>
    </row>
    <row r="413" spans="1:13" x14ac:dyDescent="0.45">
      <c r="A413" s="3" t="s">
        <v>8551</v>
      </c>
      <c r="B413" s="4" t="s">
        <v>8552</v>
      </c>
      <c r="C413" t="s">
        <v>5714</v>
      </c>
      <c r="D413" s="4" t="s">
        <v>8553</v>
      </c>
      <c r="E413" s="4" t="str">
        <f>SUBSTITUTE(SUBSTITUTE(SUBSTITUTE(SUBSTITUTE(SUBSTITUTE(SUBSTITUTE(SUBSTITUTE(SUBSTITUTE(SUBSTITUTE(SUBSTITUTE(SUBSTITUTE(SUBSTITUTE(SUBSTITUTE(LOWER(Table3[[#This Row],[Bedrijf]]),".",""),"-","")," bvba",""),"belgië",""),"belgium","")," nv","")," bv",""),"group",""),"groep","")," ", ""),"é","e"),"è","e"),"à","a")</f>
        <v>goodyeardunloptiresoperations</v>
      </c>
      <c r="F413" t="s">
        <v>8554</v>
      </c>
      <c r="G413" s="4" t="s">
        <v>6689</v>
      </c>
      <c r="H413" t="s">
        <v>8555</v>
      </c>
      <c r="I413" t="s">
        <v>8556</v>
      </c>
      <c r="J413" t="str">
        <f>_xlfn.XLOOKUP(Table3[[#This Row],[Basisnaam]],Table2[Basisnaam],Table2[Naam],"",0)</f>
        <v>Goodyear Dunlop Tires Operations</v>
      </c>
      <c r="K413" t="str">
        <f>_xlfn.XLOOKUP(Table3[[#This Row],[Email]],Contacten!$D$2:$D$355,Contacten!$D$2:$D$355,"Not Found",0)</f>
        <v>Not Found</v>
      </c>
      <c r="L413" t="str">
        <f>_xlfn.XLOOKUP(LOWER(Table3[[#This Row],[Voornaam]]&amp;Table3[[#This Row],[Achternaam]]&amp;Table3[[#This Row],[Basisnaam]]),Contacten!$L$2:$L$355,Contacten!$H$2:$H$355,"Not Found",0)</f>
        <v>Not Found</v>
      </c>
      <c r="M413" t="str">
        <f>LOWER(Table3[[#This Row],[Voornaam]]&amp;Table3[[#This Row],[Achternaam]]&amp;Table3[[#This Row],[Basisnaam]])</f>
        <v>oliverkimgoodyeardunloptiresoperations</v>
      </c>
    </row>
    <row r="414" spans="1:13" x14ac:dyDescent="0.45">
      <c r="A414" s="3" t="s">
        <v>8557</v>
      </c>
      <c r="B414" s="4" t="s">
        <v>5612</v>
      </c>
      <c r="C414" t="s">
        <v>6367</v>
      </c>
      <c r="D414" s="4" t="s">
        <v>8558</v>
      </c>
      <c r="E414" s="4" t="str">
        <f>SUBSTITUTE(SUBSTITUTE(SUBSTITUTE(SUBSTITUTE(SUBSTITUTE(SUBSTITUTE(SUBSTITUTE(SUBSTITUTE(SUBSTITUTE(SUBSTITUTE(SUBSTITUTE(SUBSTITUTE(SUBSTITUTE(LOWER(Table3[[#This Row],[Bedrijf]]),".",""),"-","")," bvba",""),"belgië",""),"belgium","")," nv","")," bv",""),"group",""),"groep","")," ", ""),"é","e"),"è","e"),"à","a")</f>
        <v>toyotamaterialhandling</v>
      </c>
      <c r="F414" t="s">
        <v>6689</v>
      </c>
      <c r="G414" s="4" t="s">
        <v>6689</v>
      </c>
      <c r="H414" t="s">
        <v>5052</v>
      </c>
      <c r="I414" t="s">
        <v>8559</v>
      </c>
      <c r="J414" t="str">
        <f>_xlfn.XLOOKUP(Table3[[#This Row],[Basisnaam]],Table2[Basisnaam],Table2[Naam],"",0)</f>
        <v>TOYOTA MATERIAL HANDLING BELGIUM</v>
      </c>
      <c r="K414" t="str">
        <f>_xlfn.XLOOKUP(Table3[[#This Row],[Email]],Contacten!$D$2:$D$355,Contacten!$D$2:$D$355,"Not Found",0)</f>
        <v>Not Found</v>
      </c>
      <c r="L414" t="str">
        <f>_xlfn.XLOOKUP(LOWER(Table3[[#This Row],[Voornaam]]&amp;Table3[[#This Row],[Achternaam]]&amp;Table3[[#This Row],[Basisnaam]]),Contacten!$L$2:$L$355,Contacten!$H$2:$H$355,"Not Found",0)</f>
        <v>Not Found</v>
      </c>
      <c r="M414" t="str">
        <f>LOWER(Table3[[#This Row],[Voornaam]]&amp;Table3[[#This Row],[Achternaam]]&amp;Table3[[#This Row],[Basisnaam]])</f>
        <v>oliviercarliertoyotamaterialhandling</v>
      </c>
    </row>
    <row r="415" spans="1:13" x14ac:dyDescent="0.45">
      <c r="A415" s="3" t="s">
        <v>8560</v>
      </c>
      <c r="B415" s="4" t="s">
        <v>8561</v>
      </c>
      <c r="C415" t="s">
        <v>8562</v>
      </c>
      <c r="D415" s="4" t="s">
        <v>8563</v>
      </c>
      <c r="E415" s="4" t="str">
        <f>SUBSTITUTE(SUBSTITUTE(SUBSTITUTE(SUBSTITUTE(SUBSTITUTE(SUBSTITUTE(SUBSTITUTE(SUBSTITUTE(SUBSTITUTE(SUBSTITUTE(SUBSTITUTE(SUBSTITUTE(SUBSTITUTE(LOWER(Table3[[#This Row],[Bedrijf]]),".",""),"-","")," bvba",""),"belgië",""),"belgium","")," nv","")," bv",""),"group",""),"groep","")," ", ""),"é","e"),"è","e"),"à","a")</f>
        <v>kuwaitpetroleum</v>
      </c>
      <c r="F415" t="s">
        <v>8564</v>
      </c>
      <c r="G415" s="4" t="s">
        <v>6689</v>
      </c>
      <c r="H415" t="s">
        <v>5115</v>
      </c>
      <c r="I415" t="s">
        <v>8565</v>
      </c>
      <c r="J415" t="str">
        <f>_xlfn.XLOOKUP(Table3[[#This Row],[Basisnaam]],Table2[Basisnaam],Table2[Naam],"",0)</f>
        <v>Kuwait Petroleum Belgium N.V.</v>
      </c>
      <c r="K415" t="str">
        <f>_xlfn.XLOOKUP(Table3[[#This Row],[Email]],Contacten!$D$2:$D$355,Contacten!$D$2:$D$355,"Not Found",0)</f>
        <v>Not Found</v>
      </c>
      <c r="L415" t="str">
        <f>_xlfn.XLOOKUP(LOWER(Table3[[#This Row],[Voornaam]]&amp;Table3[[#This Row],[Achternaam]]&amp;Table3[[#This Row],[Basisnaam]]),Contacten!$L$2:$L$355,Contacten!$H$2:$H$355,"Not Found",0)</f>
        <v>Not Found</v>
      </c>
      <c r="M415" t="str">
        <f>LOWER(Table3[[#This Row],[Voornaam]]&amp;Table3[[#This Row],[Achternaam]]&amp;Table3[[#This Row],[Basisnaam]])</f>
        <v>olafvan beymakuwaitpetroleum</v>
      </c>
    </row>
    <row r="416" spans="1:13" x14ac:dyDescent="0.45">
      <c r="A416" s="3" t="s">
        <v>8566</v>
      </c>
      <c r="B416" s="4" t="s">
        <v>6022</v>
      </c>
      <c r="C416" t="s">
        <v>8567</v>
      </c>
      <c r="D416" s="4" t="s">
        <v>8568</v>
      </c>
      <c r="E416" s="4" t="str">
        <f>SUBSTITUTE(SUBSTITUTE(SUBSTITUTE(SUBSTITUTE(SUBSTITUTE(SUBSTITUTE(SUBSTITUTE(SUBSTITUTE(SUBSTITUTE(SUBSTITUTE(SUBSTITUTE(SUBSTITUTE(SUBSTITUTE(LOWER(Table3[[#This Row],[Bedrijf]]),".",""),"-","")," bvba",""),"belgië",""),"belgium","")," nv","")," bv",""),"group",""),"groep","")," ", ""),"é","e"),"è","e"),"à","a")</f>
        <v>lalorraineninove</v>
      </c>
      <c r="F416" t="s">
        <v>6689</v>
      </c>
      <c r="G416" s="4" t="s">
        <v>6689</v>
      </c>
      <c r="H416" t="s">
        <v>6243</v>
      </c>
      <c r="I416" t="s">
        <v>8569</v>
      </c>
      <c r="J416" t="str">
        <f>_xlfn.XLOOKUP(Table3[[#This Row],[Basisnaam]],Table2[Basisnaam],Table2[Naam],"",0)</f>
        <v>LA LORRAINE NINOVE</v>
      </c>
      <c r="K416" t="str">
        <f>_xlfn.XLOOKUP(Table3[[#This Row],[Email]],Contacten!$D$2:$D$355,Contacten!$D$2:$D$355,"Not Found",0)</f>
        <v>Not Found</v>
      </c>
      <c r="L416" t="str">
        <f>_xlfn.XLOOKUP(LOWER(Table3[[#This Row],[Voornaam]]&amp;Table3[[#This Row],[Achternaam]]&amp;Table3[[#This Row],[Basisnaam]]),Contacten!$L$2:$L$355,Contacten!$H$2:$H$355,"Not Found",0)</f>
        <v>Not Found</v>
      </c>
      <c r="M416" t="str">
        <f>LOWER(Table3[[#This Row],[Voornaam]]&amp;Table3[[#This Row],[Achternaam]]&amp;Table3[[#This Row],[Basisnaam]])</f>
        <v>philippeghijselincklalorraineninove</v>
      </c>
    </row>
    <row r="417" spans="1:13" x14ac:dyDescent="0.45">
      <c r="A417" s="3" t="s">
        <v>8570</v>
      </c>
      <c r="B417" s="4" t="s">
        <v>6099</v>
      </c>
      <c r="C417" t="s">
        <v>8571</v>
      </c>
      <c r="D417" s="4" t="s">
        <v>8572</v>
      </c>
      <c r="E417" s="4" t="str">
        <f>SUBSTITUTE(SUBSTITUTE(SUBSTITUTE(SUBSTITUTE(SUBSTITUTE(SUBSTITUTE(SUBSTITUTE(SUBSTITUTE(SUBSTITUTE(SUBSTITUTE(SUBSTITUTE(SUBSTITUTE(SUBSTITUTE(LOWER(Table3[[#This Row],[Bedrijf]]),".",""),"-","")," bvba",""),"belgië",""),"belgium","")," nv","")," bv",""),"group",""),"groep","")," ", ""),"é","e"),"è","e"),"à","a")</f>
        <v>culligan</v>
      </c>
      <c r="F417" t="s">
        <v>6689</v>
      </c>
      <c r="G417" s="4" t="s">
        <v>6689</v>
      </c>
      <c r="H417" t="s">
        <v>7149</v>
      </c>
      <c r="I417" t="s">
        <v>8573</v>
      </c>
      <c r="J417" t="str">
        <f>_xlfn.XLOOKUP(Table3[[#This Row],[Basisnaam]],Table2[Basisnaam],Table2[Naam],"",0)</f>
        <v>Culligan</v>
      </c>
      <c r="K417" t="str">
        <f>_xlfn.XLOOKUP(Table3[[#This Row],[Email]],Contacten!$D$2:$D$355,Contacten!$D$2:$D$355,"Not Found",0)</f>
        <v>Not Found</v>
      </c>
      <c r="L417" t="str">
        <f>_xlfn.XLOOKUP(LOWER(Table3[[#This Row],[Voornaam]]&amp;Table3[[#This Row],[Achternaam]]&amp;Table3[[#This Row],[Basisnaam]]),Contacten!$L$2:$L$355,Contacten!$H$2:$H$355,"Not Found",0)</f>
        <v>Not Found</v>
      </c>
      <c r="M417" t="str">
        <f>LOWER(Table3[[#This Row],[Voornaam]]&amp;Table3[[#This Row],[Achternaam]]&amp;Table3[[#This Row],[Basisnaam]])</f>
        <v>pascalehannaertculligan</v>
      </c>
    </row>
    <row r="418" spans="1:13" x14ac:dyDescent="0.45">
      <c r="A418" s="3" t="s">
        <v>8574</v>
      </c>
      <c r="B418" s="4" t="s">
        <v>5126</v>
      </c>
      <c r="C418" t="s">
        <v>8575</v>
      </c>
      <c r="D418" s="4" t="s">
        <v>8576</v>
      </c>
      <c r="E418" s="4" t="str">
        <f>SUBSTITUTE(SUBSTITUTE(SUBSTITUTE(SUBSTITUTE(SUBSTITUTE(SUBSTITUTE(SUBSTITUTE(SUBSTITUTE(SUBSTITUTE(SUBSTITUTE(SUBSTITUTE(SUBSTITUTE(SUBSTITUTE(LOWER(Table3[[#This Row],[Bedrijf]]),".",""),"-","")," bvba",""),"belgië",""),"belgium","")," nv","")," bv",""),"group",""),"groep","")," ", ""),"é","e"),"è","e"),"à","a")</f>
        <v>x²osanitary</v>
      </c>
      <c r="F418" t="s">
        <v>6689</v>
      </c>
      <c r="G418" s="4" t="s">
        <v>6689</v>
      </c>
      <c r="H418" t="s">
        <v>5052</v>
      </c>
      <c r="I418" t="s">
        <v>8577</v>
      </c>
      <c r="J418" t="str">
        <f>_xlfn.XLOOKUP(Table3[[#This Row],[Basisnaam]],Table2[Basisnaam],Table2[Naam],"",0)</f>
        <v>X²O Sanitary Group NV</v>
      </c>
      <c r="K418" t="str">
        <f>_xlfn.XLOOKUP(Table3[[#This Row],[Email]],Contacten!$D$2:$D$355,Contacten!$D$2:$D$355,"Not Found",0)</f>
        <v>Not Found</v>
      </c>
      <c r="L418" t="str">
        <f>_xlfn.XLOOKUP(LOWER(Table3[[#This Row],[Voornaam]]&amp;Table3[[#This Row],[Achternaam]]&amp;Table3[[#This Row],[Basisnaam]]),Contacten!$L$2:$L$355,Contacten!$H$2:$H$355,"Not Found",0)</f>
        <v>Not Found</v>
      </c>
      <c r="M418" t="str">
        <f>LOWER(Table3[[#This Row],[Voornaam]]&amp;Table3[[#This Row],[Achternaam]]&amp;Table3[[#This Row],[Basisnaam]])</f>
        <v>patriciavermeerschx²osanitary</v>
      </c>
    </row>
    <row r="419" spans="1:13" x14ac:dyDescent="0.45">
      <c r="A419" s="3" t="s">
        <v>8578</v>
      </c>
      <c r="B419" s="4" t="s">
        <v>5101</v>
      </c>
      <c r="C419" t="s">
        <v>8579</v>
      </c>
      <c r="D419" s="4" t="s">
        <v>8580</v>
      </c>
      <c r="E419" s="4" t="str">
        <f>SUBSTITUTE(SUBSTITUTE(SUBSTITUTE(SUBSTITUTE(SUBSTITUTE(SUBSTITUTE(SUBSTITUTE(SUBSTITUTE(SUBSTITUTE(SUBSTITUTE(SUBSTITUTE(SUBSTITUTE(SUBSTITUTE(LOWER(Table3[[#This Row],[Bedrijf]]),".",""),"-","")," bvba",""),"belgië",""),"belgium","")," nv","")," bv",""),"group",""),"groep","")," ", ""),"é","e"),"è","e"),"à","a")</f>
        <v>herboschkiere</v>
      </c>
      <c r="F419" t="s">
        <v>6689</v>
      </c>
      <c r="G419" s="4" t="s">
        <v>6689</v>
      </c>
      <c r="H419" t="s">
        <v>5052</v>
      </c>
      <c r="I419" t="s">
        <v>8581</v>
      </c>
      <c r="J419" t="str">
        <f>_xlfn.XLOOKUP(Table3[[#This Row],[Basisnaam]],Table2[Basisnaam],Table2[Naam],"",0)</f>
        <v>Herbosch-Kiere</v>
      </c>
      <c r="K419" t="str">
        <f>_xlfn.XLOOKUP(Table3[[#This Row],[Email]],Contacten!$D$2:$D$355,Contacten!$D$2:$D$355,"Not Found",0)</f>
        <v>Not Found</v>
      </c>
      <c r="L419" t="str">
        <f>_xlfn.XLOOKUP(LOWER(Table3[[#This Row],[Voornaam]]&amp;Table3[[#This Row],[Achternaam]]&amp;Table3[[#This Row],[Basisnaam]]),Contacten!$L$2:$L$355,Contacten!$H$2:$H$355,"Not Found",0)</f>
        <v>Not Found</v>
      </c>
      <c r="M419" t="str">
        <f>LOWER(Table3[[#This Row],[Voornaam]]&amp;Table3[[#This Row],[Achternaam]]&amp;Table3[[#This Row],[Basisnaam]])</f>
        <v>patrickde bockherboschkiere</v>
      </c>
    </row>
    <row r="420" spans="1:13" x14ac:dyDescent="0.45">
      <c r="A420" s="3" t="s">
        <v>8582</v>
      </c>
      <c r="B420" s="4" t="s">
        <v>5101</v>
      </c>
      <c r="C420" t="s">
        <v>8583</v>
      </c>
      <c r="D420" s="4" t="s">
        <v>8584</v>
      </c>
      <c r="E420" s="4" t="str">
        <f>SUBSTITUTE(SUBSTITUTE(SUBSTITUTE(SUBSTITUTE(SUBSTITUTE(SUBSTITUTE(SUBSTITUTE(SUBSTITUTE(SUBSTITUTE(SUBSTITUTE(SUBSTITUTE(SUBSTITUTE(SUBSTITUTE(LOWER(Table3[[#This Row],[Bedrijf]]),".",""),"-","")," bvba",""),"belgië",""),"belgium","")," nv","")," bv",""),"group",""),"groep","")," ", ""),"é","e"),"è","e"),"à","a")</f>
        <v>stg</v>
      </c>
      <c r="F420" t="s">
        <v>8585</v>
      </c>
      <c r="G420" s="4" t="s">
        <v>6689</v>
      </c>
      <c r="H420" t="s">
        <v>7973</v>
      </c>
      <c r="I420" t="s">
        <v>8586</v>
      </c>
      <c r="J420" t="str">
        <f>_xlfn.XLOOKUP(Table3[[#This Row],[Basisnaam]],Table2[Basisnaam],Table2[Naam],"",0)</f>
        <v>STG Group</v>
      </c>
      <c r="K420" t="str">
        <f>_xlfn.XLOOKUP(Table3[[#This Row],[Email]],Contacten!$D$2:$D$355,Contacten!$D$2:$D$355,"Not Found",0)</f>
        <v>Not Found</v>
      </c>
      <c r="L420" t="str">
        <f>_xlfn.XLOOKUP(LOWER(Table3[[#This Row],[Voornaam]]&amp;Table3[[#This Row],[Achternaam]]&amp;Table3[[#This Row],[Basisnaam]]),Contacten!$L$2:$L$355,Contacten!$H$2:$H$355,"Not Found",0)</f>
        <v>Not Found</v>
      </c>
      <c r="M420" t="str">
        <f>LOWER(Table3[[#This Row],[Voornaam]]&amp;Table3[[#This Row],[Achternaam]]&amp;Table3[[#This Row],[Basisnaam]])</f>
        <v>patrickvan den boschstg</v>
      </c>
    </row>
    <row r="421" spans="1:13" x14ac:dyDescent="0.45">
      <c r="A421" s="3" t="s">
        <v>8587</v>
      </c>
      <c r="B421" s="4" t="s">
        <v>8588</v>
      </c>
      <c r="C421" t="s">
        <v>8589</v>
      </c>
      <c r="D421" s="4" t="s">
        <v>7988</v>
      </c>
      <c r="E421" s="4" t="str">
        <f>SUBSTITUTE(SUBSTITUTE(SUBSTITUTE(SUBSTITUTE(SUBSTITUTE(SUBSTITUTE(SUBSTITUTE(SUBSTITUTE(SUBSTITUTE(SUBSTITUTE(SUBSTITUTE(SUBSTITUTE(SUBSTITUTE(LOWER(Table3[[#This Row],[Bedrijf]]),".",""),"-","")," bvba",""),"belgië",""),"belgium","")," nv","")," bv",""),"group",""),"groep","")," ", ""),"é","e"),"è","e"),"à","a")</f>
        <v>nuscience</v>
      </c>
      <c r="F421" t="s">
        <v>6689</v>
      </c>
      <c r="G421" s="4" t="s">
        <v>6689</v>
      </c>
      <c r="H421" t="s">
        <v>8590</v>
      </c>
      <c r="I421" t="s">
        <v>7989</v>
      </c>
      <c r="J421" t="str">
        <f>_xlfn.XLOOKUP(Table3[[#This Row],[Basisnaam]],Table2[Basisnaam],Table2[Naam],"",0)</f>
        <v>Nuscience Belgium</v>
      </c>
      <c r="K421" t="str">
        <f>_xlfn.XLOOKUP(Table3[[#This Row],[Email]],Contacten!$D$2:$D$355,Contacten!$D$2:$D$355,"Not Found",0)</f>
        <v>Not Found</v>
      </c>
      <c r="L421" t="str">
        <f>_xlfn.XLOOKUP(LOWER(Table3[[#This Row],[Voornaam]]&amp;Table3[[#This Row],[Achternaam]]&amp;Table3[[#This Row],[Basisnaam]]),Contacten!$L$2:$L$355,Contacten!$H$2:$H$355,"Not Found",0)</f>
        <v>Not Found</v>
      </c>
      <c r="M421" t="str">
        <f>LOWER(Table3[[#This Row],[Voornaam]]&amp;Table3[[#This Row],[Achternaam]]&amp;Table3[[#This Row],[Basisnaam]])</f>
        <v>paulaeveraerdnuscience</v>
      </c>
    </row>
    <row r="422" spans="1:13" x14ac:dyDescent="0.45">
      <c r="A422" s="3" t="s">
        <v>8591</v>
      </c>
      <c r="B422" s="4" t="s">
        <v>8592</v>
      </c>
      <c r="C422" t="s">
        <v>8593</v>
      </c>
      <c r="D422" s="4" t="s">
        <v>7379</v>
      </c>
      <c r="E422" s="4" t="str">
        <f>SUBSTITUTE(SUBSTITUTE(SUBSTITUTE(SUBSTITUTE(SUBSTITUTE(SUBSTITUTE(SUBSTITUTE(SUBSTITUTE(SUBSTITUTE(SUBSTITUTE(SUBSTITUTE(SUBSTITUTE(SUBSTITUTE(LOWER(Table3[[#This Row],[Bedrijf]]),".",""),"-","")," bvba",""),"belgië",""),"belgium","")," nv","")," bv",""),"group",""),"groep","")," ", ""),"é","e"),"è","e"),"à","a")</f>
        <v>brico</v>
      </c>
      <c r="F422" t="s">
        <v>6689</v>
      </c>
      <c r="G422" s="4" t="s">
        <v>6689</v>
      </c>
      <c r="H422" t="s">
        <v>5052</v>
      </c>
      <c r="I422" t="s">
        <v>8594</v>
      </c>
      <c r="J422" t="str">
        <f>_xlfn.XLOOKUP(Table3[[#This Row],[Basisnaam]],Table2[Basisnaam],Table2[Naam],"",0)</f>
        <v>BRICO BELGIUM</v>
      </c>
      <c r="K422" t="str">
        <f>_xlfn.XLOOKUP(Table3[[#This Row],[Email]],Contacten!$D$2:$D$355,Contacten!$D$2:$D$355,"Not Found",0)</f>
        <v>Not Found</v>
      </c>
      <c r="L422" t="str">
        <f>_xlfn.XLOOKUP(LOWER(Table3[[#This Row],[Voornaam]]&amp;Table3[[#This Row],[Achternaam]]&amp;Table3[[#This Row],[Basisnaam]]),Contacten!$L$2:$L$355,Contacten!$H$2:$H$355,"Not Found",0)</f>
        <v>Not Found</v>
      </c>
      <c r="M422" t="str">
        <f>LOWER(Table3[[#This Row],[Voornaam]]&amp;Table3[[#This Row],[Achternaam]]&amp;Table3[[#This Row],[Basisnaam]])</f>
        <v>paulinethierensbrico</v>
      </c>
    </row>
    <row r="423" spans="1:13" x14ac:dyDescent="0.45">
      <c r="A423" s="3" t="s">
        <v>8595</v>
      </c>
      <c r="B423" s="4" t="s">
        <v>8596</v>
      </c>
      <c r="C423" t="s">
        <v>8597</v>
      </c>
      <c r="D423" s="4" t="s">
        <v>8598</v>
      </c>
      <c r="E423" s="4" t="str">
        <f>SUBSTITUTE(SUBSTITUTE(SUBSTITUTE(SUBSTITUTE(SUBSTITUTE(SUBSTITUTE(SUBSTITUTE(SUBSTITUTE(SUBSTITUTE(SUBSTITUTE(SUBSTITUTE(SUBSTITUTE(SUBSTITUTE(LOWER(Table3[[#This Row],[Bedrijf]]),".",""),"-","")," bvba",""),"belgië",""),"belgium","")," nv","")," bv",""),"group",""),"groep","")," ", ""),"é","e"),"è","e"),"à","a")</f>
        <v>buckmanlaboratories</v>
      </c>
      <c r="F423" t="s">
        <v>6689</v>
      </c>
      <c r="G423" s="4" t="s">
        <v>6689</v>
      </c>
      <c r="H423" t="s">
        <v>5115</v>
      </c>
      <c r="I423" t="s">
        <v>8599</v>
      </c>
      <c r="J423" t="str">
        <f>_xlfn.XLOOKUP(Table3[[#This Row],[Basisnaam]],Table2[Basisnaam],Table2[Naam],"",0)</f>
        <v>Buckman Laboratories</v>
      </c>
      <c r="K423" t="str">
        <f>_xlfn.XLOOKUP(Table3[[#This Row],[Email]],Contacten!$D$2:$D$355,Contacten!$D$2:$D$355,"Not Found",0)</f>
        <v>Not Found</v>
      </c>
      <c r="L423" t="str">
        <f>_xlfn.XLOOKUP(LOWER(Table3[[#This Row],[Voornaam]]&amp;Table3[[#This Row],[Achternaam]]&amp;Table3[[#This Row],[Basisnaam]]),Contacten!$L$2:$L$355,Contacten!$H$2:$H$355,"Not Found",0)</f>
        <v>Not Found</v>
      </c>
      <c r="M423" t="str">
        <f>LOWER(Table3[[#This Row],[Voornaam]]&amp;Table3[[#This Row],[Achternaam]]&amp;Table3[[#This Row],[Basisnaam]])</f>
        <v>patrycjabarleabuckmanlaboratories</v>
      </c>
    </row>
    <row r="424" spans="1:13" x14ac:dyDescent="0.45">
      <c r="A424" s="3" t="s">
        <v>8600</v>
      </c>
      <c r="B424" s="4" t="s">
        <v>8601</v>
      </c>
      <c r="C424" t="s">
        <v>8602</v>
      </c>
      <c r="D424" s="4" t="s">
        <v>1552</v>
      </c>
      <c r="E424" s="4" t="str">
        <f>SUBSTITUTE(SUBSTITUTE(SUBSTITUTE(SUBSTITUTE(SUBSTITUTE(SUBSTITUTE(SUBSTITUTE(SUBSTITUTE(SUBSTITUTE(SUBSTITUTE(SUBSTITUTE(SUBSTITUTE(SUBSTITUTE(LOWER(Table3[[#This Row],[Bedrijf]]),".",""),"-","")," bvba",""),"belgië",""),"belgium","")," nv","")," bv",""),"group",""),"groep","")," ", ""),"é","e"),"è","e"),"à","a")</f>
        <v>cummins</v>
      </c>
      <c r="F424" t="s">
        <v>6689</v>
      </c>
      <c r="G424" s="4" t="s">
        <v>6689</v>
      </c>
      <c r="H424" t="s">
        <v>5052</v>
      </c>
      <c r="I424" t="s">
        <v>8603</v>
      </c>
      <c r="J424" t="str">
        <f>_xlfn.XLOOKUP(Table3[[#This Row],[Basisnaam]],Table2[Basisnaam],Table2[Naam],"",0)</f>
        <v>CUMMINS</v>
      </c>
      <c r="K424" t="str">
        <f>_xlfn.XLOOKUP(Table3[[#This Row],[Email]],Contacten!$D$2:$D$355,Contacten!$D$2:$D$355,"Not Found",0)</f>
        <v>Not Found</v>
      </c>
      <c r="L424" t="str">
        <f>_xlfn.XLOOKUP(LOWER(Table3[[#This Row],[Voornaam]]&amp;Table3[[#This Row],[Achternaam]]&amp;Table3[[#This Row],[Basisnaam]]),Contacten!$L$2:$L$355,Contacten!$H$2:$H$355,"Not Found",0)</f>
        <v>Not Found</v>
      </c>
      <c r="M424" t="str">
        <f>LOWER(Table3[[#This Row],[Voornaam]]&amp;Table3[[#This Row],[Achternaam]]&amp;Table3[[#This Row],[Basisnaam]])</f>
        <v>peggyeveraertcummins</v>
      </c>
    </row>
    <row r="425" spans="1:13" x14ac:dyDescent="0.45">
      <c r="A425" s="3" t="s">
        <v>8604</v>
      </c>
      <c r="B425" s="4" t="s">
        <v>8601</v>
      </c>
      <c r="C425" t="s">
        <v>8605</v>
      </c>
      <c r="D425" s="4" t="s">
        <v>8606</v>
      </c>
      <c r="E425" s="4" t="str">
        <f>SUBSTITUTE(SUBSTITUTE(SUBSTITUTE(SUBSTITUTE(SUBSTITUTE(SUBSTITUTE(SUBSTITUTE(SUBSTITUTE(SUBSTITUTE(SUBSTITUTE(SUBSTITUTE(SUBSTITUTE(SUBSTITUTE(LOWER(Table3[[#This Row],[Bedrijf]]),".",""),"-","")," bvba",""),"belgië",""),"belgium","")," nv","")," bv",""),"group",""),"groep","")," ", ""),"é","e"),"è","e"),"à","a")</f>
        <v>steelforce</v>
      </c>
      <c r="F425" t="s">
        <v>8607</v>
      </c>
      <c r="G425" s="4" t="s">
        <v>6689</v>
      </c>
      <c r="H425" t="s">
        <v>5115</v>
      </c>
      <c r="I425" t="s">
        <v>8608</v>
      </c>
      <c r="J425" t="str">
        <f>_xlfn.XLOOKUP(Table3[[#This Row],[Basisnaam]],Table2[Basisnaam],Table2[Naam],"",0)</f>
        <v>Steelforce NV</v>
      </c>
      <c r="K425" t="str">
        <f>_xlfn.XLOOKUP(Table3[[#This Row],[Email]],Contacten!$D$2:$D$355,Contacten!$D$2:$D$355,"Not Found",0)</f>
        <v>Not Found</v>
      </c>
      <c r="L425" t="str">
        <f>_xlfn.XLOOKUP(LOWER(Table3[[#This Row],[Voornaam]]&amp;Table3[[#This Row],[Achternaam]]&amp;Table3[[#This Row],[Basisnaam]]),Contacten!$L$2:$L$355,Contacten!$H$2:$H$355,"Not Found",0)</f>
        <v>Not Found</v>
      </c>
      <c r="M425" t="str">
        <f>LOWER(Table3[[#This Row],[Voornaam]]&amp;Table3[[#This Row],[Achternaam]]&amp;Table3[[#This Row],[Basisnaam]])</f>
        <v>peggylaenensteelforce</v>
      </c>
    </row>
    <row r="426" spans="1:13" x14ac:dyDescent="0.45">
      <c r="A426" s="3" t="s">
        <v>8609</v>
      </c>
      <c r="B426" s="4" t="s">
        <v>8601</v>
      </c>
      <c r="C426" t="s">
        <v>7206</v>
      </c>
      <c r="D426" s="4" t="s">
        <v>8610</v>
      </c>
      <c r="E426" s="4" t="str">
        <f>SUBSTITUTE(SUBSTITUTE(SUBSTITUTE(SUBSTITUTE(SUBSTITUTE(SUBSTITUTE(SUBSTITUTE(SUBSTITUTE(SUBSTITUTE(SUBSTITUTE(SUBSTITUTE(SUBSTITUTE(SUBSTITUTE(LOWER(Table3[[#This Row],[Bedrijf]]),".",""),"-","")," bvba",""),"belgië",""),"belgium","")," nv","")," bv",""),"group",""),"groep","")," ", ""),"é","e"),"è","e"),"à","a")</f>
        <v>nippongases</v>
      </c>
      <c r="F426" t="s">
        <v>8611</v>
      </c>
      <c r="G426" s="4" t="s">
        <v>6689</v>
      </c>
      <c r="H426" t="s">
        <v>8612</v>
      </c>
      <c r="I426" t="s">
        <v>8613</v>
      </c>
      <c r="J426" t="str">
        <f>_xlfn.XLOOKUP(Table3[[#This Row],[Basisnaam]],Table2[Basisnaam],Table2[Naam],"",0)</f>
        <v>Nippon Gases Belgium</v>
      </c>
      <c r="K426" t="str">
        <f>_xlfn.XLOOKUP(Table3[[#This Row],[Email]],Contacten!$D$2:$D$355,Contacten!$D$2:$D$355,"Not Found",0)</f>
        <v>Not Found</v>
      </c>
      <c r="L426" t="str">
        <f>_xlfn.XLOOKUP(LOWER(Table3[[#This Row],[Voornaam]]&amp;Table3[[#This Row],[Achternaam]]&amp;Table3[[#This Row],[Basisnaam]]),Contacten!$L$2:$L$355,Contacten!$H$2:$H$355,"Not Found",0)</f>
        <v>Not Found</v>
      </c>
      <c r="M426" t="str">
        <f>LOWER(Table3[[#This Row],[Voornaam]]&amp;Table3[[#This Row],[Achternaam]]&amp;Table3[[#This Row],[Basisnaam]])</f>
        <v>peggyvan peernippongases</v>
      </c>
    </row>
    <row r="427" spans="1:13" x14ac:dyDescent="0.45">
      <c r="A427" s="3" t="s">
        <v>8614</v>
      </c>
      <c r="B427" s="4" t="s">
        <v>5137</v>
      </c>
      <c r="C427" t="s">
        <v>8615</v>
      </c>
      <c r="D427" s="4" t="s">
        <v>8616</v>
      </c>
      <c r="E427" s="4" t="str">
        <f>SUBSTITUTE(SUBSTITUTE(SUBSTITUTE(SUBSTITUTE(SUBSTITUTE(SUBSTITUTE(SUBSTITUTE(SUBSTITUTE(SUBSTITUTE(SUBSTITUTE(SUBSTITUTE(SUBSTITUTE(SUBSTITUTE(LOWER(Table3[[#This Row],[Bedrijf]]),".",""),"-","")," bvba",""),"belgië",""),"belgium","")," nv","")," bv",""),"group",""),"groep","")," ", ""),"é","e"),"è","e"),"à","a")</f>
        <v>oleon</v>
      </c>
      <c r="F427" t="s">
        <v>6689</v>
      </c>
      <c r="G427" s="4" t="s">
        <v>6689</v>
      </c>
      <c r="H427" t="s">
        <v>5115</v>
      </c>
      <c r="I427" t="s">
        <v>8617</v>
      </c>
      <c r="J427" t="str">
        <f>_xlfn.XLOOKUP(Table3[[#This Row],[Basisnaam]],Table2[Basisnaam],Table2[Naam],"",0)</f>
        <v>Oleon</v>
      </c>
      <c r="K427" t="str">
        <f>_xlfn.XLOOKUP(Table3[[#This Row],[Email]],Contacten!$D$2:$D$355,Contacten!$D$2:$D$355,"Not Found",0)</f>
        <v>Not Found</v>
      </c>
      <c r="L427" t="str">
        <f>_xlfn.XLOOKUP(LOWER(Table3[[#This Row],[Voornaam]]&amp;Table3[[#This Row],[Achternaam]]&amp;Table3[[#This Row],[Basisnaam]]),Contacten!$L$2:$L$355,Contacten!$H$2:$H$355,"Not Found",0)</f>
        <v>Not Found</v>
      </c>
      <c r="M427" t="str">
        <f>LOWER(Table3[[#This Row],[Voornaam]]&amp;Table3[[#This Row],[Achternaam]]&amp;Table3[[#This Row],[Basisnaam]])</f>
        <v>peterbalcaenoleon</v>
      </c>
    </row>
    <row r="428" spans="1:13" x14ac:dyDescent="0.45">
      <c r="A428" s="3" t="s">
        <v>8618</v>
      </c>
      <c r="B428" s="4" t="s">
        <v>5137</v>
      </c>
      <c r="C428" t="s">
        <v>8619</v>
      </c>
      <c r="D428" s="4" t="s">
        <v>8620</v>
      </c>
      <c r="E428" s="4" t="str">
        <f>SUBSTITUTE(SUBSTITUTE(SUBSTITUTE(SUBSTITUTE(SUBSTITUTE(SUBSTITUTE(SUBSTITUTE(SUBSTITUTE(SUBSTITUTE(SUBSTITUTE(SUBSTITUTE(SUBSTITUTE(SUBSTITUTE(LOWER(Table3[[#This Row],[Bedrijf]]),".",""),"-","")," bvba",""),"belgië",""),"belgium","")," nv","")," bv",""),"group",""),"groep","")," ", ""),"é","e"),"è","e"),"à","a")</f>
        <v>casainternational</v>
      </c>
      <c r="F428" t="s">
        <v>8621</v>
      </c>
      <c r="G428" s="4" t="s">
        <v>6689</v>
      </c>
      <c r="H428" t="s">
        <v>7973</v>
      </c>
      <c r="I428" t="s">
        <v>8622</v>
      </c>
      <c r="J428" t="str">
        <f>_xlfn.XLOOKUP(Table3[[#This Row],[Basisnaam]],Table2[Basisnaam],Table2[Naam],"",0)</f>
        <v>Casa International nv</v>
      </c>
      <c r="K428" t="str">
        <f>_xlfn.XLOOKUP(Table3[[#This Row],[Email]],Contacten!$D$2:$D$355,Contacten!$D$2:$D$355,"Not Found",0)</f>
        <v>Not Found</v>
      </c>
      <c r="L428" t="str">
        <f>_xlfn.XLOOKUP(LOWER(Table3[[#This Row],[Voornaam]]&amp;Table3[[#This Row],[Achternaam]]&amp;Table3[[#This Row],[Basisnaam]]),Contacten!$L$2:$L$355,Contacten!$H$2:$H$355,"Not Found",0)</f>
        <v>Not Found</v>
      </c>
      <c r="M428" t="str">
        <f>LOWER(Table3[[#This Row],[Voornaam]]&amp;Table3[[#This Row],[Achternaam]]&amp;Table3[[#This Row],[Basisnaam]])</f>
        <v>peterbroeckhovencasainternational</v>
      </c>
    </row>
    <row r="429" spans="1:13" x14ac:dyDescent="0.45">
      <c r="A429" s="3" t="s">
        <v>8623</v>
      </c>
      <c r="B429" s="4" t="s">
        <v>5137</v>
      </c>
      <c r="C429" t="s">
        <v>8624</v>
      </c>
      <c r="D429" s="4" t="s">
        <v>8625</v>
      </c>
      <c r="E429" s="4" t="str">
        <f>SUBSTITUTE(SUBSTITUTE(SUBSTITUTE(SUBSTITUTE(SUBSTITUTE(SUBSTITUTE(SUBSTITUTE(SUBSTITUTE(SUBSTITUTE(SUBSTITUTE(SUBSTITUTE(SUBSTITUTE(SUBSTITUTE(LOWER(Table3[[#This Row],[Bedrijf]]),".",""),"-","")," bvba",""),"belgië",""),"belgium","")," nv","")," bv",""),"group",""),"groep","")," ", ""),"é","e"),"è","e"),"à","a")</f>
        <v>rodekruisvlaanderen</v>
      </c>
      <c r="F429" t="s">
        <v>6689</v>
      </c>
      <c r="G429" s="4" t="s">
        <v>6689</v>
      </c>
      <c r="H429" t="s">
        <v>5115</v>
      </c>
      <c r="I429" t="s">
        <v>8626</v>
      </c>
      <c r="J429" t="str">
        <f>_xlfn.XLOOKUP(Table3[[#This Row],[Basisnaam]],Table2[Basisnaam],Table2[Naam],"",0)</f>
        <v>Rode Kruis-Vlaanderen</v>
      </c>
      <c r="K429" t="str">
        <f>_xlfn.XLOOKUP(Table3[[#This Row],[Email]],Contacten!$D$2:$D$355,Contacten!$D$2:$D$355,"Not Found",0)</f>
        <v>Not Found</v>
      </c>
      <c r="L429" t="str">
        <f>_xlfn.XLOOKUP(LOWER(Table3[[#This Row],[Voornaam]]&amp;Table3[[#This Row],[Achternaam]]&amp;Table3[[#This Row],[Basisnaam]]),Contacten!$L$2:$L$355,Contacten!$H$2:$H$355,"Not Found",0)</f>
        <v>Not Found</v>
      </c>
      <c r="M429" t="str">
        <f>LOWER(Table3[[#This Row],[Voornaam]]&amp;Table3[[#This Row],[Achternaam]]&amp;Table3[[#This Row],[Basisnaam]])</f>
        <v>petercatryrodekruisvlaanderen</v>
      </c>
    </row>
    <row r="430" spans="1:13" x14ac:dyDescent="0.45">
      <c r="A430" s="3" t="s">
        <v>8627</v>
      </c>
      <c r="B430" s="4" t="s">
        <v>5131</v>
      </c>
      <c r="C430" t="s">
        <v>5442</v>
      </c>
      <c r="D430" s="4" t="s">
        <v>2707</v>
      </c>
      <c r="E430" s="4" t="str">
        <f>SUBSTITUTE(SUBSTITUTE(SUBSTITUTE(SUBSTITUTE(SUBSTITUTE(SUBSTITUTE(SUBSTITUTE(SUBSTITUTE(SUBSTITUTE(SUBSTITUTE(SUBSTITUTE(SUBSTITUTE(SUBSTITUTE(LOWER(Table3[[#This Row],[Bedrijf]]),".",""),"-","")," bvba",""),"belgië",""),"belgium","")," nv","")," bv",""),"group",""),"groep","")," ", ""),"é","e"),"è","e"),"à","a")</f>
        <v>jandenul</v>
      </c>
      <c r="F430" t="s">
        <v>6689</v>
      </c>
      <c r="G430" s="4" t="s">
        <v>6689</v>
      </c>
      <c r="H430" t="s">
        <v>5115</v>
      </c>
      <c r="I430" t="s">
        <v>8628</v>
      </c>
      <c r="J430" t="str">
        <f>_xlfn.XLOOKUP(Table3[[#This Row],[Basisnaam]],Table2[Basisnaam],Table2[Naam],"",0)</f>
        <v>Jan De Nul</v>
      </c>
      <c r="K430" t="str">
        <f>_xlfn.XLOOKUP(Table3[[#This Row],[Email]],Contacten!$D$2:$D$355,Contacten!$D$2:$D$355,"Not Found",0)</f>
        <v>Not Found</v>
      </c>
      <c r="L430" t="str">
        <f>_xlfn.XLOOKUP(LOWER(Table3[[#This Row],[Voornaam]]&amp;Table3[[#This Row],[Achternaam]]&amp;Table3[[#This Row],[Basisnaam]]),Contacten!$L$2:$L$355,Contacten!$H$2:$H$355,"Not Found",0)</f>
        <v>Not Found</v>
      </c>
      <c r="M430" t="str">
        <f>LOWER(Table3[[#This Row],[Voornaam]]&amp;Table3[[#This Row],[Achternaam]]&amp;Table3[[#This Row],[Basisnaam]])</f>
        <v>philippironjandenul</v>
      </c>
    </row>
    <row r="431" spans="1:13" x14ac:dyDescent="0.45">
      <c r="A431" s="3" t="s">
        <v>8629</v>
      </c>
      <c r="B431" s="4" t="s">
        <v>6022</v>
      </c>
      <c r="C431" t="s">
        <v>8630</v>
      </c>
      <c r="D431" s="4" t="s">
        <v>8631</v>
      </c>
      <c r="E431" s="4" t="str">
        <f>SUBSTITUTE(SUBSTITUTE(SUBSTITUTE(SUBSTITUTE(SUBSTITUTE(SUBSTITUTE(SUBSTITUTE(SUBSTITUTE(SUBSTITUTE(SUBSTITUTE(SUBSTITUTE(SUBSTITUTE(SUBSTITUTE(LOWER(Table3[[#This Row],[Bedrijf]]),".",""),"-","")," bvba",""),"belgië",""),"belgium","")," nv","")," bv",""),"group",""),"groep","")," ", ""),"é","e"),"è","e"),"à","a")</f>
        <v>altrealogistics</v>
      </c>
      <c r="F431" t="s">
        <v>6689</v>
      </c>
      <c r="G431" s="4" t="s">
        <v>6689</v>
      </c>
      <c r="H431" t="s">
        <v>5052</v>
      </c>
      <c r="I431" t="s">
        <v>8632</v>
      </c>
      <c r="J431" t="str">
        <f>_xlfn.XLOOKUP(Table3[[#This Row],[Basisnaam]],Table2[Basisnaam],Table2[Naam],"",0)</f>
        <v>Altrea Logistics</v>
      </c>
      <c r="K431" t="str">
        <f>_xlfn.XLOOKUP(Table3[[#This Row],[Email]],Contacten!$D$2:$D$355,Contacten!$D$2:$D$355,"Not Found",0)</f>
        <v>Not Found</v>
      </c>
      <c r="L431" t="str">
        <f>_xlfn.XLOOKUP(LOWER(Table3[[#This Row],[Voornaam]]&amp;Table3[[#This Row],[Achternaam]]&amp;Table3[[#This Row],[Basisnaam]]),Contacten!$L$2:$L$355,Contacten!$H$2:$H$355,"Not Found",0)</f>
        <v>Not Found</v>
      </c>
      <c r="M431" t="str">
        <f>LOWER(Table3[[#This Row],[Voornaam]]&amp;Table3[[#This Row],[Achternaam]]&amp;Table3[[#This Row],[Basisnaam]])</f>
        <v>philippespoorenaltrealogistics</v>
      </c>
    </row>
    <row r="432" spans="1:13" x14ac:dyDescent="0.45">
      <c r="A432" s="3" t="s">
        <v>8633</v>
      </c>
      <c r="B432" s="4" t="s">
        <v>8634</v>
      </c>
      <c r="C432" t="s">
        <v>8635</v>
      </c>
      <c r="D432" s="4" t="s">
        <v>8636</v>
      </c>
      <c r="E432" s="4" t="str">
        <f>SUBSTITUTE(SUBSTITUTE(SUBSTITUTE(SUBSTITUTE(SUBSTITUTE(SUBSTITUTE(SUBSTITUTE(SUBSTITUTE(SUBSTITUTE(SUBSTITUTE(SUBSTITUTE(SUBSTITUTE(SUBSTITUTE(LOWER(Table3[[#This Row],[Bedrijf]]),".",""),"-","")," bvba",""),"belgië",""),"belgium","")," nv","")," bv",""),"group",""),"groep","")," ", ""),"é","e"),"è","e"),"à","a")</f>
        <v>desco</v>
      </c>
      <c r="F432" t="s">
        <v>6689</v>
      </c>
      <c r="G432" s="4" t="s">
        <v>6689</v>
      </c>
      <c r="H432" t="s">
        <v>5052</v>
      </c>
      <c r="I432" t="s">
        <v>8637</v>
      </c>
      <c r="J432" t="str">
        <f>_xlfn.XLOOKUP(Table3[[#This Row],[Basisnaam]],Table2[Basisnaam],Table2[Naam],"",0)</f>
        <v>Desco</v>
      </c>
      <c r="K432" t="str">
        <f>_xlfn.XLOOKUP(Table3[[#This Row],[Email]],Contacten!$D$2:$D$355,Contacten!$D$2:$D$355,"Not Found",0)</f>
        <v>Not Found</v>
      </c>
      <c r="L432" t="str">
        <f>_xlfn.XLOOKUP(LOWER(Table3[[#This Row],[Voornaam]]&amp;Table3[[#This Row],[Achternaam]]&amp;Table3[[#This Row],[Basisnaam]]),Contacten!$L$2:$L$355,Contacten!$H$2:$H$355,"Not Found",0)</f>
        <v>Not Found</v>
      </c>
      <c r="M432" t="str">
        <f>LOWER(Table3[[#This Row],[Voornaam]]&amp;Table3[[#This Row],[Achternaam]]&amp;Table3[[#This Row],[Basisnaam]])</f>
        <v>piavanderstraetendesco</v>
      </c>
    </row>
    <row r="433" spans="1:13" x14ac:dyDescent="0.45">
      <c r="A433" s="3" t="s">
        <v>8638</v>
      </c>
      <c r="B433" s="4" t="s">
        <v>6563</v>
      </c>
      <c r="C433" t="s">
        <v>8579</v>
      </c>
      <c r="D433" s="4" t="s">
        <v>8639</v>
      </c>
      <c r="E433" s="4" t="str">
        <f>SUBSTITUTE(SUBSTITUTE(SUBSTITUTE(SUBSTITUTE(SUBSTITUTE(SUBSTITUTE(SUBSTITUTE(SUBSTITUTE(SUBSTITUTE(SUBSTITUTE(SUBSTITUTE(SUBSTITUTE(SUBSTITUTE(LOWER(Table3[[#This Row],[Bedrijf]]),".",""),"-","")," bvba",""),"belgië",""),"belgium","")," nv","")," bv",""),"group",""),"groep","")," ", ""),"é","e"),"è","e"),"à","a")</f>
        <v>lidl&amp;luxemburg</v>
      </c>
      <c r="F433" t="s">
        <v>8640</v>
      </c>
      <c r="G433" s="4" t="s">
        <v>6689</v>
      </c>
      <c r="H433" t="s">
        <v>5052</v>
      </c>
      <c r="I433" t="s">
        <v>8641</v>
      </c>
      <c r="J433" t="str">
        <f>_xlfn.XLOOKUP(Table3[[#This Row],[Basisnaam]],Table2[Basisnaam],Table2[Naam],"",0)</f>
        <v>Lidl Belgium &amp; Luxemburg</v>
      </c>
      <c r="K433" t="str">
        <f>_xlfn.XLOOKUP(Table3[[#This Row],[Email]],Contacten!$D$2:$D$355,Contacten!$D$2:$D$355,"Not Found",0)</f>
        <v>Not Found</v>
      </c>
      <c r="L433" t="str">
        <f>_xlfn.XLOOKUP(LOWER(Table3[[#This Row],[Voornaam]]&amp;Table3[[#This Row],[Achternaam]]&amp;Table3[[#This Row],[Basisnaam]]),Contacten!$L$2:$L$355,Contacten!$H$2:$H$355,"Not Found",0)</f>
        <v>Not Found</v>
      </c>
      <c r="M433" t="str">
        <f>LOWER(Table3[[#This Row],[Voornaam]]&amp;Table3[[#This Row],[Achternaam]]&amp;Table3[[#This Row],[Basisnaam]])</f>
        <v>pieterde bocklidl&amp;luxemburg</v>
      </c>
    </row>
    <row r="434" spans="1:13" x14ac:dyDescent="0.45">
      <c r="A434" s="3" t="s">
        <v>8642</v>
      </c>
      <c r="B434" s="4" t="s">
        <v>5137</v>
      </c>
      <c r="C434" t="s">
        <v>8643</v>
      </c>
      <c r="D434" s="4" t="s">
        <v>8189</v>
      </c>
      <c r="E434" s="4" t="str">
        <f>SUBSTITUTE(SUBSTITUTE(SUBSTITUTE(SUBSTITUTE(SUBSTITUTE(SUBSTITUTE(SUBSTITUTE(SUBSTITUTE(SUBSTITUTE(SUBSTITUTE(SUBSTITUTE(SUBSTITUTE(SUBSTITUTE(LOWER(Table3[[#This Row],[Bedrijf]]),".",""),"-","")," bvba",""),"belgië",""),"belgium","")," nv","")," bv",""),"group",""),"groep","")," ", ""),"é","e"),"è","e"),"à","a")</f>
        <v>katoennatie</v>
      </c>
      <c r="F434" t="s">
        <v>8644</v>
      </c>
      <c r="G434" s="4" t="s">
        <v>6689</v>
      </c>
      <c r="H434" t="s">
        <v>8645</v>
      </c>
      <c r="I434" t="s">
        <v>2307</v>
      </c>
      <c r="J434" t="str">
        <f>_xlfn.XLOOKUP(Table3[[#This Row],[Basisnaam]],Table2[Basisnaam],Table2[Naam],"",0)</f>
        <v>Katoennatie</v>
      </c>
      <c r="K434" t="str">
        <f>_xlfn.XLOOKUP(Table3[[#This Row],[Email]],Contacten!$D$2:$D$355,Contacten!$D$2:$D$355,"Not Found",0)</f>
        <v>Not Found</v>
      </c>
      <c r="L434" t="str">
        <f>_xlfn.XLOOKUP(LOWER(Table3[[#This Row],[Voornaam]]&amp;Table3[[#This Row],[Achternaam]]&amp;Table3[[#This Row],[Basisnaam]]),Contacten!$L$2:$L$355,Contacten!$H$2:$H$355,"Not Found",0)</f>
        <v>Not Found</v>
      </c>
      <c r="M434" t="str">
        <f>LOWER(Table3[[#This Row],[Voornaam]]&amp;Table3[[#This Row],[Achternaam]]&amp;Table3[[#This Row],[Basisnaam]])</f>
        <v>peterdhaesekatoennatie</v>
      </c>
    </row>
    <row r="435" spans="1:13" x14ac:dyDescent="0.45">
      <c r="A435" s="3" t="s">
        <v>8646</v>
      </c>
      <c r="B435" s="4" t="s">
        <v>5392</v>
      </c>
      <c r="C435" t="s">
        <v>8647</v>
      </c>
      <c r="D435" s="4" t="s">
        <v>7133</v>
      </c>
      <c r="E435" s="4" t="str">
        <f>SUBSTITUTE(SUBSTITUTE(SUBSTITUTE(SUBSTITUTE(SUBSTITUTE(SUBSTITUTE(SUBSTITUTE(SUBSTITUTE(SUBSTITUTE(SUBSTITUTE(SUBSTITUTE(SUBSTITUTE(SUBSTITUTE(LOWER(Table3[[#This Row],[Bedrijf]]),".",""),"-","")," bvba",""),"belgië",""),"belgium","")," nv","")," bv",""),"group",""),"groep","")," ", ""),"é","e"),"è","e"),"à","a")</f>
        <v>demedredging</v>
      </c>
      <c r="F435" t="s">
        <v>6689</v>
      </c>
      <c r="G435" s="4" t="s">
        <v>6689</v>
      </c>
      <c r="H435" t="s">
        <v>8648</v>
      </c>
      <c r="I435" t="s">
        <v>1707</v>
      </c>
      <c r="J435" t="str">
        <f>_xlfn.XLOOKUP(Table3[[#This Row],[Basisnaam]],Table2[Basisnaam],Table2[Naam],"",0)</f>
        <v>DEME Dredging nv</v>
      </c>
      <c r="K435" t="str">
        <f>_xlfn.XLOOKUP(Table3[[#This Row],[Email]],Contacten!$D$2:$D$355,Contacten!$D$2:$D$355,"Not Found",0)</f>
        <v>Not Found</v>
      </c>
      <c r="L435" t="str">
        <f>_xlfn.XLOOKUP(LOWER(Table3[[#This Row],[Voornaam]]&amp;Table3[[#This Row],[Achternaam]]&amp;Table3[[#This Row],[Basisnaam]]),Contacten!$L$2:$L$355,Contacten!$H$2:$H$355,"Not Found",0)</f>
        <v>Not Found</v>
      </c>
      <c r="M435" t="str">
        <f>LOWER(Table3[[#This Row],[Voornaam]]&amp;Table3[[#This Row],[Achternaam]]&amp;Table3[[#This Row],[Basisnaam]])</f>
        <v>bartproostdemedredging</v>
      </c>
    </row>
    <row r="436" spans="1:13" x14ac:dyDescent="0.45">
      <c r="A436" s="3" t="s">
        <v>8649</v>
      </c>
      <c r="B436" s="4" t="s">
        <v>5101</v>
      </c>
      <c r="C436" t="s">
        <v>8650</v>
      </c>
      <c r="D436" s="4" t="s">
        <v>3229</v>
      </c>
      <c r="E436" s="4" t="str">
        <f>SUBSTITUTE(SUBSTITUTE(SUBSTITUTE(SUBSTITUTE(SUBSTITUTE(SUBSTITUTE(SUBSTITUTE(SUBSTITUTE(SUBSTITUTE(SUBSTITUTE(SUBSTITUTE(SUBSTITUTE(SUBSTITUTE(LOWER(Table3[[#This Row],[Bedrijf]]),".",""),"-","")," bvba",""),"belgië",""),"belgium","")," nv","")," bv",""),"group",""),"groep","")," ", ""),"é","e"),"è","e"),"à","a")</f>
        <v>melexistechnologies</v>
      </c>
      <c r="F436" t="s">
        <v>6689</v>
      </c>
      <c r="G436" s="4" t="s">
        <v>6689</v>
      </c>
      <c r="H436" t="s">
        <v>8651</v>
      </c>
      <c r="I436" t="s">
        <v>8652</v>
      </c>
      <c r="J436" t="str">
        <f>_xlfn.XLOOKUP(Table3[[#This Row],[Basisnaam]],Table2[Basisnaam],Table2[Naam],"",0)</f>
        <v>Melexis Technologies</v>
      </c>
      <c r="K436" t="str">
        <f>_xlfn.XLOOKUP(Table3[[#This Row],[Email]],Contacten!$D$2:$D$355,Contacten!$D$2:$D$355,"Not Found",0)</f>
        <v>Not Found</v>
      </c>
      <c r="L436" t="str">
        <f>_xlfn.XLOOKUP(LOWER(Table3[[#This Row],[Voornaam]]&amp;Table3[[#This Row],[Achternaam]]&amp;Table3[[#This Row],[Basisnaam]]),Contacten!$L$2:$L$355,Contacten!$H$2:$H$355,"Not Found",0)</f>
        <v>Not Found</v>
      </c>
      <c r="M436" t="str">
        <f>LOWER(Table3[[#This Row],[Voornaam]]&amp;Table3[[#This Row],[Achternaam]]&amp;Table3[[#This Row],[Basisnaam]])</f>
        <v>patrickverbovenmelexistechnologies</v>
      </c>
    </row>
    <row r="437" spans="1:13" x14ac:dyDescent="0.45">
      <c r="A437" s="3" t="s">
        <v>8653</v>
      </c>
      <c r="B437" s="4" t="s">
        <v>6591</v>
      </c>
      <c r="C437" t="s">
        <v>8654</v>
      </c>
      <c r="D437" s="4" t="s">
        <v>8655</v>
      </c>
      <c r="E437" s="4" t="str">
        <f>SUBSTITUTE(SUBSTITUTE(SUBSTITUTE(SUBSTITUTE(SUBSTITUTE(SUBSTITUTE(SUBSTITUTE(SUBSTITUTE(SUBSTITUTE(SUBSTITUTE(SUBSTITUTE(SUBSTITUTE(SUBSTITUTE(LOWER(Table3[[#This Row],[Bedrijf]]),".",""),"-","")," bvba",""),"belgië",""),"belgium","")," nv","")," bv",""),"group",""),"groep","")," ", ""),"é","e"),"è","e"),"à","a")</f>
        <v>vandersandensteenfabrieken</v>
      </c>
      <c r="F437" t="s">
        <v>8656</v>
      </c>
      <c r="G437" s="4" t="s">
        <v>6689</v>
      </c>
      <c r="H437" t="s">
        <v>5052</v>
      </c>
      <c r="I437" t="s">
        <v>4673</v>
      </c>
      <c r="J437" t="str">
        <f>_xlfn.XLOOKUP(Table3[[#This Row],[Basisnaam]],Table2[Basisnaam],Table2[Naam],"",0)</f>
        <v>Vandersanden Steenfabrieken</v>
      </c>
      <c r="K437" t="str">
        <f>_xlfn.XLOOKUP(Table3[[#This Row],[Email]],Contacten!$D$2:$D$355,Contacten!$D$2:$D$355,"Not Found",0)</f>
        <v>Not Found</v>
      </c>
      <c r="L437" t="str">
        <f>_xlfn.XLOOKUP(LOWER(Table3[[#This Row],[Voornaam]]&amp;Table3[[#This Row],[Achternaam]]&amp;Table3[[#This Row],[Basisnaam]]),Contacten!$L$2:$L$355,Contacten!$H$2:$H$355,"Not Found",0)</f>
        <v>Not Found</v>
      </c>
      <c r="M437" t="str">
        <f>LOWER(Table3[[#This Row],[Voornaam]]&amp;Table3[[#This Row],[Achternaam]]&amp;Table3[[#This Row],[Basisnaam]])</f>
        <v>roelverlaakvandersandensteenfabrieken</v>
      </c>
    </row>
    <row r="438" spans="1:13" x14ac:dyDescent="0.45">
      <c r="A438" s="3" t="s">
        <v>8657</v>
      </c>
      <c r="B438" s="4" t="s">
        <v>8658</v>
      </c>
      <c r="C438" t="s">
        <v>8659</v>
      </c>
      <c r="D438" s="4" t="s">
        <v>8660</v>
      </c>
      <c r="E438" s="4" t="str">
        <f>SUBSTITUTE(SUBSTITUTE(SUBSTITUTE(SUBSTITUTE(SUBSTITUTE(SUBSTITUTE(SUBSTITUTE(SUBSTITUTE(SUBSTITUTE(SUBSTITUTE(SUBSTITUTE(SUBSTITUTE(SUBSTITUTE(LOWER(Table3[[#This Row],[Bedrijf]]),".",""),"-","")," bvba",""),"belgië",""),"belgium","")," nv","")," bv",""),"group",""),"groep","")," ", ""),"é","e"),"è","e"),"à","a")</f>
        <v>axus</v>
      </c>
      <c r="F438" t="s">
        <v>6689</v>
      </c>
      <c r="G438" s="4" t="s">
        <v>6689</v>
      </c>
      <c r="H438" t="s">
        <v>5115</v>
      </c>
      <c r="I438" t="s">
        <v>8661</v>
      </c>
      <c r="J438" t="str">
        <f>_xlfn.XLOOKUP(Table3[[#This Row],[Basisnaam]],Table2[Basisnaam],Table2[Naam],"",0)</f>
        <v>Axus</v>
      </c>
      <c r="K438" t="str">
        <f>_xlfn.XLOOKUP(Table3[[#This Row],[Email]],Contacten!$D$2:$D$355,Contacten!$D$2:$D$355,"Not Found",0)</f>
        <v>Not Found</v>
      </c>
      <c r="L438" t="str">
        <f>_xlfn.XLOOKUP(LOWER(Table3[[#This Row],[Voornaam]]&amp;Table3[[#This Row],[Achternaam]]&amp;Table3[[#This Row],[Basisnaam]]),Contacten!$L$2:$L$355,Contacten!$H$2:$H$355,"Not Found",0)</f>
        <v>Not Found</v>
      </c>
      <c r="M438" t="str">
        <f>LOWER(Table3[[#This Row],[Voornaam]]&amp;Table3[[#This Row],[Achternaam]]&amp;Table3[[#This Row],[Basisnaam]])</f>
        <v>matthiasrenardaxus</v>
      </c>
    </row>
    <row r="439" spans="1:13" x14ac:dyDescent="0.45">
      <c r="A439" s="3" t="s">
        <v>8662</v>
      </c>
      <c r="B439" s="4" t="s">
        <v>8663</v>
      </c>
      <c r="C439" t="s">
        <v>8664</v>
      </c>
      <c r="D439" s="4" t="s">
        <v>8665</v>
      </c>
      <c r="E439" s="4" t="str">
        <f>SUBSTITUTE(SUBSTITUTE(SUBSTITUTE(SUBSTITUTE(SUBSTITUTE(SUBSTITUTE(SUBSTITUTE(SUBSTITUTE(SUBSTITUTE(SUBSTITUTE(SUBSTITUTE(SUBSTITUTE(SUBSTITUTE(LOWER(Table3[[#This Row],[Bedrijf]]),".",""),"-","")," bvba",""),"belgië",""),"belgium","")," nv","")," bv",""),"group",""),"groep","")," ", ""),"é","e"),"è","e"),"à","a")</f>
        <v>becton,dickinson</v>
      </c>
      <c r="F439" t="s">
        <v>8666</v>
      </c>
      <c r="G439" s="4" t="s">
        <v>6689</v>
      </c>
      <c r="H439" t="s">
        <v>5052</v>
      </c>
      <c r="I439" t="s">
        <v>8667</v>
      </c>
      <c r="J439" t="str">
        <f>_xlfn.XLOOKUP(Table3[[#This Row],[Basisnaam]],Table2[Basisnaam],Table2[Naam],"",0)</f>
        <v>Becton, Dickinson B.V.</v>
      </c>
      <c r="K439" t="str">
        <f>_xlfn.XLOOKUP(Table3[[#This Row],[Email]],Contacten!$D$2:$D$355,Contacten!$D$2:$D$355,"Not Found",0)</f>
        <v>Not Found</v>
      </c>
      <c r="L439" t="str">
        <f>_xlfn.XLOOKUP(LOWER(Table3[[#This Row],[Voornaam]]&amp;Table3[[#This Row],[Achternaam]]&amp;Table3[[#This Row],[Basisnaam]]),Contacten!$L$2:$L$355,Contacten!$H$2:$H$355,"Not Found",0)</f>
        <v>Not Found</v>
      </c>
      <c r="M439" t="str">
        <f>LOWER(Table3[[#This Row],[Voornaam]]&amp;Table3[[#This Row],[Achternaam]]&amp;Table3[[#This Row],[Basisnaam]])</f>
        <v>reneelefevrebecton,dickinson</v>
      </c>
    </row>
    <row r="440" spans="1:13" x14ac:dyDescent="0.45">
      <c r="A440" s="3" t="s">
        <v>8668</v>
      </c>
      <c r="B440" s="4" t="s">
        <v>8669</v>
      </c>
      <c r="C440" t="s">
        <v>6923</v>
      </c>
      <c r="D440" s="4" t="s">
        <v>7442</v>
      </c>
      <c r="E440" s="4" t="str">
        <f>SUBSTITUTE(SUBSTITUTE(SUBSTITUTE(SUBSTITUTE(SUBSTITUTE(SUBSTITUTE(SUBSTITUTE(SUBSTITUTE(SUBSTITUTE(SUBSTITUTE(SUBSTITUTE(SUBSTITUTE(SUBSTITUTE(LOWER(Table3[[#This Row],[Bedrijf]]),".",""),"-","")," bvba",""),"belgië",""),"belgium","")," nv","")," bv",""),"group",""),"groep","")," ", ""),"é","e"),"è","e"),"à","a")</f>
        <v>stobart</v>
      </c>
      <c r="F440" t="s">
        <v>8670</v>
      </c>
      <c r="G440" s="4" t="s">
        <v>6689</v>
      </c>
      <c r="H440" t="s">
        <v>5052</v>
      </c>
      <c r="I440" t="s">
        <v>7443</v>
      </c>
      <c r="J440" t="str">
        <f>_xlfn.XLOOKUP(Table3[[#This Row],[Basisnaam]],Table2[Basisnaam],Table2[Naam],"",0)</f>
        <v>Stobart</v>
      </c>
      <c r="K440" t="str">
        <f>_xlfn.XLOOKUP(Table3[[#This Row],[Email]],Contacten!$D$2:$D$355,Contacten!$D$2:$D$355,"Not Found",0)</f>
        <v>Not Found</v>
      </c>
      <c r="L440" t="str">
        <f>_xlfn.XLOOKUP(LOWER(Table3[[#This Row],[Voornaam]]&amp;Table3[[#This Row],[Achternaam]]&amp;Table3[[#This Row],[Basisnaam]]),Contacten!$L$2:$L$355,Contacten!$H$2:$H$355,"Not Found",0)</f>
        <v>Not Found</v>
      </c>
      <c r="M440" t="str">
        <f>LOWER(Table3[[#This Row],[Voornaam]]&amp;Table3[[#This Row],[Achternaam]]&amp;Table3[[#This Row],[Basisnaam]])</f>
        <v>reynakoningsstobart</v>
      </c>
    </row>
    <row r="441" spans="1:13" x14ac:dyDescent="0.45">
      <c r="A441" s="3" t="s">
        <v>8671</v>
      </c>
      <c r="B441" s="4" t="s">
        <v>8672</v>
      </c>
      <c r="C441" t="s">
        <v>8673</v>
      </c>
      <c r="D441" s="4" t="s">
        <v>8674</v>
      </c>
      <c r="E441" s="4" t="str">
        <f>SUBSTITUTE(SUBSTITUTE(SUBSTITUTE(SUBSTITUTE(SUBSTITUTE(SUBSTITUTE(SUBSTITUTE(SUBSTITUTE(SUBSTITUTE(SUBSTITUTE(SUBSTITUTE(SUBSTITUTE(SUBSTITUTE(LOWER(Table3[[#This Row],[Bedrijf]]),".",""),"-","")," bvba",""),"belgië",""),"belgium","")," nv","")," bv",""),"group",""),"groep","")," ", ""),"é","e"),"è","e"),"à","a")</f>
        <v>arseusmedical</v>
      </c>
      <c r="F441" t="s">
        <v>6689</v>
      </c>
      <c r="G441" s="4" t="s">
        <v>6689</v>
      </c>
      <c r="H441" t="s">
        <v>5052</v>
      </c>
      <c r="I441" t="s">
        <v>8675</v>
      </c>
      <c r="J441" t="str">
        <f>_xlfn.XLOOKUP(Table3[[#This Row],[Basisnaam]],Table2[Basisnaam],Table2[Naam],"",0)</f>
        <v>Arseus Medical</v>
      </c>
      <c r="K441" t="str">
        <f>_xlfn.XLOOKUP(Table3[[#This Row],[Email]],Contacten!$D$2:$D$355,Contacten!$D$2:$D$355,"Not Found",0)</f>
        <v>Not Found</v>
      </c>
      <c r="L441" t="str">
        <f>_xlfn.XLOOKUP(LOWER(Table3[[#This Row],[Voornaam]]&amp;Table3[[#This Row],[Achternaam]]&amp;Table3[[#This Row],[Basisnaam]]),Contacten!$L$2:$L$355,Contacten!$H$2:$H$355,"Not Found",0)</f>
        <v>Not Found</v>
      </c>
      <c r="M441" t="str">
        <f>LOWER(Table3[[#This Row],[Voornaam]]&amp;Table3[[#This Row],[Achternaam]]&amp;Table3[[#This Row],[Basisnaam]])</f>
        <v>ritavan poeyerarseusmedical</v>
      </c>
    </row>
    <row r="442" spans="1:13" x14ac:dyDescent="0.45">
      <c r="A442" s="3" t="s">
        <v>8676</v>
      </c>
      <c r="B442" s="4" t="s">
        <v>8677</v>
      </c>
      <c r="C442" t="s">
        <v>8678</v>
      </c>
      <c r="D442" s="4" t="s">
        <v>8096</v>
      </c>
      <c r="E442" s="4" t="str">
        <f>SUBSTITUTE(SUBSTITUTE(SUBSTITUTE(SUBSTITUTE(SUBSTITUTE(SUBSTITUTE(SUBSTITUTE(SUBSTITUTE(SUBSTITUTE(SUBSTITUTE(SUBSTITUTE(SUBSTITUTE(SUBSTITUTE(LOWER(Table3[[#This Row],[Bedrijf]]),".",""),"-","")," bvba",""),"belgië",""),"belgium","")," nv","")," bv",""),"group",""),"groep","")," ", ""),"é","e"),"è","e"),"à","a")</f>
        <v>vynova</v>
      </c>
      <c r="F442" t="s">
        <v>6689</v>
      </c>
      <c r="G442" s="4" t="s">
        <v>6689</v>
      </c>
      <c r="H442" t="s">
        <v>5052</v>
      </c>
      <c r="I442" t="s">
        <v>8098</v>
      </c>
      <c r="J442" t="str">
        <f>_xlfn.XLOOKUP(Table3[[#This Row],[Basisnaam]],Table2[Basisnaam],Table2[Naam],"",0)</f>
        <v>VYNOVA BELGIUM</v>
      </c>
      <c r="K442" t="str">
        <f>_xlfn.XLOOKUP(Table3[[#This Row],[Email]],Contacten!$D$2:$D$355,Contacten!$D$2:$D$355,"Not Found",0)</f>
        <v>Not Found</v>
      </c>
      <c r="L442" t="str">
        <f>_xlfn.XLOOKUP(LOWER(Table3[[#This Row],[Voornaam]]&amp;Table3[[#This Row],[Achternaam]]&amp;Table3[[#This Row],[Basisnaam]]),Contacten!$L$2:$L$355,Contacten!$H$2:$H$355,"Not Found",0)</f>
        <v>Not Found</v>
      </c>
      <c r="M442" t="str">
        <f>LOWER(Table3[[#This Row],[Voornaam]]&amp;Table3[[#This Row],[Achternaam]]&amp;Table3[[#This Row],[Basisnaam]])</f>
        <v>robrechtthiryvynova</v>
      </c>
    </row>
    <row r="443" spans="1:13" x14ac:dyDescent="0.45">
      <c r="A443" s="3" t="s">
        <v>8679</v>
      </c>
      <c r="B443" s="4" t="s">
        <v>6591</v>
      </c>
      <c r="C443" t="s">
        <v>8680</v>
      </c>
      <c r="D443" s="4" t="s">
        <v>6809</v>
      </c>
      <c r="E443" s="4" t="str">
        <f>SUBSTITUTE(SUBSTITUTE(SUBSTITUTE(SUBSTITUTE(SUBSTITUTE(SUBSTITUTE(SUBSTITUTE(SUBSTITUTE(SUBSTITUTE(SUBSTITUTE(SUBSTITUTE(SUBSTITUTE(SUBSTITUTE(LOWER(Table3[[#This Row],[Bedrijf]]),".",""),"-","")," bvba",""),"belgië",""),"belgium","")," nv","")," bv",""),"group",""),"groep","")," ", ""),"é","e"),"è","e"),"à","a")</f>
        <v>renewi</v>
      </c>
      <c r="F443" t="s">
        <v>8681</v>
      </c>
      <c r="G443" s="4" t="s">
        <v>6689</v>
      </c>
      <c r="H443" t="s">
        <v>5115</v>
      </c>
      <c r="I443" t="s">
        <v>6812</v>
      </c>
      <c r="J443" t="str">
        <f>_xlfn.XLOOKUP(Table3[[#This Row],[Basisnaam]],Table2[Basisnaam],Table2[Naam],"",0)</f>
        <v>RENEWI BELGIUM</v>
      </c>
      <c r="K443" t="str">
        <f>_xlfn.XLOOKUP(Table3[[#This Row],[Email]],Contacten!$D$2:$D$355,Contacten!$D$2:$D$355,"Not Found",0)</f>
        <v>Not Found</v>
      </c>
      <c r="L443" t="str">
        <f>_xlfn.XLOOKUP(LOWER(Table3[[#This Row],[Voornaam]]&amp;Table3[[#This Row],[Achternaam]]&amp;Table3[[#This Row],[Basisnaam]]),Contacten!$L$2:$L$355,Contacten!$H$2:$H$355,"Not Found",0)</f>
        <v>Not Found</v>
      </c>
      <c r="M443" t="str">
        <f>LOWER(Table3[[#This Row],[Voornaam]]&amp;Table3[[#This Row],[Achternaam]]&amp;Table3[[#This Row],[Basisnaam]])</f>
        <v>roelmajoorrenewi</v>
      </c>
    </row>
    <row r="444" spans="1:13" x14ac:dyDescent="0.45">
      <c r="A444" s="3" t="s">
        <v>8682</v>
      </c>
      <c r="B444" s="4" t="s">
        <v>8683</v>
      </c>
      <c r="C444" t="s">
        <v>8684</v>
      </c>
      <c r="D444" s="4" t="s">
        <v>8685</v>
      </c>
      <c r="E444" s="4" t="str">
        <f>SUBSTITUTE(SUBSTITUTE(SUBSTITUTE(SUBSTITUTE(SUBSTITUTE(SUBSTITUTE(SUBSTITUTE(SUBSTITUTE(SUBSTITUTE(SUBSTITUTE(SUBSTITUTE(SUBSTITUTE(SUBSTITUTE(LOWER(Table3[[#This Row],[Bedrijf]]),".",""),"-","")," bvba",""),"belgië",""),"belgium","")," nv","")," bv",""),"group",""),"groep","")," ", ""),"é","e"),"è","e"),"à","a")</f>
        <v>vanzonhoreca</v>
      </c>
      <c r="F444" t="s">
        <v>6689</v>
      </c>
      <c r="G444" s="4" t="s">
        <v>6689</v>
      </c>
      <c r="H444" t="s">
        <v>5052</v>
      </c>
      <c r="I444" t="s">
        <v>8686</v>
      </c>
      <c r="J444" t="str">
        <f>_xlfn.XLOOKUP(Table3[[#This Row],[Basisnaam]],Table2[Basisnaam],Table2[Naam],"",0)</f>
        <v>Van Zon horeca</v>
      </c>
      <c r="K444" t="str">
        <f>_xlfn.XLOOKUP(Table3[[#This Row],[Email]],Contacten!$D$2:$D$355,Contacten!$D$2:$D$355,"Not Found",0)</f>
        <v>Not Found</v>
      </c>
      <c r="L444" t="str">
        <f>_xlfn.XLOOKUP(LOWER(Table3[[#This Row],[Voornaam]]&amp;Table3[[#This Row],[Achternaam]]&amp;Table3[[#This Row],[Basisnaam]]),Contacten!$L$2:$L$355,Contacten!$H$2:$H$355,"Not Found",0)</f>
        <v>Not Found</v>
      </c>
      <c r="M444" t="str">
        <f>LOWER(Table3[[#This Row],[Voornaam]]&amp;Table3[[#This Row],[Achternaam]]&amp;Table3[[#This Row],[Basisnaam]])</f>
        <v>rolfvandenboervanzonhoreca</v>
      </c>
    </row>
    <row r="445" spans="1:13" x14ac:dyDescent="0.45">
      <c r="A445" s="3" t="s">
        <v>8687</v>
      </c>
      <c r="B445" s="4" t="s">
        <v>8688</v>
      </c>
      <c r="C445" t="s">
        <v>8689</v>
      </c>
      <c r="D445" s="4" t="s">
        <v>8690</v>
      </c>
      <c r="E445" s="4" t="str">
        <f>SUBSTITUTE(SUBSTITUTE(SUBSTITUTE(SUBSTITUTE(SUBSTITUTE(SUBSTITUTE(SUBSTITUTE(SUBSTITUTE(SUBSTITUTE(SUBSTITUTE(SUBSTITUTE(SUBSTITUTE(SUBSTITUTE(LOWER(Table3[[#This Row],[Bedrijf]]),".",""),"-","")," bvba",""),"belgië",""),"belgium","")," nv","")," bv",""),"group",""),"groep","")," ", ""),"é","e"),"è","e"),"à","a")</f>
        <v>bristolmyerssquibbinternationalcorporation</v>
      </c>
      <c r="F445" t="s">
        <v>6689</v>
      </c>
      <c r="G445" s="4" t="s">
        <v>6689</v>
      </c>
      <c r="H445" t="s">
        <v>5115</v>
      </c>
      <c r="I445" t="s">
        <v>8691</v>
      </c>
      <c r="J445" t="str">
        <f>_xlfn.XLOOKUP(Table3[[#This Row],[Basisnaam]],Table2[Basisnaam],Table2[Naam],"",0)</f>
        <v>Bristol - Myers Squibb International Corporation</v>
      </c>
      <c r="K445" t="str">
        <f>_xlfn.XLOOKUP(Table3[[#This Row],[Email]],Contacten!$D$2:$D$355,Contacten!$D$2:$D$355,"Not Found",0)</f>
        <v>Not Found</v>
      </c>
      <c r="L445" t="str">
        <f>_xlfn.XLOOKUP(LOWER(Table3[[#This Row],[Voornaam]]&amp;Table3[[#This Row],[Achternaam]]&amp;Table3[[#This Row],[Basisnaam]]),Contacten!$L$2:$L$355,Contacten!$H$2:$H$355,"Not Found",0)</f>
        <v>Not Found</v>
      </c>
      <c r="M445" t="str">
        <f>LOWER(Table3[[#This Row],[Voornaam]]&amp;Table3[[#This Row],[Achternaam]]&amp;Table3[[#This Row],[Basisnaam]])</f>
        <v>romainlescoeurbristolmyerssquibbinternationalcorporation</v>
      </c>
    </row>
    <row r="446" spans="1:13" x14ac:dyDescent="0.45">
      <c r="A446" s="3" t="s">
        <v>8692</v>
      </c>
      <c r="B446" s="4" t="s">
        <v>8693</v>
      </c>
      <c r="C446" t="s">
        <v>6906</v>
      </c>
      <c r="D446" s="4" t="s">
        <v>8694</v>
      </c>
      <c r="E446" s="4" t="str">
        <f>SUBSTITUTE(SUBSTITUTE(SUBSTITUTE(SUBSTITUTE(SUBSTITUTE(SUBSTITUTE(SUBSTITUTE(SUBSTITUTE(SUBSTITUTE(SUBSTITUTE(SUBSTITUTE(SUBSTITUTE(SUBSTITUTE(LOWER(Table3[[#This Row],[Bedrijf]]),".",""),"-","")," bvba",""),"belgië",""),"belgium","")," nv","")," bv",""),"group",""),"groep","")," ", ""),"é","e"),"è","e"),"à","a")</f>
        <v>ipcom</v>
      </c>
      <c r="F446" t="s">
        <v>8695</v>
      </c>
      <c r="G446" s="4" t="s">
        <v>6689</v>
      </c>
      <c r="H446" t="s">
        <v>5052</v>
      </c>
      <c r="I446" t="s">
        <v>8696</v>
      </c>
      <c r="J446" t="str">
        <f>_xlfn.XLOOKUP(Table3[[#This Row],[Basisnaam]],Table2[Basisnaam],Table2[Naam],"",0)</f>
        <v>Ipcom</v>
      </c>
      <c r="K446" t="str">
        <f>_xlfn.XLOOKUP(Table3[[#This Row],[Email]],Contacten!$D$2:$D$355,Contacten!$D$2:$D$355,"Not Found",0)</f>
        <v>Not Found</v>
      </c>
      <c r="L446" t="str">
        <f>_xlfn.XLOOKUP(LOWER(Table3[[#This Row],[Voornaam]]&amp;Table3[[#This Row],[Achternaam]]&amp;Table3[[#This Row],[Basisnaam]]),Contacten!$L$2:$L$355,Contacten!$H$2:$H$355,"Not Found",0)</f>
        <v>Not Found</v>
      </c>
      <c r="M446" t="str">
        <f>LOWER(Table3[[#This Row],[Voornaam]]&amp;Table3[[#This Row],[Achternaam]]&amp;Table3[[#This Row],[Basisnaam]])</f>
        <v>roseliende clercqipcom</v>
      </c>
    </row>
    <row r="447" spans="1:13" x14ac:dyDescent="0.45">
      <c r="A447" s="3" t="s">
        <v>8697</v>
      </c>
      <c r="B447" s="4" t="s">
        <v>8698</v>
      </c>
      <c r="C447" t="s">
        <v>8699</v>
      </c>
      <c r="D447" s="4" t="s">
        <v>8700</v>
      </c>
      <c r="E447" s="4" t="str">
        <f>SUBSTITUTE(SUBSTITUTE(SUBSTITUTE(SUBSTITUTE(SUBSTITUTE(SUBSTITUTE(SUBSTITUTE(SUBSTITUTE(SUBSTITUTE(SUBSTITUTE(SUBSTITUTE(SUBSTITUTE(SUBSTITUTE(LOWER(Table3[[#This Row],[Bedrijf]]),".",""),"-","")," bvba",""),"belgië",""),"belgium","")," nv","")," bv",""),"group",""),"groep","")," ", ""),"é","e"),"è","e"),"à","a")</f>
        <v>murco</v>
      </c>
      <c r="F447" t="s">
        <v>6689</v>
      </c>
      <c r="G447" s="4" t="s">
        <v>6689</v>
      </c>
      <c r="H447" t="s">
        <v>5052</v>
      </c>
      <c r="I447" t="s">
        <v>8701</v>
      </c>
      <c r="J447" t="str">
        <f>_xlfn.XLOOKUP(Table3[[#This Row],[Basisnaam]],Table2[Basisnaam],Table2[Naam],"",0)</f>
        <v>Murco NV</v>
      </c>
      <c r="K447" t="str">
        <f>_xlfn.XLOOKUP(Table3[[#This Row],[Email]],Contacten!$D$2:$D$355,Contacten!$D$2:$D$355,"Not Found",0)</f>
        <v>Not Found</v>
      </c>
      <c r="L447" t="str">
        <f>_xlfn.XLOOKUP(LOWER(Table3[[#This Row],[Voornaam]]&amp;Table3[[#This Row],[Achternaam]]&amp;Table3[[#This Row],[Basisnaam]]),Contacten!$L$2:$L$355,Contacten!$H$2:$H$355,"Not Found",0)</f>
        <v>Not Found</v>
      </c>
      <c r="M447" t="str">
        <f>LOWER(Table3[[#This Row],[Voornaam]]&amp;Table3[[#This Row],[Achternaam]]&amp;Table3[[#This Row],[Basisnaam]])</f>
        <v>ruthlenaertsmurco</v>
      </c>
    </row>
    <row r="448" spans="1:13" x14ac:dyDescent="0.45">
      <c r="A448" s="3" t="s">
        <v>8702</v>
      </c>
      <c r="B448" s="4" t="s">
        <v>8703</v>
      </c>
      <c r="C448" t="s">
        <v>8704</v>
      </c>
      <c r="D448" s="4" t="s">
        <v>8705</v>
      </c>
      <c r="E448" s="4" t="str">
        <f>SUBSTITUTE(SUBSTITUTE(SUBSTITUTE(SUBSTITUTE(SUBSTITUTE(SUBSTITUTE(SUBSTITUTE(SUBSTITUTE(SUBSTITUTE(SUBSTITUTE(SUBSTITUTE(SUBSTITUTE(SUBSTITUTE(LOWER(Table3[[#This Row],[Bedrijf]]),".",""),"-","")," bvba",""),"belgië",""),"belgium","")," nv","")," bv",""),"group",""),"groep","")," ", ""),"é","e"),"è","e"),"à","a")</f>
        <v>serissecurity</v>
      </c>
      <c r="F448" t="s">
        <v>8706</v>
      </c>
      <c r="G448" s="4" t="s">
        <v>6689</v>
      </c>
      <c r="H448" t="s">
        <v>5115</v>
      </c>
      <c r="I448" t="s">
        <v>8707</v>
      </c>
      <c r="J448" t="str">
        <f>_xlfn.XLOOKUP(Table3[[#This Row],[Basisnaam]],Table2[Basisnaam],Table2[Naam],"",0)</f>
        <v>Seris Security nv</v>
      </c>
      <c r="K448" t="str">
        <f>_xlfn.XLOOKUP(Table3[[#This Row],[Email]],Contacten!$D$2:$D$355,Contacten!$D$2:$D$355,"Not Found",0)</f>
        <v>Not Found</v>
      </c>
      <c r="L448" t="str">
        <f>_xlfn.XLOOKUP(LOWER(Table3[[#This Row],[Voornaam]]&amp;Table3[[#This Row],[Achternaam]]&amp;Table3[[#This Row],[Basisnaam]]),Contacten!$L$2:$L$355,Contacten!$H$2:$H$355,"Not Found",0)</f>
        <v>Not Found</v>
      </c>
      <c r="M448" t="str">
        <f>LOWER(Table3[[#This Row],[Voornaam]]&amp;Table3[[#This Row],[Achternaam]]&amp;Table3[[#This Row],[Basisnaam]])</f>
        <v>robertvanderhoydoncserissecurity</v>
      </c>
    </row>
    <row r="449" spans="1:13" x14ac:dyDescent="0.45">
      <c r="A449" s="3" t="s">
        <v>8708</v>
      </c>
      <c r="B449" s="4" t="s">
        <v>8709</v>
      </c>
      <c r="C449" t="s">
        <v>5062</v>
      </c>
      <c r="D449" s="4" t="s">
        <v>8710</v>
      </c>
      <c r="E449" s="4" t="str">
        <f>SUBSTITUTE(SUBSTITUTE(SUBSTITUTE(SUBSTITUTE(SUBSTITUTE(SUBSTITUTE(SUBSTITUTE(SUBSTITUTE(SUBSTITUTE(SUBSTITUTE(SUBSTITUTE(SUBSTITUTE(SUBSTITUTE(LOWER(Table3[[#This Row],[Bedrijf]]),".",""),"-","")," bvba",""),"belgië",""),"belgium","")," nv","")," bv",""),"group",""),"groep","")," ", ""),"é","e"),"è","e"),"à","a")</f>
        <v>napoleongames</v>
      </c>
      <c r="F449" t="s">
        <v>6689</v>
      </c>
      <c r="G449" s="4" t="s">
        <v>6689</v>
      </c>
      <c r="H449" t="s">
        <v>8711</v>
      </c>
      <c r="I449" t="s">
        <v>8712</v>
      </c>
      <c r="J449" t="str">
        <f>_xlfn.XLOOKUP(Table3[[#This Row],[Basisnaam]],Table2[Basisnaam],Table2[Naam],"",0)</f>
        <v>Napoleon Games</v>
      </c>
      <c r="K449" t="str">
        <f>_xlfn.XLOOKUP(Table3[[#This Row],[Email]],Contacten!$D$2:$D$355,Contacten!$D$2:$D$355,"Not Found",0)</f>
        <v>Not Found</v>
      </c>
      <c r="L449" t="str">
        <f>_xlfn.XLOOKUP(LOWER(Table3[[#This Row],[Voornaam]]&amp;Table3[[#This Row],[Achternaam]]&amp;Table3[[#This Row],[Basisnaam]]),Contacten!$L$2:$L$355,Contacten!$H$2:$H$355,"Not Found",0)</f>
        <v>Not Found</v>
      </c>
      <c r="M449" t="str">
        <f>LOWER(Table3[[#This Row],[Voornaam]]&amp;Table3[[#This Row],[Achternaam]]&amp;Table3[[#This Row],[Basisnaam]])</f>
        <v>sarade costernapoleongames</v>
      </c>
    </row>
    <row r="450" spans="1:13" x14ac:dyDescent="0.45">
      <c r="A450" s="3" t="s">
        <v>8713</v>
      </c>
      <c r="B450" s="4" t="s">
        <v>5675</v>
      </c>
      <c r="C450" t="s">
        <v>8714</v>
      </c>
      <c r="D450" s="4" t="s">
        <v>3675</v>
      </c>
      <c r="E450" s="4" t="str">
        <f>SUBSTITUTE(SUBSTITUTE(SUBSTITUTE(SUBSTITUTE(SUBSTITUTE(SUBSTITUTE(SUBSTITUTE(SUBSTITUTE(SUBSTITUTE(SUBSTITUTE(SUBSTITUTE(SUBSTITUTE(SUBSTITUTE(LOWER(Table3[[#This Row],[Bedrijf]]),".",""),"-","")," bvba",""),"belgië",""),"belgium","")," nv","")," bv",""),"group",""),"groep","")," ", ""),"é","e"),"è","e"),"à","a")</f>
        <v>psaantwerp</v>
      </c>
      <c r="F450" t="s">
        <v>8715</v>
      </c>
      <c r="G450" s="4" t="s">
        <v>6689</v>
      </c>
      <c r="H450" t="s">
        <v>8716</v>
      </c>
      <c r="I450" t="s">
        <v>8717</v>
      </c>
      <c r="J450" t="str">
        <f>_xlfn.XLOOKUP(Table3[[#This Row],[Basisnaam]],Table2[Basisnaam],Table2[Naam],"",0)</f>
        <v>PSA Antwerp</v>
      </c>
      <c r="K450" t="str">
        <f>_xlfn.XLOOKUP(Table3[[#This Row],[Email]],Contacten!$D$2:$D$355,Contacten!$D$2:$D$355,"Not Found",0)</f>
        <v>Not Found</v>
      </c>
      <c r="L450" t="str">
        <f>_xlfn.XLOOKUP(LOWER(Table3[[#This Row],[Voornaam]]&amp;Table3[[#This Row],[Achternaam]]&amp;Table3[[#This Row],[Basisnaam]]),Contacten!$L$2:$L$355,Contacten!$H$2:$H$355,"Not Found",0)</f>
        <v>Not Found</v>
      </c>
      <c r="M450" t="str">
        <f>LOWER(Table3[[#This Row],[Voornaam]]&amp;Table3[[#This Row],[Achternaam]]&amp;Table3[[#This Row],[Basisnaam]])</f>
        <v>sabinecorluypsaantwerp</v>
      </c>
    </row>
    <row r="451" spans="1:13" x14ac:dyDescent="0.45">
      <c r="A451" s="3" t="s">
        <v>8718</v>
      </c>
      <c r="B451" s="4" t="s">
        <v>5675</v>
      </c>
      <c r="C451" t="s">
        <v>8719</v>
      </c>
      <c r="D451" s="4" t="s">
        <v>8189</v>
      </c>
      <c r="E451" s="4" t="str">
        <f>SUBSTITUTE(SUBSTITUTE(SUBSTITUTE(SUBSTITUTE(SUBSTITUTE(SUBSTITUTE(SUBSTITUTE(SUBSTITUTE(SUBSTITUTE(SUBSTITUTE(SUBSTITUTE(SUBSTITUTE(SUBSTITUTE(LOWER(Table3[[#This Row],[Bedrijf]]),".",""),"-","")," bvba",""),"belgië",""),"belgium","")," nv","")," bv",""),"group",""),"groep","")," ", ""),"é","e"),"è","e"),"à","a")</f>
        <v>katoennatie</v>
      </c>
      <c r="F451" t="s">
        <v>8720</v>
      </c>
      <c r="G451" s="4" t="s">
        <v>6689</v>
      </c>
      <c r="H451" t="s">
        <v>5052</v>
      </c>
      <c r="I451" t="s">
        <v>2307</v>
      </c>
      <c r="J451" t="str">
        <f>_xlfn.XLOOKUP(Table3[[#This Row],[Basisnaam]],Table2[Basisnaam],Table2[Naam],"",0)</f>
        <v>Katoennatie</v>
      </c>
      <c r="K451" t="str">
        <f>_xlfn.XLOOKUP(Table3[[#This Row],[Email]],Contacten!$D$2:$D$355,Contacten!$D$2:$D$355,"Not Found",0)</f>
        <v>Not Found</v>
      </c>
      <c r="L451" t="str">
        <f>_xlfn.XLOOKUP(LOWER(Table3[[#This Row],[Voornaam]]&amp;Table3[[#This Row],[Achternaam]]&amp;Table3[[#This Row],[Basisnaam]]),Contacten!$L$2:$L$355,Contacten!$H$2:$H$355,"Not Found",0)</f>
        <v>Not Found</v>
      </c>
      <c r="M451" t="str">
        <f>LOWER(Table3[[#This Row],[Voornaam]]&amp;Table3[[#This Row],[Achternaam]]&amp;Table3[[#This Row],[Basisnaam]])</f>
        <v>sabinede mitskatoennatie</v>
      </c>
    </row>
    <row r="452" spans="1:13" x14ac:dyDescent="0.45">
      <c r="A452" s="3" t="s">
        <v>8721</v>
      </c>
      <c r="B452" s="4" t="s">
        <v>8722</v>
      </c>
      <c r="C452" t="s">
        <v>8723</v>
      </c>
      <c r="D452" s="4" t="s">
        <v>8724</v>
      </c>
      <c r="E452" s="4" t="str">
        <f>SUBSTITUTE(SUBSTITUTE(SUBSTITUTE(SUBSTITUTE(SUBSTITUTE(SUBSTITUTE(SUBSTITUTE(SUBSTITUTE(SUBSTITUTE(SUBSTITUTE(SUBSTITUTE(SUBSTITUTE(SUBSTITUTE(LOWER(Table3[[#This Row],[Bedrijf]]),".",""),"-","")," bvba",""),"belgië",""),"belgium","")," nv","")," bv",""),"group",""),"groep","")," ", ""),"é","e"),"è","e"),"à","a")</f>
        <v>linklatersllp</v>
      </c>
      <c r="F452" t="s">
        <v>8725</v>
      </c>
      <c r="G452" s="4" t="s">
        <v>6689</v>
      </c>
      <c r="H452" t="s">
        <v>5052</v>
      </c>
      <c r="I452" t="s">
        <v>8726</v>
      </c>
      <c r="J452" t="str">
        <f>_xlfn.XLOOKUP(Table3[[#This Row],[Basisnaam]],Table2[Basisnaam],Table2[Naam],"",0)</f>
        <v>Linklaters LLP</v>
      </c>
      <c r="K452" t="str">
        <f>_xlfn.XLOOKUP(Table3[[#This Row],[Email]],Contacten!$D$2:$D$355,Contacten!$D$2:$D$355,"Not Found",0)</f>
        <v>Not Found</v>
      </c>
      <c r="L452" t="str">
        <f>_xlfn.XLOOKUP(LOWER(Table3[[#This Row],[Voornaam]]&amp;Table3[[#This Row],[Achternaam]]&amp;Table3[[#This Row],[Basisnaam]]),Contacten!$L$2:$L$355,Contacten!$H$2:$H$355,"Not Found",0)</f>
        <v>Not Found</v>
      </c>
      <c r="M452" t="str">
        <f>LOWER(Table3[[#This Row],[Voornaam]]&amp;Table3[[#This Row],[Achternaam]]&amp;Table3[[#This Row],[Basisnaam]])</f>
        <v>sabrinamamechelinklatersllp</v>
      </c>
    </row>
    <row r="453" spans="1:13" x14ac:dyDescent="0.45">
      <c r="A453" s="3" t="s">
        <v>8727</v>
      </c>
      <c r="B453" s="4" t="s">
        <v>8722</v>
      </c>
      <c r="C453" t="s">
        <v>5297</v>
      </c>
      <c r="D453" s="4" t="s">
        <v>8728</v>
      </c>
      <c r="E453" s="4" t="str">
        <f>SUBSTITUTE(SUBSTITUTE(SUBSTITUTE(SUBSTITUTE(SUBSTITUTE(SUBSTITUTE(SUBSTITUTE(SUBSTITUTE(SUBSTITUTE(SUBSTITUTE(SUBSTITUTE(SUBSTITUTE(SUBSTITUTE(LOWER(Table3[[#This Row],[Bedrijf]]),".",""),"-","")," bvba",""),"belgië",""),"belgium","")," nv","")," bv",""),"group",""),"groep","")," ", ""),"é","e"),"è","e"),"à","a")</f>
        <v>p&amp;vpanels</v>
      </c>
      <c r="F453" t="s">
        <v>8729</v>
      </c>
      <c r="G453" s="4" t="s">
        <v>6689</v>
      </c>
      <c r="H453" t="s">
        <v>5052</v>
      </c>
      <c r="I453" t="s">
        <v>8730</v>
      </c>
      <c r="J453" t="str">
        <f>_xlfn.XLOOKUP(Table3[[#This Row],[Basisnaam]],Table2[Basisnaam],Table2[Naam],"",0)</f>
        <v>P&amp;V panels</v>
      </c>
      <c r="K453" t="str">
        <f>_xlfn.XLOOKUP(Table3[[#This Row],[Email]],Contacten!$D$2:$D$355,Contacten!$D$2:$D$355,"Not Found",0)</f>
        <v>Not Found</v>
      </c>
      <c r="L453" t="str">
        <f>_xlfn.XLOOKUP(LOWER(Table3[[#This Row],[Voornaam]]&amp;Table3[[#This Row],[Achternaam]]&amp;Table3[[#This Row],[Basisnaam]]),Contacten!$L$2:$L$355,Contacten!$H$2:$H$355,"Not Found",0)</f>
        <v>Not Found</v>
      </c>
      <c r="M453" t="str">
        <f>LOWER(Table3[[#This Row],[Voornaam]]&amp;Table3[[#This Row],[Achternaam]]&amp;Table3[[#This Row],[Basisnaam]])</f>
        <v>sabrinawoutersp&amp;vpanels</v>
      </c>
    </row>
    <row r="454" spans="1:13" x14ac:dyDescent="0.45">
      <c r="A454" s="3" t="s">
        <v>8731</v>
      </c>
      <c r="B454" s="4" t="s">
        <v>8732</v>
      </c>
      <c r="C454" t="s">
        <v>8733</v>
      </c>
      <c r="D454" s="4" t="s">
        <v>4660</v>
      </c>
      <c r="E454" s="4" t="str">
        <f>SUBSTITUTE(SUBSTITUTE(SUBSTITUTE(SUBSTITUTE(SUBSTITUTE(SUBSTITUTE(SUBSTITUTE(SUBSTITUTE(SUBSTITUTE(SUBSTITUTE(SUBSTITUTE(SUBSTITUTE(SUBSTITUTE(LOWER(Table3[[#This Row],[Bedrijf]]),".",""),"-","")," bvba",""),"belgië",""),"belgium","")," nv","")," bv",""),"group",""),"groep","")," ", ""),"é","e"),"è","e"),"à","a")</f>
        <v>vandenbussche</v>
      </c>
      <c r="F454" t="s">
        <v>6689</v>
      </c>
      <c r="G454" s="4" t="s">
        <v>6689</v>
      </c>
      <c r="H454" t="s">
        <v>5052</v>
      </c>
      <c r="I454" t="s">
        <v>8734</v>
      </c>
      <c r="J454" t="str">
        <f>_xlfn.XLOOKUP(Table3[[#This Row],[Basisnaam]],Table2[Basisnaam],Table2[Naam],"",0)</f>
        <v>Vandenbussche</v>
      </c>
      <c r="K454" t="str">
        <f>_xlfn.XLOOKUP(Table3[[#This Row],[Email]],Contacten!$D$2:$D$355,Contacten!$D$2:$D$355,"Not Found",0)</f>
        <v>Not Found</v>
      </c>
      <c r="L454" t="str">
        <f>_xlfn.XLOOKUP(LOWER(Table3[[#This Row],[Voornaam]]&amp;Table3[[#This Row],[Achternaam]]&amp;Table3[[#This Row],[Basisnaam]]),Contacten!$L$2:$L$355,Contacten!$H$2:$H$355,"Not Found",0)</f>
        <v>Not Found</v>
      </c>
      <c r="M454" t="str">
        <f>LOWER(Table3[[#This Row],[Voornaam]]&amp;Table3[[#This Row],[Achternaam]]&amp;Table3[[#This Row],[Basisnaam]])</f>
        <v>samquackelbeenvandenbussche</v>
      </c>
    </row>
    <row r="455" spans="1:13" x14ac:dyDescent="0.45">
      <c r="A455" s="3" t="s">
        <v>8735</v>
      </c>
      <c r="B455" s="4" t="s">
        <v>8736</v>
      </c>
      <c r="C455" t="s">
        <v>8737</v>
      </c>
      <c r="D455" s="4" t="s">
        <v>8738</v>
      </c>
      <c r="E455" s="4" t="str">
        <f>SUBSTITUTE(SUBSTITUTE(SUBSTITUTE(SUBSTITUTE(SUBSTITUTE(SUBSTITUTE(SUBSTITUTE(SUBSTITUTE(SUBSTITUTE(SUBSTITUTE(SUBSTITUTE(SUBSTITUTE(SUBSTITUTE(LOWER(Table3[[#This Row],[Bedrijf]]),".",""),"-","")," bvba",""),"belgië",""),"belgium","")," nv","")," bv",""),"group",""),"groep","")," ", ""),"é","e"),"è","e"),"à","a")</f>
        <v>punchpowertrain</v>
      </c>
      <c r="F455" t="s">
        <v>8739</v>
      </c>
      <c r="G455" s="4" t="s">
        <v>6689</v>
      </c>
      <c r="H455" t="s">
        <v>8740</v>
      </c>
      <c r="I455" t="s">
        <v>4230</v>
      </c>
      <c r="J455" t="str">
        <f>_xlfn.XLOOKUP(Table3[[#This Row],[Basisnaam]],Table2[Basisnaam],Table2[Naam],"",0)</f>
        <v>PUNCH POWERTRAIN NV</v>
      </c>
      <c r="K455" t="str">
        <f>_xlfn.XLOOKUP(Table3[[#This Row],[Email]],Contacten!$D$2:$D$355,Contacten!$D$2:$D$355,"Not Found",0)</f>
        <v>Not Found</v>
      </c>
      <c r="L455" t="str">
        <f>_xlfn.XLOOKUP(LOWER(Table3[[#This Row],[Voornaam]]&amp;Table3[[#This Row],[Achternaam]]&amp;Table3[[#This Row],[Basisnaam]]),Contacten!$L$2:$L$355,Contacten!$H$2:$H$355,"Not Found",0)</f>
        <v>Not Found</v>
      </c>
      <c r="M455" t="str">
        <f>LOWER(Table3[[#This Row],[Voornaam]]&amp;Table3[[#This Row],[Achternaam]]&amp;Table3[[#This Row],[Basisnaam]])</f>
        <v>samirdaoukpunchpowertrain</v>
      </c>
    </row>
    <row r="456" spans="1:13" x14ac:dyDescent="0.45">
      <c r="A456" s="3" t="s">
        <v>8741</v>
      </c>
      <c r="B456" s="4" t="s">
        <v>5020</v>
      </c>
      <c r="C456" t="s">
        <v>8742</v>
      </c>
      <c r="D456" s="4" t="s">
        <v>8743</v>
      </c>
      <c r="E456" s="4" t="str">
        <f>SUBSTITUTE(SUBSTITUTE(SUBSTITUTE(SUBSTITUTE(SUBSTITUTE(SUBSTITUTE(SUBSTITUTE(SUBSTITUTE(SUBSTITUTE(SUBSTITUTE(SUBSTITUTE(SUBSTITUTE(SUBSTITUTE(LOWER(Table3[[#This Row],[Bedrijf]]),".",""),"-","")," bvba",""),"belgië",""),"belgium","")," nv","")," bv",""),"group",""),"groep","")," ", ""),"é","e"),"è","e"),"à","a")</f>
        <v>3e</v>
      </c>
      <c r="F456" t="s">
        <v>8744</v>
      </c>
      <c r="G456" s="4" t="s">
        <v>6689</v>
      </c>
      <c r="H456" t="s">
        <v>5115</v>
      </c>
      <c r="I456" t="s">
        <v>8745</v>
      </c>
      <c r="J456" t="str">
        <f>_xlfn.XLOOKUP(Table3[[#This Row],[Basisnaam]],Table2[Basisnaam],Table2[Naam],"",0)</f>
        <v>3e</v>
      </c>
      <c r="K456" t="str">
        <f>_xlfn.XLOOKUP(Table3[[#This Row],[Email]],Contacten!$D$2:$D$355,Contacten!$D$2:$D$355,"Not Found",0)</f>
        <v>Not Found</v>
      </c>
      <c r="L456" t="str">
        <f>_xlfn.XLOOKUP(LOWER(Table3[[#This Row],[Voornaam]]&amp;Table3[[#This Row],[Achternaam]]&amp;Table3[[#This Row],[Basisnaam]]),Contacten!$L$2:$L$355,Contacten!$H$2:$H$355,"Not Found",0)</f>
        <v>Not Found</v>
      </c>
      <c r="M456" t="str">
        <f>LOWER(Table3[[#This Row],[Voornaam]]&amp;Table3[[#This Row],[Achternaam]]&amp;Table3[[#This Row],[Basisnaam]])</f>
        <v>sandrapoelman3e</v>
      </c>
    </row>
    <row r="457" spans="1:13" x14ac:dyDescent="0.45">
      <c r="A457" s="3" t="s">
        <v>8746</v>
      </c>
      <c r="B457" s="4" t="s">
        <v>5020</v>
      </c>
      <c r="C457" t="s">
        <v>8747</v>
      </c>
      <c r="D457" s="4" t="s">
        <v>8748</v>
      </c>
      <c r="E457" s="4" t="str">
        <f>SUBSTITUTE(SUBSTITUTE(SUBSTITUTE(SUBSTITUTE(SUBSTITUTE(SUBSTITUTE(SUBSTITUTE(SUBSTITUTE(SUBSTITUTE(SUBSTITUTE(SUBSTITUTE(SUBSTITUTE(SUBSTITUTE(LOWER(Table3[[#This Row],[Bedrijf]]),".",""),"-","")," bvba",""),"belgië",""),"belgium","")," nv","")," bv",""),"group",""),"groep","")," ", ""),"é","e"),"è","e"),"à","a")</f>
        <v>amcorflexiblestranspac</v>
      </c>
      <c r="F457" t="s">
        <v>6689</v>
      </c>
      <c r="G457" s="4" t="s">
        <v>6689</v>
      </c>
      <c r="H457" t="s">
        <v>5052</v>
      </c>
      <c r="I457" t="s">
        <v>8749</v>
      </c>
      <c r="J457" t="str">
        <f>_xlfn.XLOOKUP(Table3[[#This Row],[Basisnaam]],Table2[Basisnaam],Table2[Naam],"",0)</f>
        <v>AMCOR FLEXIBLES TRANSPAC</v>
      </c>
      <c r="K457" t="str">
        <f>_xlfn.XLOOKUP(Table3[[#This Row],[Email]],Contacten!$D$2:$D$355,Contacten!$D$2:$D$355,"Not Found",0)</f>
        <v>Not Found</v>
      </c>
      <c r="L457" t="str">
        <f>_xlfn.XLOOKUP(LOWER(Table3[[#This Row],[Voornaam]]&amp;Table3[[#This Row],[Achternaam]]&amp;Table3[[#This Row],[Basisnaam]]),Contacten!$L$2:$L$355,Contacten!$H$2:$H$355,"Not Found",0)</f>
        <v>Not Found</v>
      </c>
      <c r="M457" t="str">
        <f>LOWER(Table3[[#This Row],[Voornaam]]&amp;Table3[[#This Row],[Achternaam]]&amp;Table3[[#This Row],[Basisnaam]])</f>
        <v>sandravan oevelenamcorflexiblestranspac</v>
      </c>
    </row>
    <row r="458" spans="1:13" x14ac:dyDescent="0.45">
      <c r="A458" s="3" t="s">
        <v>8750</v>
      </c>
      <c r="B458" s="4" t="s">
        <v>8751</v>
      </c>
      <c r="C458" t="s">
        <v>8752</v>
      </c>
      <c r="D458" s="4" t="s">
        <v>6780</v>
      </c>
      <c r="E458" s="4" t="str">
        <f>SUBSTITUTE(SUBSTITUTE(SUBSTITUTE(SUBSTITUTE(SUBSTITUTE(SUBSTITUTE(SUBSTITUTE(SUBSTITUTE(SUBSTITUTE(SUBSTITUTE(SUBSTITUTE(SUBSTITUTE(SUBSTITUTE(LOWER(Table3[[#This Row],[Bedrijf]]),".",""),"-","")," bvba",""),"belgië",""),"belgium","")," nv","")," bv",""),"group",""),"groep","")," ", ""),"é","e"),"è","e"),"à","a")</f>
        <v>facilcorporate</v>
      </c>
      <c r="F458" t="s">
        <v>6689</v>
      </c>
      <c r="G458" s="4" t="s">
        <v>6689</v>
      </c>
      <c r="H458" t="s">
        <v>8753</v>
      </c>
      <c r="I458" t="s">
        <v>8754</v>
      </c>
      <c r="J458" t="str">
        <f>_xlfn.XLOOKUP(Table3[[#This Row],[Basisnaam]],Table2[Basisnaam],Table2[Naam],"",0)</f>
        <v>Facil Corporate</v>
      </c>
      <c r="K458" t="str">
        <f>_xlfn.XLOOKUP(Table3[[#This Row],[Email]],Contacten!$D$2:$D$355,Contacten!$D$2:$D$355,"Not Found",0)</f>
        <v>Not Found</v>
      </c>
      <c r="L458" t="str">
        <f>_xlfn.XLOOKUP(LOWER(Table3[[#This Row],[Voornaam]]&amp;Table3[[#This Row],[Achternaam]]&amp;Table3[[#This Row],[Basisnaam]]),Contacten!$L$2:$L$355,Contacten!$H$2:$H$355,"Not Found",0)</f>
        <v>Not Found</v>
      </c>
      <c r="M458" t="str">
        <f>LOWER(Table3[[#This Row],[Voornaam]]&amp;Table3[[#This Row],[Achternaam]]&amp;Table3[[#This Row],[Basisnaam]])</f>
        <v>sandrinathijsfacilcorporate</v>
      </c>
    </row>
    <row r="459" spans="1:13" x14ac:dyDescent="0.45">
      <c r="A459" s="3" t="s">
        <v>8755</v>
      </c>
      <c r="B459" s="4" t="s">
        <v>5497</v>
      </c>
      <c r="C459" t="s">
        <v>6750</v>
      </c>
      <c r="D459" s="4" t="s">
        <v>7303</v>
      </c>
      <c r="E459" s="4" t="str">
        <f>SUBSTITUTE(SUBSTITUTE(SUBSTITUTE(SUBSTITUTE(SUBSTITUTE(SUBSTITUTE(SUBSTITUTE(SUBSTITUTE(SUBSTITUTE(SUBSTITUTE(SUBSTITUTE(SUBSTITUTE(SUBSTITUTE(LOWER(Table3[[#This Row],[Bedrijf]]),".",""),"-","")," bvba",""),"belgië",""),"belgium","")," nv","")," bv",""),"group",""),"groep","")," ", ""),"é","e"),"è","e"),"à","a")</f>
        <v>indigopark</v>
      </c>
      <c r="F459" t="s">
        <v>6689</v>
      </c>
      <c r="G459" s="4" t="s">
        <v>6689</v>
      </c>
      <c r="H459" t="s">
        <v>5052</v>
      </c>
      <c r="I459" t="s">
        <v>8756</v>
      </c>
      <c r="J459" t="str">
        <f>_xlfn.XLOOKUP(Table3[[#This Row],[Basisnaam]],Table2[Basisnaam],Table2[Naam],"",0)</f>
        <v>Indigo Park Belgium</v>
      </c>
      <c r="K459" t="str">
        <f>_xlfn.XLOOKUP(Table3[[#This Row],[Email]],Contacten!$D$2:$D$355,Contacten!$D$2:$D$355,"Not Found",0)</f>
        <v>Not Found</v>
      </c>
      <c r="L459" t="str">
        <f>_xlfn.XLOOKUP(LOWER(Table3[[#This Row],[Voornaam]]&amp;Table3[[#This Row],[Achternaam]]&amp;Table3[[#This Row],[Basisnaam]]),Contacten!$L$2:$L$355,Contacten!$H$2:$H$355,"Not Found",0)</f>
        <v>Not Found</v>
      </c>
      <c r="M459" t="str">
        <f>LOWER(Table3[[#This Row],[Voornaam]]&amp;Table3[[#This Row],[Achternaam]]&amp;Table3[[#This Row],[Basisnaam]])</f>
        <v>sarahpauwelsindigopark</v>
      </c>
    </row>
    <row r="460" spans="1:13" x14ac:dyDescent="0.45">
      <c r="A460" s="3" t="s">
        <v>8757</v>
      </c>
      <c r="B460" s="4" t="s">
        <v>5497</v>
      </c>
      <c r="C460" t="s">
        <v>8758</v>
      </c>
      <c r="D460" s="4" t="s">
        <v>8759</v>
      </c>
      <c r="E460" s="4" t="str">
        <f>SUBSTITUTE(SUBSTITUTE(SUBSTITUTE(SUBSTITUTE(SUBSTITUTE(SUBSTITUTE(SUBSTITUTE(SUBSTITUTE(SUBSTITUTE(SUBSTITUTE(SUBSTITUTE(SUBSTITUTE(SUBSTITUTE(LOWER(Table3[[#This Row],[Bedrijf]]),".",""),"-","")," bvba",""),"belgië",""),"belgium","")," nv","")," bv",""),"group",""),"groep","")," ", ""),"é","e"),"è","e"),"à","a")</f>
        <v>coöperatiehoogstraten</v>
      </c>
      <c r="F460" t="s">
        <v>6689</v>
      </c>
      <c r="G460" s="4" t="s">
        <v>6689</v>
      </c>
      <c r="H460" t="s">
        <v>5115</v>
      </c>
      <c r="I460" t="s">
        <v>8760</v>
      </c>
      <c r="J460" t="str">
        <f>_xlfn.XLOOKUP(Table3[[#This Row],[Basisnaam]],Table2[Basisnaam],Table2[Naam],"",0)</f>
        <v>Coöperatie Hoogstraten</v>
      </c>
      <c r="K460" t="str">
        <f>_xlfn.XLOOKUP(Table3[[#This Row],[Email]],Contacten!$D$2:$D$355,Contacten!$D$2:$D$355,"Not Found",0)</f>
        <v>Not Found</v>
      </c>
      <c r="L460" t="str">
        <f>_xlfn.XLOOKUP(LOWER(Table3[[#This Row],[Voornaam]]&amp;Table3[[#This Row],[Achternaam]]&amp;Table3[[#This Row],[Basisnaam]]),Contacten!$L$2:$L$355,Contacten!$H$2:$H$355,"Not Found",0)</f>
        <v>Not Found</v>
      </c>
      <c r="M460" t="str">
        <f>LOWER(Table3[[#This Row],[Voornaam]]&amp;Table3[[#This Row],[Achternaam]]&amp;Table3[[#This Row],[Basisnaam]])</f>
        <v>sarahvan peteghemcoöperatiehoogstraten</v>
      </c>
    </row>
    <row r="461" spans="1:13" x14ac:dyDescent="0.45">
      <c r="A461" s="3" t="s">
        <v>8761</v>
      </c>
      <c r="B461" s="4" t="s">
        <v>6170</v>
      </c>
      <c r="C461" t="s">
        <v>8762</v>
      </c>
      <c r="D461" s="4" t="s">
        <v>8763</v>
      </c>
      <c r="E461" s="4" t="str">
        <f>SUBSTITUTE(SUBSTITUTE(SUBSTITUTE(SUBSTITUTE(SUBSTITUTE(SUBSTITUTE(SUBSTITUTE(SUBSTITUTE(SUBSTITUTE(SUBSTITUTE(SUBSTITUTE(SUBSTITUTE(SUBSTITUTE(LOWER(Table3[[#This Row],[Bedrijf]]),".",""),"-","")," bvba",""),"belgië",""),"belgium","")," nv","")," bv",""),"group",""),"groep","")," ", ""),"é","e"),"è","e"),"à","a")</f>
        <v>smetboring</v>
      </c>
      <c r="F461" t="s">
        <v>6689</v>
      </c>
      <c r="G461" s="4" t="s">
        <v>6689</v>
      </c>
      <c r="H461" t="s">
        <v>5052</v>
      </c>
      <c r="I461" t="s">
        <v>8764</v>
      </c>
      <c r="J461" t="str">
        <f>_xlfn.XLOOKUP(Table3[[#This Row],[Basisnaam]],Table2[Basisnaam],Table2[Naam],"",0)</f>
        <v>SMET-BORING NV</v>
      </c>
      <c r="K461" t="str">
        <f>_xlfn.XLOOKUP(Table3[[#This Row],[Email]],Contacten!$D$2:$D$355,Contacten!$D$2:$D$355,"Not Found",0)</f>
        <v>Not Found</v>
      </c>
      <c r="L461" t="str">
        <f>_xlfn.XLOOKUP(LOWER(Table3[[#This Row],[Voornaam]]&amp;Table3[[#This Row],[Achternaam]]&amp;Table3[[#This Row],[Basisnaam]]),Contacten!$L$2:$L$355,Contacten!$H$2:$H$355,"Not Found",0)</f>
        <v>Not Found</v>
      </c>
      <c r="M461" t="str">
        <f>LOWER(Table3[[#This Row],[Voornaam]]&amp;Table3[[#This Row],[Achternaam]]&amp;Table3[[#This Row],[Basisnaam]])</f>
        <v>jovan baelensmetboring</v>
      </c>
    </row>
    <row r="462" spans="1:13" x14ac:dyDescent="0.45">
      <c r="A462" s="3" t="s">
        <v>8765</v>
      </c>
      <c r="B462" s="4" t="s">
        <v>7927</v>
      </c>
      <c r="C462" t="s">
        <v>8766</v>
      </c>
      <c r="D462" s="4" t="s">
        <v>8767</v>
      </c>
      <c r="E462" s="4" t="str">
        <f>SUBSTITUTE(SUBSTITUTE(SUBSTITUTE(SUBSTITUTE(SUBSTITUTE(SUBSTITUTE(SUBSTITUTE(SUBSTITUTE(SUBSTITUTE(SUBSTITUTE(SUBSTITUTE(SUBSTITUTE(SUBSTITUTE(LOWER(Table3[[#This Row],[Bedrijf]]),".",""),"-","")," bvba",""),"belgië",""),"belgium","")," nv","")," bv",""),"group",""),"groep","")," ", ""),"é","e"),"è","e"),"à","a")</f>
        <v>tennecoautomotiveeurope</v>
      </c>
      <c r="F462" t="s">
        <v>6689</v>
      </c>
      <c r="G462" s="4" t="s">
        <v>6689</v>
      </c>
      <c r="H462" t="s">
        <v>5052</v>
      </c>
      <c r="I462" t="s">
        <v>8768</v>
      </c>
      <c r="J462" t="str">
        <f>_xlfn.XLOOKUP(Table3[[#This Row],[Basisnaam]],Table2[Basisnaam],Table2[Naam],"",0)</f>
        <v>TENNECO AUTOMOTIVE EUROPE</v>
      </c>
      <c r="K462" t="str">
        <f>_xlfn.XLOOKUP(Table3[[#This Row],[Email]],Contacten!$D$2:$D$355,Contacten!$D$2:$D$355,"Not Found",0)</f>
        <v>Not Found</v>
      </c>
      <c r="L462" t="str">
        <f>_xlfn.XLOOKUP(LOWER(Table3[[#This Row],[Voornaam]]&amp;Table3[[#This Row],[Achternaam]]&amp;Table3[[#This Row],[Basisnaam]]),Contacten!$L$2:$L$355,Contacten!$H$2:$H$355,"Not Found",0)</f>
        <v>Not Found</v>
      </c>
      <c r="M462" t="str">
        <f>LOWER(Table3[[#This Row],[Voornaam]]&amp;Table3[[#This Row],[Achternaam]]&amp;Table3[[#This Row],[Basisnaam]])</f>
        <v>sophiecolliertennecoautomotiveeurope</v>
      </c>
    </row>
    <row r="463" spans="1:13" x14ac:dyDescent="0.45">
      <c r="A463" s="3" t="s">
        <v>8769</v>
      </c>
      <c r="B463" s="4" t="s">
        <v>5446</v>
      </c>
      <c r="C463" t="s">
        <v>5791</v>
      </c>
      <c r="D463" s="4" t="s">
        <v>8770</v>
      </c>
      <c r="E463" s="4" t="str">
        <f>SUBSTITUTE(SUBSTITUTE(SUBSTITUTE(SUBSTITUTE(SUBSTITUTE(SUBSTITUTE(SUBSTITUTE(SUBSTITUTE(SUBSTITUTE(SUBSTITUTE(SUBSTITUTE(SUBSTITUTE(SUBSTITUTE(LOWER(Table3[[#This Row],[Bedrijf]]),".",""),"-","")," bvba",""),"belgië",""),"belgium","")," nv","")," bv",""),"group",""),"groep","")," ", ""),"é","e"),"è","e"),"à","a")</f>
        <v>primagaz</v>
      </c>
      <c r="F463" t="s">
        <v>6689</v>
      </c>
      <c r="G463" s="4" t="s">
        <v>6689</v>
      </c>
      <c r="H463" t="s">
        <v>8771</v>
      </c>
      <c r="I463" t="s">
        <v>2293</v>
      </c>
      <c r="J463" t="str">
        <f>_xlfn.XLOOKUP(Table3[[#This Row],[Basisnaam]],Table2[Basisnaam],Table2[Naam],"",0)</f>
        <v>PrimaGaz Group</v>
      </c>
      <c r="K463" t="str">
        <f>_xlfn.XLOOKUP(Table3[[#This Row],[Email]],Contacten!$D$2:$D$355,Contacten!$D$2:$D$355,"Not Found",0)</f>
        <v>Not Found</v>
      </c>
      <c r="L463" t="str">
        <f>_xlfn.XLOOKUP(LOWER(Table3[[#This Row],[Voornaam]]&amp;Table3[[#This Row],[Achternaam]]&amp;Table3[[#This Row],[Basisnaam]]),Contacten!$L$2:$L$355,Contacten!$H$2:$H$355,"Not Found",0)</f>
        <v>Not Found</v>
      </c>
      <c r="M463" t="str">
        <f>LOWER(Table3[[#This Row],[Voornaam]]&amp;Table3[[#This Row],[Achternaam]]&amp;Table3[[#This Row],[Basisnaam]])</f>
        <v>stefaniede schepperprimagaz</v>
      </c>
    </row>
    <row r="464" spans="1:13" x14ac:dyDescent="0.45">
      <c r="A464" s="3" t="s">
        <v>8772</v>
      </c>
      <c r="B464" s="4" t="s">
        <v>8773</v>
      </c>
      <c r="C464" t="s">
        <v>8774</v>
      </c>
      <c r="D464" s="4" t="s">
        <v>8775</v>
      </c>
      <c r="E464" s="4" t="str">
        <f>SUBSTITUTE(SUBSTITUTE(SUBSTITUTE(SUBSTITUTE(SUBSTITUTE(SUBSTITUTE(SUBSTITUTE(SUBSTITUTE(SUBSTITUTE(SUBSTITUTE(SUBSTITUTE(SUBSTITUTE(SUBSTITUTE(LOWER(Table3[[#This Row],[Bedrijf]]),".",""),"-","")," bvba",""),"belgië",""),"belgium","")," nv","")," bv",""),"group",""),"groep","")," ", ""),"é","e"),"è","e"),"à","a")</f>
        <v>huvepharma</v>
      </c>
      <c r="F464" t="s">
        <v>6689</v>
      </c>
      <c r="G464" s="4" t="s">
        <v>6689</v>
      </c>
      <c r="H464" t="s">
        <v>5052</v>
      </c>
      <c r="I464" t="s">
        <v>8776</v>
      </c>
      <c r="J464" t="str">
        <f>_xlfn.XLOOKUP(Table3[[#This Row],[Basisnaam]],Table2[Basisnaam],Table2[Naam],"",0)</f>
        <v>Huvepharma</v>
      </c>
      <c r="K464" t="str">
        <f>_xlfn.XLOOKUP(Table3[[#This Row],[Email]],Contacten!$D$2:$D$355,Contacten!$D$2:$D$355,"Not Found",0)</f>
        <v>Not Found</v>
      </c>
      <c r="L464" t="str">
        <f>_xlfn.XLOOKUP(LOWER(Table3[[#This Row],[Voornaam]]&amp;Table3[[#This Row],[Achternaam]]&amp;Table3[[#This Row],[Basisnaam]]),Contacten!$L$2:$L$355,Contacten!$H$2:$H$355,"Not Found",0)</f>
        <v>Not Found</v>
      </c>
      <c r="M464" t="str">
        <f>LOWER(Table3[[#This Row],[Voornaam]]&amp;Table3[[#This Row],[Achternaam]]&amp;Table3[[#This Row],[Basisnaam]])</f>
        <v>selajawadhuvepharma</v>
      </c>
    </row>
    <row r="465" spans="1:13" x14ac:dyDescent="0.45">
      <c r="A465" s="3" t="s">
        <v>8777</v>
      </c>
      <c r="B465" s="4" t="s">
        <v>8778</v>
      </c>
      <c r="C465" t="s">
        <v>8779</v>
      </c>
      <c r="D465" s="4" t="s">
        <v>6780</v>
      </c>
      <c r="E465" s="4" t="str">
        <f>SUBSTITUTE(SUBSTITUTE(SUBSTITUTE(SUBSTITUTE(SUBSTITUTE(SUBSTITUTE(SUBSTITUTE(SUBSTITUTE(SUBSTITUTE(SUBSTITUTE(SUBSTITUTE(SUBSTITUTE(SUBSTITUTE(LOWER(Table3[[#This Row],[Bedrijf]]),".",""),"-","")," bvba",""),"belgië",""),"belgium","")," nv","")," bv",""),"group",""),"groep","")," ", ""),"é","e"),"è","e"),"à","a")</f>
        <v>facilcorporate</v>
      </c>
      <c r="F465" t="s">
        <v>6689</v>
      </c>
      <c r="G465" s="4" t="s">
        <v>6689</v>
      </c>
      <c r="H465" t="s">
        <v>8780</v>
      </c>
      <c r="I465" t="s">
        <v>8781</v>
      </c>
      <c r="J465" t="str">
        <f>_xlfn.XLOOKUP(Table3[[#This Row],[Basisnaam]],Table2[Basisnaam],Table2[Naam],"",0)</f>
        <v>Facil Corporate</v>
      </c>
      <c r="K465" t="str">
        <f>_xlfn.XLOOKUP(Table3[[#This Row],[Email]],Contacten!$D$2:$D$355,Contacten!$D$2:$D$355,"Not Found",0)</f>
        <v>Not Found</v>
      </c>
      <c r="L465" t="str">
        <f>_xlfn.XLOOKUP(LOWER(Table3[[#This Row],[Voornaam]]&amp;Table3[[#This Row],[Achternaam]]&amp;Table3[[#This Row],[Basisnaam]]),Contacten!$L$2:$L$355,Contacten!$H$2:$H$355,"Not Found",0)</f>
        <v>Not Found</v>
      </c>
      <c r="M465" t="str">
        <f>LOWER(Table3[[#This Row],[Voornaam]]&amp;Table3[[#This Row],[Achternaam]]&amp;Table3[[#This Row],[Basisnaam]])</f>
        <v>shanacastrofacilcorporate</v>
      </c>
    </row>
    <row r="466" spans="1:13" x14ac:dyDescent="0.45">
      <c r="A466" s="4" t="s">
        <v>8782</v>
      </c>
      <c r="B466" s="4" t="s">
        <v>5675</v>
      </c>
      <c r="C466" t="s">
        <v>8783</v>
      </c>
      <c r="D466" s="4" t="s">
        <v>6977</v>
      </c>
      <c r="E466" s="4" t="str">
        <f>SUBSTITUTE(SUBSTITUTE(SUBSTITUTE(SUBSTITUTE(SUBSTITUTE(SUBSTITUTE(SUBSTITUTE(SUBSTITUTE(SUBSTITUTE(SUBSTITUTE(SUBSTITUTE(SUBSTITUTE(SUBSTITUTE(LOWER(Table3[[#This Row],[Bedrijf]]),".",""),"-","")," bvba",""),"belgië",""),"belgium","")," nv","")," bv",""),"group",""),"groep","")," ", ""),"é","e"),"è","e"),"à","a")</f>
        <v>johnson&amp;johnson</v>
      </c>
      <c r="F466" t="s">
        <v>6689</v>
      </c>
      <c r="G466" s="4" t="s">
        <v>6689</v>
      </c>
      <c r="H466" t="s">
        <v>8784</v>
      </c>
      <c r="I466" t="s">
        <v>8785</v>
      </c>
      <c r="J466" t="str">
        <f>_xlfn.XLOOKUP(Table3[[#This Row],[Basisnaam]],Table2[Basisnaam],Table2[Naam],"",0)</f>
        <v>Johnson &amp; Johnson</v>
      </c>
      <c r="K466" t="str">
        <f>_xlfn.XLOOKUP(Table3[[#This Row],[Email]],Contacten!$D$2:$D$355,Contacten!$D$2:$D$355,"Not Found",0)</f>
        <v>Not Found</v>
      </c>
      <c r="L466" t="str">
        <f>_xlfn.XLOOKUP(LOWER(Table3[[#This Row],[Voornaam]]&amp;Table3[[#This Row],[Achternaam]]&amp;Table3[[#This Row],[Basisnaam]]),Contacten!$L$2:$L$355,Contacten!$H$2:$H$355,"Not Found",0)</f>
        <v>Not Found</v>
      </c>
      <c r="M466" t="str">
        <f>LOWER(Table3[[#This Row],[Voornaam]]&amp;Table3[[#This Row],[Achternaam]]&amp;Table3[[#This Row],[Basisnaam]])</f>
        <v>sabineheensjohnson&amp;johnson</v>
      </c>
    </row>
    <row r="467" spans="1:13" x14ac:dyDescent="0.45">
      <c r="A467" s="3" t="s">
        <v>8786</v>
      </c>
      <c r="B467" s="4" t="s">
        <v>8787</v>
      </c>
      <c r="C467" t="s">
        <v>6849</v>
      </c>
      <c r="D467" s="4" t="s">
        <v>8788</v>
      </c>
      <c r="E467" s="4" t="str">
        <f>SUBSTITUTE(SUBSTITUTE(SUBSTITUTE(SUBSTITUTE(SUBSTITUTE(SUBSTITUTE(SUBSTITUTE(SUBSTITUTE(SUBSTITUTE(SUBSTITUTE(SUBSTITUTE(SUBSTITUTE(SUBSTITUTE(LOWER(Table3[[#This Row],[Bedrijf]]),".",""),"-","")," bvba",""),"belgië",""),"belgium","")," nv","")," bv",""),"group",""),"groep","")," ", ""),"é","e"),"è","e"),"à","a")</f>
        <v>what'scooking</v>
      </c>
      <c r="F467" t="s">
        <v>6689</v>
      </c>
      <c r="G467" s="4" t="s">
        <v>6689</v>
      </c>
      <c r="H467" t="s">
        <v>8789</v>
      </c>
      <c r="I467" t="s">
        <v>8790</v>
      </c>
      <c r="J467" t="str">
        <f>_xlfn.XLOOKUP(Table3[[#This Row],[Basisnaam]],Table2[Basisnaam],Table2[Naam],"",0)</f>
        <v>What's cooking</v>
      </c>
      <c r="K467" t="str">
        <f>_xlfn.XLOOKUP(Table3[[#This Row],[Email]],Contacten!$D$2:$D$355,Contacten!$D$2:$D$355,"Not Found",0)</f>
        <v>Not Found</v>
      </c>
      <c r="L467" t="str">
        <f>_xlfn.XLOOKUP(LOWER(Table3[[#This Row],[Voornaam]]&amp;Table3[[#This Row],[Achternaam]]&amp;Table3[[#This Row],[Basisnaam]]),Contacten!$L$2:$L$355,Contacten!$H$2:$H$355,"Not Found",0)</f>
        <v>Not Found</v>
      </c>
      <c r="M467" t="str">
        <f>LOWER(Table3[[#This Row],[Voornaam]]&amp;Table3[[#This Row],[Achternaam]]&amp;Table3[[#This Row],[Basisnaam]])</f>
        <v>siebrende schutterwhat'scooking</v>
      </c>
    </row>
    <row r="468" spans="1:13" x14ac:dyDescent="0.45">
      <c r="A468" s="3" t="s">
        <v>8791</v>
      </c>
      <c r="B468" s="4" t="s">
        <v>8792</v>
      </c>
      <c r="C468" t="s">
        <v>8793</v>
      </c>
      <c r="D468" s="4" t="s">
        <v>8794</v>
      </c>
      <c r="E468" s="4" t="str">
        <f>SUBSTITUTE(SUBSTITUTE(SUBSTITUTE(SUBSTITUTE(SUBSTITUTE(SUBSTITUTE(SUBSTITUTE(SUBSTITUTE(SUBSTITUTE(SUBSTITUTE(SUBSTITUTE(SUBSTITUTE(SUBSTITUTE(LOWER(Table3[[#This Row],[Bedrijf]]),".",""),"-","")," bvba",""),"belgië",""),"belgium","")," nv","")," bv",""),"group",""),"groep","")," ", ""),"é","e"),"è","e"),"à","a")</f>
        <v>federalmogulcorporation</v>
      </c>
      <c r="F468" t="s">
        <v>8795</v>
      </c>
      <c r="G468" s="4" t="s">
        <v>6689</v>
      </c>
      <c r="H468" t="s">
        <v>5052</v>
      </c>
      <c r="I468" t="s">
        <v>8796</v>
      </c>
      <c r="J468" t="str">
        <f>_xlfn.XLOOKUP(Table3[[#This Row],[Basisnaam]],Table2[Basisnaam],Table2[Naam],"",0)</f>
        <v>Federal-Mogul Corporation</v>
      </c>
      <c r="K468" t="str">
        <f>_xlfn.XLOOKUP(Table3[[#This Row],[Email]],Contacten!$D$2:$D$355,Contacten!$D$2:$D$355,"Not Found",0)</f>
        <v>Not Found</v>
      </c>
      <c r="L468" t="str">
        <f>_xlfn.XLOOKUP(LOWER(Table3[[#This Row],[Voornaam]]&amp;Table3[[#This Row],[Achternaam]]&amp;Table3[[#This Row],[Basisnaam]]),Contacten!$L$2:$L$355,Contacten!$H$2:$H$355,"Not Found",0)</f>
        <v>Not Found</v>
      </c>
      <c r="M468" t="str">
        <f>LOWER(Table3[[#This Row],[Voornaam]]&amp;Table3[[#This Row],[Achternaam]]&amp;Table3[[#This Row],[Basisnaam]])</f>
        <v>sigridjacobsfederalmogulcorporation</v>
      </c>
    </row>
    <row r="469" spans="1:13" x14ac:dyDescent="0.45">
      <c r="A469" s="3" t="s">
        <v>8797</v>
      </c>
      <c r="B469" s="4" t="s">
        <v>8798</v>
      </c>
      <c r="C469" t="s">
        <v>8799</v>
      </c>
      <c r="D469" s="4" t="s">
        <v>8800</v>
      </c>
      <c r="E469" s="4" t="str">
        <f>SUBSTITUTE(SUBSTITUTE(SUBSTITUTE(SUBSTITUTE(SUBSTITUTE(SUBSTITUTE(SUBSTITUTE(SUBSTITUTE(SUBSTITUTE(SUBSTITUTE(SUBSTITUTE(SUBSTITUTE(SUBSTITUTE(LOWER(Table3[[#This Row],[Bedrijf]]),".",""),"-","")," bvba",""),"belgië",""),"belgium","")," nv","")," bv",""),"group",""),"groep","")," ", ""),"é","e"),"è","e"),"à","a")</f>
        <v>asapbe</v>
      </c>
      <c r="F469" t="s">
        <v>8801</v>
      </c>
      <c r="G469" s="4" t="s">
        <v>6689</v>
      </c>
      <c r="H469" t="s">
        <v>5052</v>
      </c>
      <c r="I469" t="s">
        <v>8802</v>
      </c>
      <c r="J469" t="str">
        <f>_xlfn.XLOOKUP(Table3[[#This Row],[Basisnaam]],Table2[Basisnaam],Table2[Naam],"",0)</f>
        <v>Asap.be</v>
      </c>
      <c r="K469" t="str">
        <f>_xlfn.XLOOKUP(Table3[[#This Row],[Email]],Contacten!$D$2:$D$355,Contacten!$D$2:$D$355,"Not Found",0)</f>
        <v>Not Found</v>
      </c>
      <c r="L469" t="str">
        <f>_xlfn.XLOOKUP(LOWER(Table3[[#This Row],[Voornaam]]&amp;Table3[[#This Row],[Achternaam]]&amp;Table3[[#This Row],[Basisnaam]]),Contacten!$L$2:$L$355,Contacten!$H$2:$H$355,"Not Found",0)</f>
        <v>Not Found</v>
      </c>
      <c r="M469" t="str">
        <f>LOWER(Table3[[#This Row],[Voornaam]]&amp;Table3[[#This Row],[Achternaam]]&amp;Table3[[#This Row],[Basisnaam]])</f>
        <v>silviazeppieriasapbe</v>
      </c>
    </row>
    <row r="470" spans="1:13" x14ac:dyDescent="0.45">
      <c r="A470" s="3" t="s">
        <v>8803</v>
      </c>
      <c r="B470" s="4" t="s">
        <v>8804</v>
      </c>
      <c r="C470" t="s">
        <v>8805</v>
      </c>
      <c r="D470" s="4" t="s">
        <v>8724</v>
      </c>
      <c r="E470" s="4" t="str">
        <f>SUBSTITUTE(SUBSTITUTE(SUBSTITUTE(SUBSTITUTE(SUBSTITUTE(SUBSTITUTE(SUBSTITUTE(SUBSTITUTE(SUBSTITUTE(SUBSTITUTE(SUBSTITUTE(SUBSTITUTE(SUBSTITUTE(LOWER(Table3[[#This Row],[Bedrijf]]),".",""),"-","")," bvba",""),"belgië",""),"belgium","")," nv","")," bv",""),"group",""),"groep","")," ", ""),"é","e"),"è","e"),"à","a")</f>
        <v>linklatersllp</v>
      </c>
      <c r="F470" t="s">
        <v>8806</v>
      </c>
      <c r="G470" s="4" t="s">
        <v>6689</v>
      </c>
      <c r="H470" t="s">
        <v>8807</v>
      </c>
      <c r="I470" t="s">
        <v>8808</v>
      </c>
      <c r="J470" t="str">
        <f>_xlfn.XLOOKUP(Table3[[#This Row],[Basisnaam]],Table2[Basisnaam],Table2[Naam],"",0)</f>
        <v>Linklaters LLP</v>
      </c>
      <c r="K470" t="str">
        <f>_xlfn.XLOOKUP(Table3[[#This Row],[Email]],Contacten!$D$2:$D$355,Contacten!$D$2:$D$355,"Not Found",0)</f>
        <v>Not Found</v>
      </c>
      <c r="L470" t="str">
        <f>_xlfn.XLOOKUP(LOWER(Table3[[#This Row],[Voornaam]]&amp;Table3[[#This Row],[Achternaam]]&amp;Table3[[#This Row],[Basisnaam]]),Contacten!$L$2:$L$355,Contacten!$H$2:$H$355,"Not Found",0)</f>
        <v>Not Found</v>
      </c>
      <c r="M470" t="str">
        <f>LOWER(Table3[[#This Row],[Voornaam]]&amp;Table3[[#This Row],[Achternaam]]&amp;Table3[[#This Row],[Basisnaam]])</f>
        <v>simonevan der leijlinklatersllp</v>
      </c>
    </row>
    <row r="471" spans="1:13" x14ac:dyDescent="0.45">
      <c r="A471" s="3" t="s">
        <v>8809</v>
      </c>
      <c r="B471" s="4" t="s">
        <v>8810</v>
      </c>
      <c r="C471" t="s">
        <v>8811</v>
      </c>
      <c r="D471" s="4" t="s">
        <v>8812</v>
      </c>
      <c r="E471" s="4" t="str">
        <f>SUBSTITUTE(SUBSTITUTE(SUBSTITUTE(SUBSTITUTE(SUBSTITUTE(SUBSTITUTE(SUBSTITUTE(SUBSTITUTE(SUBSTITUTE(SUBSTITUTE(SUBSTITUTE(SUBSTITUTE(SUBSTITUTE(LOWER(Table3[[#This Row],[Bedrijf]]),".",""),"-","")," bvba",""),"belgië",""),"belgium","")," nv","")," bv",""),"group",""),"groep","")," ", ""),"é","e"),"è","e"),"à","a")</f>
        <v>altradservices</v>
      </c>
      <c r="F471" t="s">
        <v>6689</v>
      </c>
      <c r="G471" s="4" t="s">
        <v>6689</v>
      </c>
      <c r="H471" t="s">
        <v>7149</v>
      </c>
      <c r="I471" t="s">
        <v>8813</v>
      </c>
      <c r="J471" t="str">
        <f>_xlfn.XLOOKUP(Table3[[#This Row],[Basisnaam]],Table2[Basisnaam],Table2[Naam],"",0)</f>
        <v>Altrad Services</v>
      </c>
      <c r="K471" t="str">
        <f>_xlfn.XLOOKUP(Table3[[#This Row],[Email]],Contacten!$D$2:$D$355,Contacten!$D$2:$D$355,"Not Found",0)</f>
        <v>Not Found</v>
      </c>
      <c r="L471" t="str">
        <f>_xlfn.XLOOKUP(LOWER(Table3[[#This Row],[Voornaam]]&amp;Table3[[#This Row],[Achternaam]]&amp;Table3[[#This Row],[Basisnaam]]),Contacten!$L$2:$L$355,Contacten!$H$2:$H$355,"Not Found",0)</f>
        <v>Not Found</v>
      </c>
      <c r="M471" t="str">
        <f>LOWER(Table3[[#This Row],[Voornaam]]&amp;Table3[[#This Row],[Achternaam]]&amp;Table3[[#This Row],[Basisnaam]])</f>
        <v>siskaverleyaltradservices</v>
      </c>
    </row>
    <row r="472" spans="1:13" x14ac:dyDescent="0.45">
      <c r="A472" s="3" t="s">
        <v>8814</v>
      </c>
      <c r="B472" s="4" t="s">
        <v>5675</v>
      </c>
      <c r="C472" t="s">
        <v>8793</v>
      </c>
      <c r="D472" s="4" t="s">
        <v>8815</v>
      </c>
      <c r="E472" s="4" t="str">
        <f>SUBSTITUTE(SUBSTITUTE(SUBSTITUTE(SUBSTITUTE(SUBSTITUTE(SUBSTITUTE(SUBSTITUTE(SUBSTITUTE(SUBSTITUTE(SUBSTITUTE(SUBSTITUTE(SUBSTITUTE(SUBSTITUTE(LOWER(Table3[[#This Row],[Bedrijf]]),".",""),"-","")," bvba",""),"belgië",""),"belgium","")," nv","")," bv",""),"group",""),"groep","")," ", ""),"é","e"),"è","e"),"à","a")</f>
        <v>impextraco</v>
      </c>
      <c r="F472" t="s">
        <v>6689</v>
      </c>
      <c r="G472" s="4" t="s">
        <v>6689</v>
      </c>
      <c r="H472" t="s">
        <v>5052</v>
      </c>
      <c r="I472" t="s">
        <v>8816</v>
      </c>
      <c r="J472" t="str">
        <f>_xlfn.XLOOKUP(Table3[[#This Row],[Basisnaam]],Table2[Basisnaam],Table2[Naam],"",0)</f>
        <v>Impextraco nv</v>
      </c>
      <c r="K472" t="str">
        <f>_xlfn.XLOOKUP(Table3[[#This Row],[Email]],Contacten!$D$2:$D$355,Contacten!$D$2:$D$355,"Not Found",0)</f>
        <v>Not Found</v>
      </c>
      <c r="L472" t="str">
        <f>_xlfn.XLOOKUP(LOWER(Table3[[#This Row],[Voornaam]]&amp;Table3[[#This Row],[Achternaam]]&amp;Table3[[#This Row],[Basisnaam]]),Contacten!$L$2:$L$355,Contacten!$H$2:$H$355,"Not Found",0)</f>
        <v>Not Found</v>
      </c>
      <c r="M472" t="str">
        <f>LOWER(Table3[[#This Row],[Voornaam]]&amp;Table3[[#This Row],[Achternaam]]&amp;Table3[[#This Row],[Basisnaam]])</f>
        <v>sabinejacobsimpextraco</v>
      </c>
    </row>
    <row r="473" spans="1:13" x14ac:dyDescent="0.45">
      <c r="A473" s="3" t="s">
        <v>8817</v>
      </c>
      <c r="B473" s="4" t="s">
        <v>5038</v>
      </c>
      <c r="C473" t="s">
        <v>8188</v>
      </c>
      <c r="D473" s="4" t="s">
        <v>8818</v>
      </c>
      <c r="E473" s="4" t="str">
        <f>SUBSTITUTE(SUBSTITUTE(SUBSTITUTE(SUBSTITUTE(SUBSTITUTE(SUBSTITUTE(SUBSTITUTE(SUBSTITUTE(SUBSTITUTE(SUBSTITUTE(SUBSTITUTE(SUBSTITUTE(SUBSTITUTE(LOWER(Table3[[#This Row],[Bedrijf]]),".",""),"-","")," bvba",""),"belgië",""),"belgium","")," nv","")," bv",""),"group",""),"groep","")," ", ""),"é","e"),"è","e"),"à","a")</f>
        <v>coolblue</v>
      </c>
      <c r="F473" t="s">
        <v>8819</v>
      </c>
      <c r="G473" s="4" t="s">
        <v>6689</v>
      </c>
      <c r="H473" t="s">
        <v>8820</v>
      </c>
      <c r="I473" t="s">
        <v>8821</v>
      </c>
      <c r="J473" t="str">
        <f>_xlfn.XLOOKUP(Table3[[#This Row],[Basisnaam]],Table2[Basisnaam],Table2[Naam],"",0)</f>
        <v>Coolblue België</v>
      </c>
      <c r="K473" t="str">
        <f>_xlfn.XLOOKUP(Table3[[#This Row],[Email]],Contacten!$D$2:$D$355,Contacten!$D$2:$D$355,"Not Found",0)</f>
        <v>Not Found</v>
      </c>
      <c r="L473" t="str">
        <f>_xlfn.XLOOKUP(LOWER(Table3[[#This Row],[Voornaam]]&amp;Table3[[#This Row],[Achternaam]]&amp;Table3[[#This Row],[Basisnaam]]),Contacten!$L$2:$L$355,Contacten!$H$2:$H$355,"Not Found",0)</f>
        <v>Not Found</v>
      </c>
      <c r="M473" t="str">
        <f>LOWER(Table3[[#This Row],[Voornaam]]&amp;Table3[[#This Row],[Achternaam]]&amp;Table3[[#This Row],[Basisnaam]])</f>
        <v>sofiebogaertcoolblue</v>
      </c>
    </row>
    <row r="474" spans="1:13" x14ac:dyDescent="0.45">
      <c r="A474" s="3" t="s">
        <v>8822</v>
      </c>
      <c r="B474" s="4" t="s">
        <v>5038</v>
      </c>
      <c r="C474" t="s">
        <v>8823</v>
      </c>
      <c r="D474" s="4" t="s">
        <v>8824</v>
      </c>
      <c r="E474" s="4" t="str">
        <f>SUBSTITUTE(SUBSTITUTE(SUBSTITUTE(SUBSTITUTE(SUBSTITUTE(SUBSTITUTE(SUBSTITUTE(SUBSTITUTE(SUBSTITUTE(SUBSTITUTE(SUBSTITUTE(SUBSTITUTE(SUBSTITUTE(LOWER(Table3[[#This Row],[Bedrijf]]),".",""),"-","")," bvba",""),"belgië",""),"belgium","")," nv","")," bv",""),"group",""),"groep","")," ", ""),"é","e"),"è","e"),"à","a")</f>
        <v>ccheftrucks</v>
      </c>
      <c r="F474" t="s">
        <v>6689</v>
      </c>
      <c r="G474" s="4" t="s">
        <v>6689</v>
      </c>
      <c r="H474" t="s">
        <v>5052</v>
      </c>
      <c r="I474" t="s">
        <v>6689</v>
      </c>
      <c r="J474" t="str">
        <f>_xlfn.XLOOKUP(Table3[[#This Row],[Basisnaam]],Table2[Basisnaam],Table2[Naam],"",0)</f>
        <v>CC Heftrucks</v>
      </c>
      <c r="K474" t="str">
        <f>_xlfn.XLOOKUP(Table3[[#This Row],[Email]],Contacten!$D$2:$D$355,Contacten!$D$2:$D$355,"Not Found",0)</f>
        <v>Not Found</v>
      </c>
      <c r="L474" t="str">
        <f>_xlfn.XLOOKUP(LOWER(Table3[[#This Row],[Voornaam]]&amp;Table3[[#This Row],[Achternaam]]&amp;Table3[[#This Row],[Basisnaam]]),Contacten!$L$2:$L$355,Contacten!$H$2:$H$355,"Not Found",0)</f>
        <v>Not Found</v>
      </c>
      <c r="M474" t="str">
        <f>LOWER(Table3[[#This Row],[Voornaam]]&amp;Table3[[#This Row],[Achternaam]]&amp;Table3[[#This Row],[Basisnaam]])</f>
        <v>sofiebruynoogheccheftrucks</v>
      </c>
    </row>
    <row r="475" spans="1:13" x14ac:dyDescent="0.45">
      <c r="A475" s="3" t="s">
        <v>8825</v>
      </c>
      <c r="B475" s="4" t="s">
        <v>5038</v>
      </c>
      <c r="C475" t="s">
        <v>8826</v>
      </c>
      <c r="D475" s="4" t="s">
        <v>8827</v>
      </c>
      <c r="E475" s="4" t="str">
        <f>SUBSTITUTE(SUBSTITUTE(SUBSTITUTE(SUBSTITUTE(SUBSTITUTE(SUBSTITUTE(SUBSTITUTE(SUBSTITUTE(SUBSTITUTE(SUBSTITUTE(SUBSTITUTE(SUBSTITUTE(SUBSTITUTE(LOWER(Table3[[#This Row],[Bedrijf]]),".",""),"-","")," bvba",""),"belgië",""),"belgium","")," nv","")," bv",""),"group",""),"groep","")," ", ""),"é","e"),"è","e"),"à","a")</f>
        <v>imperialmeatproducts</v>
      </c>
      <c r="F475" t="s">
        <v>8828</v>
      </c>
      <c r="G475" s="4" t="s">
        <v>6689</v>
      </c>
      <c r="H475" t="s">
        <v>5813</v>
      </c>
      <c r="I475" t="s">
        <v>8829</v>
      </c>
      <c r="J475" t="str">
        <f>_xlfn.XLOOKUP(Table3[[#This Row],[Basisnaam]],Table2[Basisnaam],Table2[Naam],"",0)</f>
        <v>IMPERIAL MEAT PRODUCTS</v>
      </c>
      <c r="K475" t="str">
        <f>_xlfn.XLOOKUP(Table3[[#This Row],[Email]],Contacten!$D$2:$D$355,Contacten!$D$2:$D$355,"Not Found",0)</f>
        <v>Not Found</v>
      </c>
      <c r="L475" t="str">
        <f>_xlfn.XLOOKUP(LOWER(Table3[[#This Row],[Voornaam]]&amp;Table3[[#This Row],[Achternaam]]&amp;Table3[[#This Row],[Basisnaam]]),Contacten!$L$2:$L$355,Contacten!$H$2:$H$355,"Not Found",0)</f>
        <v>Not Found</v>
      </c>
      <c r="M475" t="str">
        <f>LOWER(Table3[[#This Row],[Voornaam]]&amp;Table3[[#This Row],[Achternaam]]&amp;Table3[[#This Row],[Basisnaam]])</f>
        <v>sofiehooftimperialmeatproducts</v>
      </c>
    </row>
    <row r="476" spans="1:13" x14ac:dyDescent="0.45">
      <c r="A476" s="3" t="s">
        <v>8830</v>
      </c>
      <c r="B476" s="4" t="s">
        <v>5038</v>
      </c>
      <c r="C476" t="s">
        <v>8831</v>
      </c>
      <c r="D476" s="4" t="s">
        <v>7343</v>
      </c>
      <c r="E476" s="4" t="str">
        <f>SUBSTITUTE(SUBSTITUTE(SUBSTITUTE(SUBSTITUTE(SUBSTITUTE(SUBSTITUTE(SUBSTITUTE(SUBSTITUTE(SUBSTITUTE(SUBSTITUTE(SUBSTITUTE(SUBSTITUTE(SUBSTITUTE(LOWER(Table3[[#This Row],[Bedrijf]]),".",""),"-","")," bvba",""),"belgië",""),"belgium","")," nv","")," bv",""),"group",""),"groep","")," ", ""),"é","e"),"è","e"),"à","a")</f>
        <v>thecookwarecompany</v>
      </c>
      <c r="F476" t="s">
        <v>6689</v>
      </c>
      <c r="G476" s="4" t="s">
        <v>6689</v>
      </c>
      <c r="H476" t="s">
        <v>5115</v>
      </c>
      <c r="I476" t="s">
        <v>7344</v>
      </c>
      <c r="J476" t="str">
        <f>_xlfn.XLOOKUP(Table3[[#This Row],[Basisnaam]],Table2[Basisnaam],Table2[Naam],"",0)</f>
        <v>The Cookware Company</v>
      </c>
      <c r="K476" t="str">
        <f>_xlfn.XLOOKUP(Table3[[#This Row],[Email]],Contacten!$D$2:$D$355,Contacten!$D$2:$D$355,"Not Found",0)</f>
        <v>Not Found</v>
      </c>
      <c r="L476" t="str">
        <f>_xlfn.XLOOKUP(LOWER(Table3[[#This Row],[Voornaam]]&amp;Table3[[#This Row],[Achternaam]]&amp;Table3[[#This Row],[Basisnaam]]),Contacten!$L$2:$L$355,Contacten!$H$2:$H$355,"Not Found",0)</f>
        <v>Not Found</v>
      </c>
      <c r="M476" t="str">
        <f>LOWER(Table3[[#This Row],[Voornaam]]&amp;Table3[[#This Row],[Achternaam]]&amp;Table3[[#This Row],[Basisnaam]])</f>
        <v>sofieknockaertthecookwarecompany</v>
      </c>
    </row>
    <row r="477" spans="1:13" x14ac:dyDescent="0.45">
      <c r="A477" s="3" t="s">
        <v>8832</v>
      </c>
      <c r="B477" s="4" t="s">
        <v>8833</v>
      </c>
      <c r="C477" t="s">
        <v>8834</v>
      </c>
      <c r="D477" s="4" t="s">
        <v>7632</v>
      </c>
      <c r="E477" s="4" t="str">
        <f>SUBSTITUTE(SUBSTITUTE(SUBSTITUTE(SUBSTITUTE(SUBSTITUTE(SUBSTITUTE(SUBSTITUTE(SUBSTITUTE(SUBSTITUTE(SUBSTITUTE(SUBSTITUTE(SUBSTITUTE(SUBSTITUTE(LOWER(Table3[[#This Row],[Bedrijf]]),".",""),"-","")," bvba",""),"belgië",""),"belgium","")," nv","")," bv",""),"group",""),"groep","")," ", ""),"é","e"),"è","e"),"à","a")</f>
        <v>abinbev</v>
      </c>
      <c r="F477" t="s">
        <v>6689</v>
      </c>
      <c r="G477" s="4" t="s">
        <v>6689</v>
      </c>
      <c r="H477" t="s">
        <v>8835</v>
      </c>
      <c r="I477" t="s">
        <v>7633</v>
      </c>
      <c r="J477" t="str">
        <f>_xlfn.XLOOKUP(Table3[[#This Row],[Basisnaam]],Table2[Basisnaam],Table2[Naam],"",0)</f>
        <v>AB InBev Belgium</v>
      </c>
      <c r="K477" t="str">
        <f>_xlfn.XLOOKUP(Table3[[#This Row],[Email]],Contacten!$D$2:$D$355,Contacten!$D$2:$D$355,"Not Found",0)</f>
        <v>Not Found</v>
      </c>
      <c r="L477" t="str">
        <f>_xlfn.XLOOKUP(LOWER(Table3[[#This Row],[Voornaam]]&amp;Table3[[#This Row],[Achternaam]]&amp;Table3[[#This Row],[Basisnaam]]),Contacten!$L$2:$L$355,Contacten!$H$2:$H$355,"Not Found",0)</f>
        <v>Not Found</v>
      </c>
      <c r="M477" t="str">
        <f>LOWER(Table3[[#This Row],[Voornaam]]&amp;Table3[[#This Row],[Achternaam]]&amp;Table3[[#This Row],[Basisnaam]])</f>
        <v>sonjapianaltoabinbev</v>
      </c>
    </row>
    <row r="478" spans="1:13" x14ac:dyDescent="0.45">
      <c r="A478" s="3" t="s">
        <v>8836</v>
      </c>
      <c r="B478" s="4" t="s">
        <v>8833</v>
      </c>
      <c r="C478" t="s">
        <v>8837</v>
      </c>
      <c r="D478" s="4" t="s">
        <v>8838</v>
      </c>
      <c r="E478" s="4" t="str">
        <f>SUBSTITUTE(SUBSTITUTE(SUBSTITUTE(SUBSTITUTE(SUBSTITUTE(SUBSTITUTE(SUBSTITUTE(SUBSTITUTE(SUBSTITUTE(SUBSTITUTE(SUBSTITUTE(SUBSTITUTE(SUBSTITUTE(LOWER(Table3[[#This Row],[Bedrijf]]),".",""),"-","")," bvba",""),"belgië",""),"belgium","")," nv","")," bv",""),"group",""),"groep","")," ", ""),"é","e"),"è","e"),"à","a")</f>
        <v>vanhout</v>
      </c>
      <c r="F478" t="s">
        <v>6689</v>
      </c>
      <c r="G478" s="4" t="s">
        <v>6689</v>
      </c>
      <c r="H478" t="s">
        <v>5052</v>
      </c>
      <c r="I478" t="s">
        <v>8839</v>
      </c>
      <c r="J478" t="str">
        <f>_xlfn.XLOOKUP(Table3[[#This Row],[Basisnaam]],Table2[Basisnaam],Table2[Naam],"",0)</f>
        <v>Vanhout NV</v>
      </c>
      <c r="K478" t="str">
        <f>_xlfn.XLOOKUP(Table3[[#This Row],[Email]],Contacten!$D$2:$D$355,Contacten!$D$2:$D$355,"Not Found",0)</f>
        <v>Not Found</v>
      </c>
      <c r="L478" t="str">
        <f>_xlfn.XLOOKUP(LOWER(Table3[[#This Row],[Voornaam]]&amp;Table3[[#This Row],[Achternaam]]&amp;Table3[[#This Row],[Basisnaam]]),Contacten!$L$2:$L$355,Contacten!$H$2:$H$355,"Not Found",0)</f>
        <v>Not Found</v>
      </c>
      <c r="M478" t="str">
        <f>LOWER(Table3[[#This Row],[Voornaam]]&amp;Table3[[#This Row],[Achternaam]]&amp;Table3[[#This Row],[Basisnaam]])</f>
        <v>sonjawensvanhout</v>
      </c>
    </row>
    <row r="479" spans="1:13" x14ac:dyDescent="0.45">
      <c r="A479" s="3" t="s">
        <v>8840</v>
      </c>
      <c r="B479" s="4" t="s">
        <v>7927</v>
      </c>
      <c r="C479" t="s">
        <v>8766</v>
      </c>
      <c r="D479" s="4" t="s">
        <v>8841</v>
      </c>
      <c r="E479" s="4" t="str">
        <f>SUBSTITUTE(SUBSTITUTE(SUBSTITUTE(SUBSTITUTE(SUBSTITUTE(SUBSTITUTE(SUBSTITUTE(SUBSTITUTE(SUBSTITUTE(SUBSTITUTE(SUBSTITUTE(SUBSTITUTE(SUBSTITUTE(LOWER(Table3[[#This Row],[Bedrijf]]),".",""),"-","")," bvba",""),"belgië",""),"belgium","")," nv","")," bv",""),"group",""),"groep","")," ", ""),"é","e"),"è","e"),"à","a")</f>
        <v>sappieurope</v>
      </c>
      <c r="F479" t="s">
        <v>8842</v>
      </c>
      <c r="G479" s="4" t="s">
        <v>6689</v>
      </c>
      <c r="H479" t="s">
        <v>5052</v>
      </c>
      <c r="I479" t="s">
        <v>8843</v>
      </c>
      <c r="J479" t="str">
        <f>_xlfn.XLOOKUP(Table3[[#This Row],[Basisnaam]],Table2[Basisnaam],Table2[Naam],"",0)</f>
        <v>Sappi Europe</v>
      </c>
      <c r="K479" t="str">
        <f>_xlfn.XLOOKUP(Table3[[#This Row],[Email]],Contacten!$D$2:$D$355,Contacten!$D$2:$D$355,"Not Found",0)</f>
        <v>Not Found</v>
      </c>
      <c r="L479" t="str">
        <f>_xlfn.XLOOKUP(LOWER(Table3[[#This Row],[Voornaam]]&amp;Table3[[#This Row],[Achternaam]]&amp;Table3[[#This Row],[Basisnaam]]),Contacten!$L$2:$L$355,Contacten!$H$2:$H$355,"Not Found",0)</f>
        <v>Not Found</v>
      </c>
      <c r="M479" t="str">
        <f>LOWER(Table3[[#This Row],[Voornaam]]&amp;Table3[[#This Row],[Achternaam]]&amp;Table3[[#This Row],[Basisnaam]])</f>
        <v>sophiecolliersappieurope</v>
      </c>
    </row>
    <row r="480" spans="1:13" x14ac:dyDescent="0.45">
      <c r="A480" s="3" t="s">
        <v>8844</v>
      </c>
      <c r="B480" s="4" t="s">
        <v>7927</v>
      </c>
      <c r="C480" t="s">
        <v>8845</v>
      </c>
      <c r="D480" s="4" t="s">
        <v>6755</v>
      </c>
      <c r="E480" s="4" t="str">
        <f>SUBSTITUTE(SUBSTITUTE(SUBSTITUTE(SUBSTITUTE(SUBSTITUTE(SUBSTITUTE(SUBSTITUTE(SUBSTITUTE(SUBSTITUTE(SUBSTITUTE(SUBSTITUTE(SUBSTITUTE(SUBSTITUTE(LOWER(Table3[[#This Row],[Bedrijf]]),".",""),"-","")," bvba",""),"belgië",""),"belgium","")," nv","")," bv",""),"group",""),"groep","")," ", ""),"é","e"),"è","e"),"à","a")</f>
        <v>circetbenelux</v>
      </c>
      <c r="F480" t="s">
        <v>8846</v>
      </c>
      <c r="G480" s="4" t="s">
        <v>6689</v>
      </c>
      <c r="H480" t="s">
        <v>8847</v>
      </c>
      <c r="I480" t="s">
        <v>1277</v>
      </c>
      <c r="J480" t="str">
        <f>_xlfn.XLOOKUP(Table3[[#This Row],[Basisnaam]],Table2[Basisnaam],Table2[Naam],"",0)</f>
        <v>Circet Benelux</v>
      </c>
      <c r="K480" t="str">
        <f>_xlfn.XLOOKUP(Table3[[#This Row],[Email]],Contacten!$D$2:$D$355,Contacten!$D$2:$D$355,"Not Found",0)</f>
        <v>Not Found</v>
      </c>
      <c r="L480" t="str">
        <f>_xlfn.XLOOKUP(LOWER(Table3[[#This Row],[Voornaam]]&amp;Table3[[#This Row],[Achternaam]]&amp;Table3[[#This Row],[Basisnaam]]),Contacten!$L$2:$L$355,Contacten!$H$2:$H$355,"Not Found",0)</f>
        <v>Not Found</v>
      </c>
      <c r="M480" t="str">
        <f>LOWER(Table3[[#This Row],[Voornaam]]&amp;Table3[[#This Row],[Achternaam]]&amp;Table3[[#This Row],[Basisnaam]])</f>
        <v>sophiedecroixcircetbenelux</v>
      </c>
    </row>
    <row r="481" spans="1:13" x14ac:dyDescent="0.45">
      <c r="A481" s="3" t="s">
        <v>8848</v>
      </c>
      <c r="B481" s="4" t="s">
        <v>7927</v>
      </c>
      <c r="C481" t="s">
        <v>8849</v>
      </c>
      <c r="D481" s="4" t="s">
        <v>6823</v>
      </c>
      <c r="E481" s="4" t="str">
        <f>SUBSTITUTE(SUBSTITUTE(SUBSTITUTE(SUBSTITUTE(SUBSTITUTE(SUBSTITUTE(SUBSTITUTE(SUBSTITUTE(SUBSTITUTE(SUBSTITUTE(SUBSTITUTE(SUBSTITUTE(SUBSTITUTE(LOWER(Table3[[#This Row],[Bedrijf]]),".",""),"-","")," bvba",""),"belgië",""),"belgium","")," nv","")," bv",""),"group",""),"groep","")," ", ""),"é","e"),"è","e"),"à","a")</f>
        <v>cartamunditurnhout</v>
      </c>
      <c r="F481" t="s">
        <v>8850</v>
      </c>
      <c r="G481" s="4" t="s">
        <v>6689</v>
      </c>
      <c r="H481" t="s">
        <v>8851</v>
      </c>
      <c r="I481" t="s">
        <v>6825</v>
      </c>
      <c r="J481" t="str">
        <f>_xlfn.XLOOKUP(Table3[[#This Row],[Basisnaam]],Table2[Basisnaam],Table2[Naam],"",0)</f>
        <v>Cartamundi Turnhout NV</v>
      </c>
      <c r="K481" t="str">
        <f>_xlfn.XLOOKUP(Table3[[#This Row],[Email]],Contacten!$D$2:$D$355,Contacten!$D$2:$D$355,"Not Found",0)</f>
        <v>Not Found</v>
      </c>
      <c r="L481" t="str">
        <f>_xlfn.XLOOKUP(LOWER(Table3[[#This Row],[Voornaam]]&amp;Table3[[#This Row],[Achternaam]]&amp;Table3[[#This Row],[Basisnaam]]),Contacten!$L$2:$L$355,Contacten!$H$2:$H$355,"Not Found",0)</f>
        <v>Not Found</v>
      </c>
      <c r="M481" t="str">
        <f>LOWER(Table3[[#This Row],[Voornaam]]&amp;Table3[[#This Row],[Achternaam]]&amp;Table3[[#This Row],[Basisnaam]])</f>
        <v>sophied'haenecartamunditurnhout</v>
      </c>
    </row>
    <row r="482" spans="1:13" x14ac:dyDescent="0.45">
      <c r="A482" s="3" t="s">
        <v>8852</v>
      </c>
      <c r="B482" s="4" t="s">
        <v>8853</v>
      </c>
      <c r="C482" t="s">
        <v>7927</v>
      </c>
      <c r="D482" s="4" t="s">
        <v>8854</v>
      </c>
      <c r="E482" s="4" t="str">
        <f>SUBSTITUTE(SUBSTITUTE(SUBSTITUTE(SUBSTITUTE(SUBSTITUTE(SUBSTITUTE(SUBSTITUTE(SUBSTITUTE(SUBSTITUTE(SUBSTITUTE(SUBSTITUTE(SUBSTITUTE(SUBSTITUTE(LOWER(Table3[[#This Row],[Bedrijf]]),".",""),"-","")," bvba",""),"belgië",""),"belgium","")," nv","")," bv",""),"group",""),"groep","")," ", ""),"é","e"),"è","e"),"à","a")</f>
        <v>resillion</v>
      </c>
      <c r="F482" t="s">
        <v>6689</v>
      </c>
      <c r="G482" s="4" t="s">
        <v>6689</v>
      </c>
      <c r="H482" t="s">
        <v>5052</v>
      </c>
      <c r="I482" t="s">
        <v>8855</v>
      </c>
      <c r="J482" t="str">
        <f>_xlfn.XLOOKUP(Table3[[#This Row],[Basisnaam]],Table2[Basisnaam],Table2[Naam],"",0)</f>
        <v>Resillion</v>
      </c>
      <c r="K482" t="str">
        <f>_xlfn.XLOOKUP(Table3[[#This Row],[Email]],Contacten!$D$2:$D$355,Contacten!$D$2:$D$355,"Not Found",0)</f>
        <v>Not Found</v>
      </c>
      <c r="L482" t="str">
        <f>_xlfn.XLOOKUP(LOWER(Table3[[#This Row],[Voornaam]]&amp;Table3[[#This Row],[Achternaam]]&amp;Table3[[#This Row],[Basisnaam]]),Contacten!$L$2:$L$355,Contacten!$H$2:$H$355,"Not Found",0)</f>
        <v>Not Found</v>
      </c>
      <c r="M482" t="str">
        <f>LOWER(Table3[[#This Row],[Voornaam]]&amp;Table3[[#This Row],[Achternaam]]&amp;Table3[[#This Row],[Basisnaam]])</f>
        <v>van hamsophieresillion</v>
      </c>
    </row>
    <row r="483" spans="1:13" x14ac:dyDescent="0.45">
      <c r="A483" s="3" t="s">
        <v>8856</v>
      </c>
      <c r="B483" s="4" t="s">
        <v>5038</v>
      </c>
      <c r="C483" t="s">
        <v>8857</v>
      </c>
      <c r="D483" s="4" t="s">
        <v>3229</v>
      </c>
      <c r="E483" s="4" t="str">
        <f>SUBSTITUTE(SUBSTITUTE(SUBSTITUTE(SUBSTITUTE(SUBSTITUTE(SUBSTITUTE(SUBSTITUTE(SUBSTITUTE(SUBSTITUTE(SUBSTITUTE(SUBSTITUTE(SUBSTITUTE(SUBSTITUTE(LOWER(Table3[[#This Row],[Bedrijf]]),".",""),"-","")," bvba",""),"belgië",""),"belgium","")," nv","")," bv",""),"group",""),"groep","")," ", ""),"é","e"),"è","e"),"à","a")</f>
        <v>melexistechnologies</v>
      </c>
      <c r="F483" t="s">
        <v>6689</v>
      </c>
      <c r="G483" s="4" t="s">
        <v>6689</v>
      </c>
      <c r="H483" t="s">
        <v>5115</v>
      </c>
      <c r="I483" t="s">
        <v>8652</v>
      </c>
      <c r="J483" t="str">
        <f>_xlfn.XLOOKUP(Table3[[#This Row],[Basisnaam]],Table2[Basisnaam],Table2[Naam],"",0)</f>
        <v>Melexis Technologies</v>
      </c>
      <c r="K483" t="str">
        <f>_xlfn.XLOOKUP(Table3[[#This Row],[Email]],Contacten!$D$2:$D$355,Contacten!$D$2:$D$355,"Not Found",0)</f>
        <v>Not Found</v>
      </c>
      <c r="L483" t="str">
        <f>_xlfn.XLOOKUP(LOWER(Table3[[#This Row],[Voornaam]]&amp;Table3[[#This Row],[Achternaam]]&amp;Table3[[#This Row],[Basisnaam]]),Contacten!$L$2:$L$355,Contacten!$H$2:$H$355,"Not Found",0)</f>
        <v>Not Found</v>
      </c>
      <c r="M483" t="str">
        <f>LOWER(Table3[[#This Row],[Voornaam]]&amp;Table3[[#This Row],[Achternaam]]&amp;Table3[[#This Row],[Basisnaam]])</f>
        <v>sofietournelmelexistechnologies</v>
      </c>
    </row>
    <row r="484" spans="1:13" x14ac:dyDescent="0.45">
      <c r="A484" s="3" t="s">
        <v>8858</v>
      </c>
      <c r="B484" s="4" t="s">
        <v>8859</v>
      </c>
      <c r="C484" t="s">
        <v>7529</v>
      </c>
      <c r="D484" s="4" t="s">
        <v>8860</v>
      </c>
      <c r="E484" s="4" t="str">
        <f>SUBSTITUTE(SUBSTITUTE(SUBSTITUTE(SUBSTITUTE(SUBSTITUTE(SUBSTITUTE(SUBSTITUTE(SUBSTITUTE(SUBSTITUTE(SUBSTITUTE(SUBSTITUTE(SUBSTITUTE(SUBSTITUTE(LOWER(Table3[[#This Row],[Bedrijf]]),".",""),"-","")," bvba",""),"belgië",""),"belgium","")," nv","")," bv",""),"group",""),"groep","")," ", ""),"é","e"),"è","e"),"à","a")</f>
        <v>biocartis</v>
      </c>
      <c r="F484" t="s">
        <v>8861</v>
      </c>
      <c r="G484" s="4" t="s">
        <v>6689</v>
      </c>
      <c r="H484" t="s">
        <v>5115</v>
      </c>
      <c r="I484" t="s">
        <v>8862</v>
      </c>
      <c r="J484" t="str">
        <f>_xlfn.XLOOKUP(Table3[[#This Row],[Basisnaam]],Table2[Basisnaam],Table2[Naam],"",0)</f>
        <v>Biocartis</v>
      </c>
      <c r="K484" t="str">
        <f>_xlfn.XLOOKUP(Table3[[#This Row],[Email]],Contacten!$D$2:$D$355,Contacten!$D$2:$D$355,"Not Found",0)</f>
        <v>Not Found</v>
      </c>
      <c r="L484" t="str">
        <f>_xlfn.XLOOKUP(LOWER(Table3[[#This Row],[Voornaam]]&amp;Table3[[#This Row],[Achternaam]]&amp;Table3[[#This Row],[Basisnaam]]),Contacten!$L$2:$L$355,Contacten!$H$2:$H$355,"Not Found",0)</f>
        <v>Not Found</v>
      </c>
      <c r="M484" t="str">
        <f>LOWER(Table3[[#This Row],[Voornaam]]&amp;Table3[[#This Row],[Achternaam]]&amp;Table3[[#This Row],[Basisnaam]])</f>
        <v>susyspruytbiocartis</v>
      </c>
    </row>
    <row r="485" spans="1:13" x14ac:dyDescent="0.45">
      <c r="A485" s="3" t="s">
        <v>8863</v>
      </c>
      <c r="B485" s="4" t="s">
        <v>8864</v>
      </c>
      <c r="C485" t="s">
        <v>8865</v>
      </c>
      <c r="D485" s="4" t="s">
        <v>8866</v>
      </c>
      <c r="E485" s="4" t="str">
        <f>SUBSTITUTE(SUBSTITUTE(SUBSTITUTE(SUBSTITUTE(SUBSTITUTE(SUBSTITUTE(SUBSTITUTE(SUBSTITUTE(SUBSTITUTE(SUBSTITUTE(SUBSTITUTE(SUBSTITUTE(SUBSTITUTE(LOWER(Table3[[#This Row],[Bedrijf]]),".",""),"-","")," bvba",""),"belgië",""),"belgium","")," nv","")," bv",""),"group",""),"groep","")," ", ""),"é","e"),"è","e"),"à","a")</f>
        <v>geapharmasystems</v>
      </c>
      <c r="F485" t="s">
        <v>6689</v>
      </c>
      <c r="G485" s="4" t="s">
        <v>6689</v>
      </c>
      <c r="H485" t="s">
        <v>6740</v>
      </c>
      <c r="I485" t="s">
        <v>8867</v>
      </c>
      <c r="J485" t="str">
        <f>_xlfn.XLOOKUP(Table3[[#This Row],[Basisnaam]],Table2[Basisnaam],Table2[Naam],"",0)</f>
        <v>GEA Pharma Systems</v>
      </c>
      <c r="K485" t="str">
        <f>_xlfn.XLOOKUP(Table3[[#This Row],[Email]],Contacten!$D$2:$D$355,Contacten!$D$2:$D$355,"Not Found",0)</f>
        <v>Not Found</v>
      </c>
      <c r="L485" t="str">
        <f>_xlfn.XLOOKUP(LOWER(Table3[[#This Row],[Voornaam]]&amp;Table3[[#This Row],[Achternaam]]&amp;Table3[[#This Row],[Basisnaam]]),Contacten!$L$2:$L$355,Contacten!$H$2:$H$355,"Not Found",0)</f>
        <v>Not Found</v>
      </c>
      <c r="M485" t="str">
        <f>LOWER(Table3[[#This Row],[Voornaam]]&amp;Table3[[#This Row],[Achternaam]]&amp;Table3[[#This Row],[Basisnaam]])</f>
        <v>stefanbroensgeapharmasystems</v>
      </c>
    </row>
    <row r="486" spans="1:13" x14ac:dyDescent="0.45">
      <c r="A486" s="3" t="s">
        <v>8868</v>
      </c>
      <c r="B486" s="4" t="s">
        <v>8864</v>
      </c>
      <c r="C486" t="s">
        <v>8869</v>
      </c>
      <c r="D486" s="4" t="s">
        <v>8189</v>
      </c>
      <c r="E486" s="4" t="str">
        <f>SUBSTITUTE(SUBSTITUTE(SUBSTITUTE(SUBSTITUTE(SUBSTITUTE(SUBSTITUTE(SUBSTITUTE(SUBSTITUTE(SUBSTITUTE(SUBSTITUTE(SUBSTITUTE(SUBSTITUTE(SUBSTITUTE(LOWER(Table3[[#This Row],[Bedrijf]]),".",""),"-","")," bvba",""),"belgië",""),"belgium","")," nv","")," bv",""),"group",""),"groep","")," ", ""),"é","e"),"è","e"),"à","a")</f>
        <v>katoennatie</v>
      </c>
      <c r="F486" t="s">
        <v>8870</v>
      </c>
      <c r="G486" s="4" t="s">
        <v>6689</v>
      </c>
      <c r="H486" t="s">
        <v>8871</v>
      </c>
      <c r="I486" t="s">
        <v>8872</v>
      </c>
      <c r="J486" t="str">
        <f>_xlfn.XLOOKUP(Table3[[#This Row],[Basisnaam]],Table2[Basisnaam],Table2[Naam],"",0)</f>
        <v>Katoennatie</v>
      </c>
      <c r="K486" t="str">
        <f>_xlfn.XLOOKUP(Table3[[#This Row],[Email]],Contacten!$D$2:$D$355,Contacten!$D$2:$D$355,"Not Found",0)</f>
        <v>Not Found</v>
      </c>
      <c r="L486" t="str">
        <f>_xlfn.XLOOKUP(LOWER(Table3[[#This Row],[Voornaam]]&amp;Table3[[#This Row],[Achternaam]]&amp;Table3[[#This Row],[Basisnaam]]),Contacten!$L$2:$L$355,Contacten!$H$2:$H$355,"Not Found",0)</f>
        <v>Not Found</v>
      </c>
      <c r="M486" t="str">
        <f>LOWER(Table3[[#This Row],[Voornaam]]&amp;Table3[[#This Row],[Achternaam]]&amp;Table3[[#This Row],[Basisnaam]])</f>
        <v>stefancruysweegskatoennatie</v>
      </c>
    </row>
    <row r="487" spans="1:13" x14ac:dyDescent="0.45">
      <c r="A487" s="3" t="s">
        <v>8873</v>
      </c>
      <c r="B487" s="4" t="s">
        <v>5446</v>
      </c>
      <c r="C487" t="s">
        <v>5791</v>
      </c>
      <c r="D487" s="4" t="s">
        <v>8874</v>
      </c>
      <c r="E487" s="4" t="str">
        <f>SUBSTITUTE(SUBSTITUTE(SUBSTITUTE(SUBSTITUTE(SUBSTITUTE(SUBSTITUTE(SUBSTITUTE(SUBSTITUTE(SUBSTITUTE(SUBSTITUTE(SUBSTITUTE(SUBSTITUTE(SUBSTITUTE(LOWER(Table3[[#This Row],[Bedrijf]]),".",""),"-","")," bvba",""),"belgië",""),"belgium","")," nv","")," bv",""),"group",""),"groep","")," ", ""),"é","e"),"è","e"),"à","a")</f>
        <v>hencoindustries</v>
      </c>
      <c r="F487" t="s">
        <v>8875</v>
      </c>
      <c r="G487" s="4" t="s">
        <v>6689</v>
      </c>
      <c r="H487" t="s">
        <v>5115</v>
      </c>
      <c r="I487" t="s">
        <v>2432</v>
      </c>
      <c r="J487" t="str">
        <f>_xlfn.XLOOKUP(Table3[[#This Row],[Basisnaam]],Table2[Basisnaam],Table2[Naam],"",0)</f>
        <v>HENCO INDUSTRIES</v>
      </c>
      <c r="K487" t="str">
        <f>_xlfn.XLOOKUP(Table3[[#This Row],[Email]],Contacten!$D$2:$D$355,Contacten!$D$2:$D$355,"Not Found",0)</f>
        <v>Not Found</v>
      </c>
      <c r="L487" t="str">
        <f>_xlfn.XLOOKUP(LOWER(Table3[[#This Row],[Voornaam]]&amp;Table3[[#This Row],[Achternaam]]&amp;Table3[[#This Row],[Basisnaam]]),Contacten!$L$2:$L$355,Contacten!$H$2:$H$355,"Not Found",0)</f>
        <v>Not Found</v>
      </c>
      <c r="M487" t="str">
        <f>LOWER(Table3[[#This Row],[Voornaam]]&amp;Table3[[#This Row],[Achternaam]]&amp;Table3[[#This Row],[Basisnaam]])</f>
        <v>stefaniede schepperhencoindustries</v>
      </c>
    </row>
    <row r="488" spans="1:13" x14ac:dyDescent="0.45">
      <c r="A488" s="3" t="s">
        <v>8876</v>
      </c>
      <c r="B488" s="4" t="s">
        <v>8877</v>
      </c>
      <c r="C488" t="s">
        <v>8878</v>
      </c>
      <c r="D488" s="4" t="s">
        <v>2225</v>
      </c>
      <c r="E488" s="4" t="str">
        <f>SUBSTITUTE(SUBSTITUTE(SUBSTITUTE(SUBSTITUTE(SUBSTITUTE(SUBSTITUTE(SUBSTITUTE(SUBSTITUTE(SUBSTITUTE(SUBSTITUTE(SUBSTITUTE(SUBSTITUTE(SUBSTITUTE(LOWER(Table3[[#This Row],[Bedrijf]]),".",""),"-","")," bvba",""),"belgië",""),"belgium","")," nv","")," bv",""),"group",""),"groep","")," ", ""),"é","e"),"è","e"),"à","a")</f>
        <v>frieslandcampina</v>
      </c>
      <c r="F488" t="s">
        <v>6689</v>
      </c>
      <c r="G488" s="4" t="s">
        <v>6689</v>
      </c>
      <c r="H488" t="s">
        <v>5115</v>
      </c>
      <c r="I488" t="s">
        <v>8879</v>
      </c>
      <c r="J488" t="str">
        <f>_xlfn.XLOOKUP(Table3[[#This Row],[Basisnaam]],Table2[Basisnaam],Table2[Naam],"",0)</f>
        <v>FrieslandCampina Belgium</v>
      </c>
      <c r="K488" t="str">
        <f>_xlfn.XLOOKUP(Table3[[#This Row],[Email]],Contacten!$D$2:$D$355,Contacten!$D$2:$D$355,"Not Found",0)</f>
        <v>Not Found</v>
      </c>
      <c r="L488" t="str">
        <f>_xlfn.XLOOKUP(LOWER(Table3[[#This Row],[Voornaam]]&amp;Table3[[#This Row],[Achternaam]]&amp;Table3[[#This Row],[Basisnaam]]),Contacten!$L$2:$L$355,Contacten!$H$2:$H$355,"Not Found",0)</f>
        <v>Not Found</v>
      </c>
      <c r="M488" t="str">
        <f>LOWER(Table3[[#This Row],[Voornaam]]&amp;Table3[[#This Row],[Achternaam]]&amp;Table3[[#This Row],[Basisnaam]])</f>
        <v>stéphanede schryverfrieslandcampina</v>
      </c>
    </row>
    <row r="489" spans="1:13" x14ac:dyDescent="0.45">
      <c r="A489" s="3" t="s">
        <v>8880</v>
      </c>
      <c r="B489" s="4" t="s">
        <v>5970</v>
      </c>
      <c r="C489" t="s">
        <v>8881</v>
      </c>
      <c r="D489" s="4" t="s">
        <v>7578</v>
      </c>
      <c r="E489" s="4" t="str">
        <f>SUBSTITUTE(SUBSTITUTE(SUBSTITUTE(SUBSTITUTE(SUBSTITUTE(SUBSTITUTE(SUBSTITUTE(SUBSTITUTE(SUBSTITUTE(SUBSTITUTE(SUBSTITUTE(SUBSTITUTE(SUBSTITUTE(LOWER(Table3[[#This Row],[Bedrijf]]),".",""),"-","")," bvba",""),"belgië",""),"belgium","")," nv","")," bv",""),"group",""),"groep","")," ", ""),"é","e"),"è","e"),"à","a")</f>
        <v>iobenelux</v>
      </c>
      <c r="F489" t="s">
        <v>8882</v>
      </c>
      <c r="G489" s="4" t="s">
        <v>6689</v>
      </c>
      <c r="H489" t="s">
        <v>8883</v>
      </c>
      <c r="I489" t="s">
        <v>7580</v>
      </c>
      <c r="J489" t="str">
        <f>_xlfn.XLOOKUP(Table3[[#This Row],[Basisnaam]],Table2[Basisnaam],Table2[Naam],"",0)</f>
        <v>iO Benelux NV</v>
      </c>
      <c r="K489" t="str">
        <f>_xlfn.XLOOKUP(Table3[[#This Row],[Email]],Contacten!$D$2:$D$355,Contacten!$D$2:$D$355,"Not Found",0)</f>
        <v>Not Found</v>
      </c>
      <c r="L489" t="str">
        <f>_xlfn.XLOOKUP(LOWER(Table3[[#This Row],[Voornaam]]&amp;Table3[[#This Row],[Achternaam]]&amp;Table3[[#This Row],[Basisnaam]]),Contacten!$L$2:$L$355,Contacten!$H$2:$H$355,"Not Found",0)</f>
        <v>Not Found</v>
      </c>
      <c r="M489" t="str">
        <f>LOWER(Table3[[#This Row],[Voornaam]]&amp;Table3[[#This Row],[Achternaam]]&amp;Table3[[#This Row],[Basisnaam]])</f>
        <v>stephaniehoskensiobenelux</v>
      </c>
    </row>
    <row r="490" spans="1:13" x14ac:dyDescent="0.45">
      <c r="A490" s="3" t="s">
        <v>8884</v>
      </c>
      <c r="B490" s="4" t="s">
        <v>8885</v>
      </c>
      <c r="C490" t="s">
        <v>5970</v>
      </c>
      <c r="D490" s="4" t="s">
        <v>8886</v>
      </c>
      <c r="E490" s="4" t="str">
        <f>SUBSTITUTE(SUBSTITUTE(SUBSTITUTE(SUBSTITUTE(SUBSTITUTE(SUBSTITUTE(SUBSTITUTE(SUBSTITUTE(SUBSTITUTE(SUBSTITUTE(SUBSTITUTE(SUBSTITUTE(SUBSTITUTE(LOWER(Table3[[#This Row],[Bedrijf]]),".",""),"-","")," bvba",""),"belgië",""),"belgium","")," nv","")," bv",""),"group",""),"groep","")," ", ""),"é","e"),"è","e"),"à","a")</f>
        <v>globachem</v>
      </c>
      <c r="F490" t="s">
        <v>8887</v>
      </c>
      <c r="G490" s="4" t="s">
        <v>6689</v>
      </c>
      <c r="H490" t="s">
        <v>5052</v>
      </c>
      <c r="I490" t="s">
        <v>8888</v>
      </c>
      <c r="J490" t="str">
        <f>_xlfn.XLOOKUP(Table3[[#This Row],[Basisnaam]],Table2[Basisnaam],Table2[Naam],"",0)</f>
        <v>Globachem</v>
      </c>
      <c r="K490" t="str">
        <f>_xlfn.XLOOKUP(Table3[[#This Row],[Email]],Contacten!$D$2:$D$355,Contacten!$D$2:$D$355,"Not Found",0)</f>
        <v>Not Found</v>
      </c>
      <c r="L490" t="str">
        <f>_xlfn.XLOOKUP(LOWER(Table3[[#This Row],[Voornaam]]&amp;Table3[[#This Row],[Achternaam]]&amp;Table3[[#This Row],[Basisnaam]]),Contacten!$L$2:$L$355,Contacten!$H$2:$H$355,"Not Found",0)</f>
        <v>Not Found</v>
      </c>
      <c r="M490" t="str">
        <f>LOWER(Table3[[#This Row],[Voornaam]]&amp;Table3[[#This Row],[Achternaam]]&amp;Table3[[#This Row],[Basisnaam]])</f>
        <v>timmermansstephanieglobachem</v>
      </c>
    </row>
    <row r="491" spans="1:13" x14ac:dyDescent="0.45">
      <c r="A491" s="3" t="s">
        <v>8889</v>
      </c>
      <c r="B491" s="4" t="s">
        <v>5970</v>
      </c>
      <c r="C491" t="s">
        <v>8890</v>
      </c>
      <c r="D491" s="4" t="s">
        <v>7153</v>
      </c>
      <c r="E491" s="4" t="str">
        <f>SUBSTITUTE(SUBSTITUTE(SUBSTITUTE(SUBSTITUTE(SUBSTITUTE(SUBSTITUTE(SUBSTITUTE(SUBSTITUTE(SUBSTITUTE(SUBSTITUTE(SUBSTITUTE(SUBSTITUTE(SUBSTITUTE(LOWER(Table3[[#This Row],[Bedrijf]]),".",""),"-","")," bvba",""),"belgië",""),"belgium","")," nv","")," bv",""),"group",""),"groep","")," ", ""),"é","e"),"è","e"),"à","a")</f>
        <v>abbotvascularinternational</v>
      </c>
      <c r="F491" t="s">
        <v>8891</v>
      </c>
      <c r="G491" s="4" t="s">
        <v>6689</v>
      </c>
      <c r="H491" t="s">
        <v>8892</v>
      </c>
      <c r="I491" t="s">
        <v>7156</v>
      </c>
      <c r="J491" t="str">
        <f>_xlfn.XLOOKUP(Table3[[#This Row],[Basisnaam]],Table2[Basisnaam],Table2[Naam],"",0)</f>
        <v>Abbot Vascular International</v>
      </c>
      <c r="K491" t="str">
        <f>_xlfn.XLOOKUP(Table3[[#This Row],[Email]],Contacten!$D$2:$D$355,Contacten!$D$2:$D$355,"Not Found",0)</f>
        <v>Not Found</v>
      </c>
      <c r="L491" t="str">
        <f>_xlfn.XLOOKUP(LOWER(Table3[[#This Row],[Voornaam]]&amp;Table3[[#This Row],[Achternaam]]&amp;Table3[[#This Row],[Basisnaam]]),Contacten!$L$2:$L$355,Contacten!$H$2:$H$355,"Not Found",0)</f>
        <v>Not Found</v>
      </c>
      <c r="M491" t="str">
        <f>LOWER(Table3[[#This Row],[Voornaam]]&amp;Table3[[#This Row],[Achternaam]]&amp;Table3[[#This Row],[Basisnaam]])</f>
        <v>stephanievan aerschotabbotvascularinternational</v>
      </c>
    </row>
    <row r="492" spans="1:13" x14ac:dyDescent="0.45">
      <c r="A492" s="3" t="s">
        <v>8893</v>
      </c>
      <c r="B492" s="4" t="s">
        <v>6323</v>
      </c>
      <c r="C492" t="s">
        <v>8894</v>
      </c>
      <c r="D492" s="4" t="s">
        <v>8895</v>
      </c>
      <c r="E492" s="4" t="str">
        <f>SUBSTITUTE(SUBSTITUTE(SUBSTITUTE(SUBSTITUTE(SUBSTITUTE(SUBSTITUTE(SUBSTITUTE(SUBSTITUTE(SUBSTITUTE(SUBSTITUTE(SUBSTITUTE(SUBSTITUTE(SUBSTITUTE(LOWER(Table3[[#This Row],[Bedrijf]]),".",""),"-","")," bvba",""),"belgië",""),"belgium","")," nv","")," bv",""),"group",""),"groep","")," ", ""),"é","e"),"è","e"),"à","a")</f>
        <v>rentokil</v>
      </c>
      <c r="F492" t="s">
        <v>6689</v>
      </c>
      <c r="G492" s="4" t="s">
        <v>6689</v>
      </c>
      <c r="H492" t="s">
        <v>8896</v>
      </c>
      <c r="I492" t="s">
        <v>8897</v>
      </c>
      <c r="J492" t="str">
        <f>_xlfn.XLOOKUP(Table3[[#This Row],[Basisnaam]],Table2[Basisnaam],Table2[Naam],"",0)</f>
        <v>RENTOKIL</v>
      </c>
      <c r="K492" t="str">
        <f>_xlfn.XLOOKUP(Table3[[#This Row],[Email]],Contacten!$D$2:$D$355,Contacten!$D$2:$D$355,"Not Found",0)</f>
        <v>Not Found</v>
      </c>
      <c r="L492" t="str">
        <f>_xlfn.XLOOKUP(LOWER(Table3[[#This Row],[Voornaam]]&amp;Table3[[#This Row],[Achternaam]]&amp;Table3[[#This Row],[Basisnaam]]),Contacten!$L$2:$L$355,Contacten!$H$2:$H$355,"Not Found",0)</f>
        <v>Not Found</v>
      </c>
      <c r="M492" t="str">
        <f>LOWER(Table3[[#This Row],[Voornaam]]&amp;Table3[[#This Row],[Achternaam]]&amp;Table3[[#This Row],[Basisnaam]])</f>
        <v>stevenaernoudtrentokil</v>
      </c>
    </row>
    <row r="493" spans="1:13" x14ac:dyDescent="0.45">
      <c r="A493" s="3" t="s">
        <v>8898</v>
      </c>
      <c r="B493" s="4" t="s">
        <v>6323</v>
      </c>
      <c r="C493" t="s">
        <v>5182</v>
      </c>
      <c r="D493" s="4" t="s">
        <v>8899</v>
      </c>
      <c r="E493" s="4" t="str">
        <f>SUBSTITUTE(SUBSTITUTE(SUBSTITUTE(SUBSTITUTE(SUBSTITUTE(SUBSTITUTE(SUBSTITUTE(SUBSTITUTE(SUBSTITUTE(SUBSTITUTE(SUBSTITUTE(SUBSTITUTE(SUBSTITUTE(LOWER(Table3[[#This Row],[Bedrijf]]),".",""),"-","")," bvba",""),"belgië",""),"belgium","")," nv","")," bv",""),"group",""),"groep","")," ", ""),"é","e"),"è","e"),"à","a")</f>
        <v>monteacommv</v>
      </c>
      <c r="F493" t="s">
        <v>6689</v>
      </c>
      <c r="G493" s="4" t="s">
        <v>6689</v>
      </c>
      <c r="H493" t="s">
        <v>5987</v>
      </c>
      <c r="I493" t="s">
        <v>8900</v>
      </c>
      <c r="J493" t="str">
        <f>_xlfn.XLOOKUP(Table3[[#This Row],[Basisnaam]],Table2[Basisnaam],Table2[Naam],"",0)</f>
        <v>Montea Comm V</v>
      </c>
      <c r="K493" t="str">
        <f>_xlfn.XLOOKUP(Table3[[#This Row],[Email]],Contacten!$D$2:$D$355,Contacten!$D$2:$D$355,"Not Found",0)</f>
        <v>Not Found</v>
      </c>
      <c r="L493" t="str">
        <f>_xlfn.XLOOKUP(LOWER(Table3[[#This Row],[Voornaam]]&amp;Table3[[#This Row],[Achternaam]]&amp;Table3[[#This Row],[Basisnaam]]),Contacten!$L$2:$L$355,Contacten!$H$2:$H$355,"Not Found",0)</f>
        <v>Not Found</v>
      </c>
      <c r="M493" t="str">
        <f>LOWER(Table3[[#This Row],[Voornaam]]&amp;Table3[[#This Row],[Achternaam]]&amp;Table3[[#This Row],[Basisnaam]])</f>
        <v>stevenclaesmonteacommv</v>
      </c>
    </row>
    <row r="494" spans="1:13" x14ac:dyDescent="0.45">
      <c r="A494" s="3" t="s">
        <v>8901</v>
      </c>
      <c r="B494" s="4" t="s">
        <v>6323</v>
      </c>
      <c r="C494" t="s">
        <v>8902</v>
      </c>
      <c r="D494" s="4" t="s">
        <v>7844</v>
      </c>
      <c r="E494" s="4" t="str">
        <f>SUBSTITUTE(SUBSTITUTE(SUBSTITUTE(SUBSTITUTE(SUBSTITUTE(SUBSTITUTE(SUBSTITUTE(SUBSTITUTE(SUBSTITUTE(SUBSTITUTE(SUBSTITUTE(SUBSTITUTE(SUBSTITUTE(LOWER(Table3[[#This Row],[Bedrijf]]),".",""),"-","")," bvba",""),"belgië",""),"belgium","")," nv","")," bv",""),"group",""),"groep","")," ", ""),"é","e"),"è","e"),"à","a")</f>
        <v>square</v>
      </c>
      <c r="F494" t="s">
        <v>6689</v>
      </c>
      <c r="G494" s="4" t="s">
        <v>6689</v>
      </c>
      <c r="H494" t="s">
        <v>5115</v>
      </c>
      <c r="I494" t="s">
        <v>8903</v>
      </c>
      <c r="J494" t="str">
        <f>_xlfn.XLOOKUP(Table3[[#This Row],[Basisnaam]],Table2[Basisnaam],Table2[Naam],"",0)</f>
        <v>Square Group</v>
      </c>
      <c r="K494" t="str">
        <f>_xlfn.XLOOKUP(Table3[[#This Row],[Email]],Contacten!$D$2:$D$355,Contacten!$D$2:$D$355,"Not Found",0)</f>
        <v>Not Found</v>
      </c>
      <c r="L494" t="str">
        <f>_xlfn.XLOOKUP(LOWER(Table3[[#This Row],[Voornaam]]&amp;Table3[[#This Row],[Achternaam]]&amp;Table3[[#This Row],[Basisnaam]]),Contacten!$L$2:$L$355,Contacten!$H$2:$H$355,"Not Found",0)</f>
        <v>Not Found</v>
      </c>
      <c r="M494" t="str">
        <f>LOWER(Table3[[#This Row],[Voornaam]]&amp;Table3[[#This Row],[Achternaam]]&amp;Table3[[#This Row],[Basisnaam]])</f>
        <v>stevendehaemerssquare</v>
      </c>
    </row>
    <row r="495" spans="1:13" x14ac:dyDescent="0.45">
      <c r="A495" s="3" t="s">
        <v>8904</v>
      </c>
      <c r="B495" s="4" t="s">
        <v>6323</v>
      </c>
      <c r="C495" t="s">
        <v>8905</v>
      </c>
      <c r="D495" s="4" t="s">
        <v>8906</v>
      </c>
      <c r="E495" s="4" t="str">
        <f>SUBSTITUTE(SUBSTITUTE(SUBSTITUTE(SUBSTITUTE(SUBSTITUTE(SUBSTITUTE(SUBSTITUTE(SUBSTITUTE(SUBSTITUTE(SUBSTITUTE(SUBSTITUTE(SUBSTITUTE(SUBSTITUTE(LOWER(Table3[[#This Row],[Bedrijf]]),".",""),"-","")," bvba",""),"belgië",""),"belgium","")," nv","")," bv",""),"group",""),"groep","")," ", ""),"é","e"),"è","e"),"à","a")</f>
        <v>aliplast</v>
      </c>
      <c r="F495" t="s">
        <v>6689</v>
      </c>
      <c r="G495" s="4" t="s">
        <v>6689</v>
      </c>
      <c r="H495" t="s">
        <v>5052</v>
      </c>
      <c r="I495" t="s">
        <v>8907</v>
      </c>
      <c r="J495" t="str">
        <f>_xlfn.XLOOKUP(Table3[[#This Row],[Basisnaam]],Table2[Basisnaam],Table2[Naam],"",0)</f>
        <v>Aliplast</v>
      </c>
      <c r="K495" t="str">
        <f>_xlfn.XLOOKUP(Table3[[#This Row],[Email]],Contacten!$D$2:$D$355,Contacten!$D$2:$D$355,"Not Found",0)</f>
        <v>Not Found</v>
      </c>
      <c r="L495" t="str">
        <f>_xlfn.XLOOKUP(LOWER(Table3[[#This Row],[Voornaam]]&amp;Table3[[#This Row],[Achternaam]]&amp;Table3[[#This Row],[Basisnaam]]),Contacten!$L$2:$L$355,Contacten!$H$2:$H$355,"Not Found",0)</f>
        <v>Not Found</v>
      </c>
      <c r="M495" t="str">
        <f>LOWER(Table3[[#This Row],[Voornaam]]&amp;Table3[[#This Row],[Achternaam]]&amp;Table3[[#This Row],[Basisnaam]])</f>
        <v>stevenelootaliplast</v>
      </c>
    </row>
    <row r="496" spans="1:13" x14ac:dyDescent="0.45">
      <c r="A496" s="3" t="s">
        <v>8908</v>
      </c>
      <c r="B496" s="4" t="s">
        <v>7927</v>
      </c>
      <c r="C496" t="s">
        <v>8320</v>
      </c>
      <c r="D496" s="4" t="s">
        <v>8909</v>
      </c>
      <c r="E496" s="4" t="str">
        <f>SUBSTITUTE(SUBSTITUTE(SUBSTITUTE(SUBSTITUTE(SUBSTITUTE(SUBSTITUTE(SUBSTITUTE(SUBSTITUTE(SUBSTITUTE(SUBSTITUTE(SUBSTITUTE(SUBSTITUTE(SUBSTITUTE(LOWER(Table3[[#This Row],[Bedrijf]]),".",""),"-","")," bvba",""),"belgië",""),"belgium","")," nv","")," bv",""),"group",""),"groep","")," ", ""),"é","e"),"è","e"),"à","a")</f>
        <v>lbcantwerpen</v>
      </c>
      <c r="F496" t="s">
        <v>8910</v>
      </c>
      <c r="G496" s="4" t="s">
        <v>6689</v>
      </c>
      <c r="H496" t="s">
        <v>5052</v>
      </c>
      <c r="I496" t="s">
        <v>8911</v>
      </c>
      <c r="J496" t="str">
        <f>_xlfn.XLOOKUP(Table3[[#This Row],[Basisnaam]],Table2[Basisnaam],Table2[Naam],"",0)</f>
        <v>LBC Antwerpen nv</v>
      </c>
      <c r="K496" t="str">
        <f>_xlfn.XLOOKUP(Table3[[#This Row],[Email]],Contacten!$D$2:$D$355,Contacten!$D$2:$D$355,"Not Found",0)</f>
        <v>Not Found</v>
      </c>
      <c r="L496" t="str">
        <f>_xlfn.XLOOKUP(LOWER(Table3[[#This Row],[Voornaam]]&amp;Table3[[#This Row],[Achternaam]]&amp;Table3[[#This Row],[Basisnaam]]),Contacten!$L$2:$L$355,Contacten!$H$2:$H$355,"Not Found",0)</f>
        <v>Not Found</v>
      </c>
      <c r="M496" t="str">
        <f>LOWER(Table3[[#This Row],[Voornaam]]&amp;Table3[[#This Row],[Achternaam]]&amp;Table3[[#This Row],[Basisnaam]])</f>
        <v>sophiethyslbcantwerpen</v>
      </c>
    </row>
    <row r="497" spans="1:13" x14ac:dyDescent="0.45">
      <c r="A497" s="3" t="s">
        <v>8912</v>
      </c>
      <c r="B497" s="4" t="s">
        <v>6453</v>
      </c>
      <c r="C497" t="s">
        <v>8913</v>
      </c>
      <c r="D497" s="4" t="s">
        <v>7153</v>
      </c>
      <c r="E497" s="4" t="str">
        <f>SUBSTITUTE(SUBSTITUTE(SUBSTITUTE(SUBSTITUTE(SUBSTITUTE(SUBSTITUTE(SUBSTITUTE(SUBSTITUTE(SUBSTITUTE(SUBSTITUTE(SUBSTITUTE(SUBSTITUTE(SUBSTITUTE(LOWER(Table3[[#This Row],[Bedrijf]]),".",""),"-","")," bvba",""),"belgië",""),"belgium","")," nv","")," bv",""),"group",""),"groep","")," ", ""),"é","e"),"è","e"),"à","a")</f>
        <v>abbotvascularinternational</v>
      </c>
      <c r="F497" t="s">
        <v>8914</v>
      </c>
      <c r="G497" s="4" t="s">
        <v>6689</v>
      </c>
      <c r="H497" t="s">
        <v>8915</v>
      </c>
      <c r="I497" t="s">
        <v>8916</v>
      </c>
      <c r="J497" t="str">
        <f>_xlfn.XLOOKUP(Table3[[#This Row],[Basisnaam]],Table2[Basisnaam],Table2[Naam],"",0)</f>
        <v>Abbot Vascular International</v>
      </c>
      <c r="K497" t="str">
        <f>_xlfn.XLOOKUP(Table3[[#This Row],[Email]],Contacten!$D$2:$D$355,Contacten!$D$2:$D$355,"Not Found",0)</f>
        <v>Not Found</v>
      </c>
      <c r="L497" t="str">
        <f>_xlfn.XLOOKUP(LOWER(Table3[[#This Row],[Voornaam]]&amp;Table3[[#This Row],[Achternaam]]&amp;Table3[[#This Row],[Basisnaam]]),Contacten!$L$2:$L$355,Contacten!$H$2:$H$355,"Not Found",0)</f>
        <v>Not Found</v>
      </c>
      <c r="M497" t="str">
        <f>LOWER(Table3[[#This Row],[Voornaam]]&amp;Table3[[#This Row],[Achternaam]]&amp;Table3[[#This Row],[Basisnaam]])</f>
        <v>stijnpanneelsabbotvascularinternational</v>
      </c>
    </row>
    <row r="498" spans="1:13" x14ac:dyDescent="0.45">
      <c r="A498" s="3" t="s">
        <v>8917</v>
      </c>
      <c r="B498" s="4" t="s">
        <v>6448</v>
      </c>
      <c r="C498" t="s">
        <v>6449</v>
      </c>
      <c r="D498" s="4" t="s">
        <v>8918</v>
      </c>
      <c r="E498" s="4" t="str">
        <f>SUBSTITUTE(SUBSTITUTE(SUBSTITUTE(SUBSTITUTE(SUBSTITUTE(SUBSTITUTE(SUBSTITUTE(SUBSTITUTE(SUBSTITUTE(SUBSTITUTE(SUBSTITUTE(SUBSTITUTE(SUBSTITUTE(LOWER(Table3[[#This Row],[Bedrijf]]),".",""),"-","")," bvba",""),"belgië",""),"belgium","")," nv","")," bv",""),"group",""),"groep","")," ", ""),"é","e"),"è","e"),"à","a")</f>
        <v>cheopstechnology</v>
      </c>
      <c r="F498" t="s">
        <v>8919</v>
      </c>
      <c r="G498" s="4" t="s">
        <v>6689</v>
      </c>
      <c r="H498" t="s">
        <v>8920</v>
      </c>
      <c r="I498" t="s">
        <v>8921</v>
      </c>
      <c r="J498" t="str">
        <f>_xlfn.XLOOKUP(Table3[[#This Row],[Basisnaam]],Table2[Basisnaam],Table2[Naam],"",0)</f>
        <v>CHEOPS TECHNOLOGY</v>
      </c>
      <c r="K498" t="str">
        <f>_xlfn.XLOOKUP(Table3[[#This Row],[Email]],Contacten!$D$2:$D$355,Contacten!$D$2:$D$355,"Not Found",0)</f>
        <v>Not Found</v>
      </c>
      <c r="L498" t="str">
        <f>_xlfn.XLOOKUP(LOWER(Table3[[#This Row],[Voornaam]]&amp;Table3[[#This Row],[Achternaam]]&amp;Table3[[#This Row],[Basisnaam]]),Contacten!$L$2:$L$355,Contacten!$H$2:$H$355,"Not Found",0)</f>
        <v>Not Found</v>
      </c>
      <c r="M498" t="str">
        <f>LOWER(Table3[[#This Row],[Voornaam]]&amp;Table3[[#This Row],[Achternaam]]&amp;Table3[[#This Row],[Basisnaam]])</f>
        <v>stoffelbollucheopstechnology</v>
      </c>
    </row>
    <row r="499" spans="1:13" x14ac:dyDescent="0.45">
      <c r="A499" s="3" t="s">
        <v>8922</v>
      </c>
      <c r="B499" s="4" t="s">
        <v>6567</v>
      </c>
      <c r="C499" t="s">
        <v>8923</v>
      </c>
      <c r="D499" s="4" t="s">
        <v>8924</v>
      </c>
      <c r="E499" s="4" t="str">
        <f>SUBSTITUTE(SUBSTITUTE(SUBSTITUTE(SUBSTITUTE(SUBSTITUTE(SUBSTITUTE(SUBSTITUTE(SUBSTITUTE(SUBSTITUTE(SUBSTITUTE(SUBSTITUTE(SUBSTITUTE(SUBSTITUTE(LOWER(Table3[[#This Row],[Bedrijf]]),".",""),"-","")," bvba",""),"belgië",""),"belgium","")," nv","")," bv",""),"group",""),"groep","")," ", ""),"é","e"),"è","e"),"à","a")</f>
        <v>dsvroadholding</v>
      </c>
      <c r="F499" t="s">
        <v>6689</v>
      </c>
      <c r="G499" s="4" t="s">
        <v>6689</v>
      </c>
      <c r="H499" t="s">
        <v>5115</v>
      </c>
      <c r="I499" t="s">
        <v>8925</v>
      </c>
      <c r="J499" t="str">
        <f>_xlfn.XLOOKUP(Table3[[#This Row],[Basisnaam]],Table2[Basisnaam],Table2[Naam],"",0)</f>
        <v>DSV Road Holding</v>
      </c>
      <c r="K499" t="str">
        <f>_xlfn.XLOOKUP(Table3[[#This Row],[Email]],Contacten!$D$2:$D$355,Contacten!$D$2:$D$355,"Not Found",0)</f>
        <v>Not Found</v>
      </c>
      <c r="L499" t="str">
        <f>_xlfn.XLOOKUP(LOWER(Table3[[#This Row],[Voornaam]]&amp;Table3[[#This Row],[Achternaam]]&amp;Table3[[#This Row],[Basisnaam]]),Contacten!$L$2:$L$355,Contacten!$H$2:$H$355,"Not Found",0)</f>
        <v>Not Found</v>
      </c>
      <c r="M499" t="str">
        <f>LOWER(Table3[[#This Row],[Voornaam]]&amp;Table3[[#This Row],[Achternaam]]&amp;Table3[[#This Row],[Basisnaam]])</f>
        <v>sylviecreupelandtdsvroadholding</v>
      </c>
    </row>
    <row r="500" spans="1:13" x14ac:dyDescent="0.45">
      <c r="A500" s="3" t="s">
        <v>8926</v>
      </c>
      <c r="B500" s="4" t="s">
        <v>6567</v>
      </c>
      <c r="C500" t="s">
        <v>8927</v>
      </c>
      <c r="D500" s="4" t="s">
        <v>8928</v>
      </c>
      <c r="E500" s="4" t="str">
        <f>SUBSTITUTE(SUBSTITUTE(SUBSTITUTE(SUBSTITUTE(SUBSTITUTE(SUBSTITUTE(SUBSTITUTE(SUBSTITUTE(SUBSTITUTE(SUBSTITUTE(SUBSTITUTE(SUBSTITUTE(SUBSTITUTE(LOWER(Table3[[#This Row],[Bedrijf]]),".",""),"-","")," bvba",""),"belgië",""),"belgium","")," nv","")," bv",""),"group",""),"groep","")," ", ""),"é","e"),"è","e"),"à","a")</f>
        <v>brusselsairportcompany</v>
      </c>
      <c r="F500" t="s">
        <v>8929</v>
      </c>
      <c r="G500" s="4" t="s">
        <v>6689</v>
      </c>
      <c r="H500" t="s">
        <v>8930</v>
      </c>
      <c r="I500" t="s">
        <v>8931</v>
      </c>
      <c r="J500" t="str">
        <f>_xlfn.XLOOKUP(Table3[[#This Row],[Basisnaam]],Table2[Basisnaam],Table2[Naam],"",0)</f>
        <v>Brussels Airport Company</v>
      </c>
      <c r="K500" t="str">
        <f>_xlfn.XLOOKUP(Table3[[#This Row],[Email]],Contacten!$D$2:$D$355,Contacten!$D$2:$D$355,"Not Found",0)</f>
        <v>Not Found</v>
      </c>
      <c r="L500" t="str">
        <f>_xlfn.XLOOKUP(LOWER(Table3[[#This Row],[Voornaam]]&amp;Table3[[#This Row],[Achternaam]]&amp;Table3[[#This Row],[Basisnaam]]),Contacten!$L$2:$L$355,Contacten!$H$2:$H$355,"Not Found",0)</f>
        <v>Not Found</v>
      </c>
      <c r="M500" t="str">
        <f>LOWER(Table3[[#This Row],[Voornaam]]&amp;Table3[[#This Row],[Achternaam]]&amp;Table3[[#This Row],[Basisnaam]])</f>
        <v>sylvievan den eyndebrusselsairportcompany</v>
      </c>
    </row>
    <row r="501" spans="1:13" x14ac:dyDescent="0.45">
      <c r="A501" s="3" t="s">
        <v>8932</v>
      </c>
      <c r="B501" s="4" t="s">
        <v>5413</v>
      </c>
      <c r="C501" t="s">
        <v>5897</v>
      </c>
      <c r="D501" s="4" t="s">
        <v>7918</v>
      </c>
      <c r="E501" s="4" t="str">
        <f>SUBSTITUTE(SUBSTITUTE(SUBSTITUTE(SUBSTITUTE(SUBSTITUTE(SUBSTITUTE(SUBSTITUTE(SUBSTITUTE(SUBSTITUTE(SUBSTITUTE(SUBSTITUTE(SUBSTITUTE(SUBSTITUTE(LOWER(Table3[[#This Row],[Bedrijf]]),".",""),"-","")," bvba",""),"belgië",""),"belgium","")," nv","")," bv",""),"group",""),"groep","")," ", ""),"é","e"),"è","e"),"à","a")</f>
        <v>ansellhealthcareeurope</v>
      </c>
      <c r="F501" t="s">
        <v>8933</v>
      </c>
      <c r="G501" s="4" t="s">
        <v>6689</v>
      </c>
      <c r="H501" t="s">
        <v>8934</v>
      </c>
      <c r="I501" t="s">
        <v>8935</v>
      </c>
      <c r="J501" t="str">
        <f>_xlfn.XLOOKUP(Table3[[#This Row],[Basisnaam]],Table2[Basisnaam],Table2[Naam],"",0)</f>
        <v>ANSELL HEALTHCARE EUROPE</v>
      </c>
      <c r="K501" t="str">
        <f>_xlfn.XLOOKUP(Table3[[#This Row],[Email]],Contacten!$D$2:$D$355,Contacten!$D$2:$D$355,"Not Found",0)</f>
        <v>Not Found</v>
      </c>
      <c r="L501" t="str">
        <f>_xlfn.XLOOKUP(LOWER(Table3[[#This Row],[Voornaam]]&amp;Table3[[#This Row],[Achternaam]]&amp;Table3[[#This Row],[Basisnaam]]),Contacten!$L$2:$L$355,Contacten!$H$2:$H$355,"Not Found",0)</f>
        <v>Not Found</v>
      </c>
      <c r="M501" t="str">
        <f>LOWER(Table3[[#This Row],[Voornaam]]&amp;Table3[[#This Row],[Achternaam]]&amp;Table3[[#This Row],[Basisnaam]])</f>
        <v>taniade smetansellhealthcareeurope</v>
      </c>
    </row>
    <row r="502" spans="1:13" x14ac:dyDescent="0.45">
      <c r="A502" s="3" t="s">
        <v>8936</v>
      </c>
      <c r="B502" s="4" t="s">
        <v>6211</v>
      </c>
      <c r="C502" t="s">
        <v>5635</v>
      </c>
      <c r="D502" s="4" t="s">
        <v>8937</v>
      </c>
      <c r="E502" s="4" t="str">
        <f>SUBSTITUTE(SUBSTITUTE(SUBSTITUTE(SUBSTITUTE(SUBSTITUTE(SUBSTITUTE(SUBSTITUTE(SUBSTITUTE(SUBSTITUTE(SUBSTITUTE(SUBSTITUTE(SUBSTITUTE(SUBSTITUTE(LOWER(Table3[[#This Row],[Bedrijf]]),".",""),"-","")," bvba",""),"belgië",""),"belgium","")," nv","")," bv",""),"group",""),"groep","")," ", ""),"é","e"),"è","e"),"à","a")</f>
        <v>besixinfra</v>
      </c>
      <c r="F502" t="s">
        <v>8938</v>
      </c>
      <c r="G502" s="4" t="s">
        <v>6689</v>
      </c>
      <c r="H502" t="s">
        <v>5052</v>
      </c>
      <c r="I502" t="s">
        <v>8939</v>
      </c>
      <c r="J502" t="str">
        <f>_xlfn.XLOOKUP(Table3[[#This Row],[Basisnaam]],Table2[Basisnaam],Table2[Naam],"",0)</f>
        <v>BESIX Infra</v>
      </c>
      <c r="K502" t="str">
        <f>_xlfn.XLOOKUP(Table3[[#This Row],[Email]],Contacten!$D$2:$D$355,Contacten!$D$2:$D$355,"Not Found",0)</f>
        <v>Not Found</v>
      </c>
      <c r="L502" t="str">
        <f>_xlfn.XLOOKUP(LOWER(Table3[[#This Row],[Voornaam]]&amp;Table3[[#This Row],[Achternaam]]&amp;Table3[[#This Row],[Basisnaam]]),Contacten!$L$2:$L$355,Contacten!$H$2:$H$355,"Not Found",0)</f>
        <v>Not Found</v>
      </c>
      <c r="M502" t="str">
        <f>LOWER(Table3[[#This Row],[Voornaam]]&amp;Table3[[#This Row],[Achternaam]]&amp;Table3[[#This Row],[Basisnaam]])</f>
        <v>tombogaertsbesixinfra</v>
      </c>
    </row>
    <row r="503" spans="1:13" x14ac:dyDescent="0.45">
      <c r="A503" s="3" t="s">
        <v>8940</v>
      </c>
      <c r="B503" s="4" t="s">
        <v>8941</v>
      </c>
      <c r="C503" t="s">
        <v>8942</v>
      </c>
      <c r="D503" s="4" t="s">
        <v>8943</v>
      </c>
      <c r="E503" s="4" t="str">
        <f>SUBSTITUTE(SUBSTITUTE(SUBSTITUTE(SUBSTITUTE(SUBSTITUTE(SUBSTITUTE(SUBSTITUTE(SUBSTITUTE(SUBSTITUTE(SUBSTITUTE(SUBSTITUTE(SUBSTITUTE(SUBSTITUTE(LOWER(Table3[[#This Row],[Bedrijf]]),".",""),"-","")," bvba",""),"belgië",""),"belgium","")," nv","")," bv",""),"group",""),"groep","")," ", ""),"é","e"),"è","e"),"à","a")</f>
        <v>kelakempischlaboratoriumkelalaboratoria</v>
      </c>
      <c r="F503" t="s">
        <v>6689</v>
      </c>
      <c r="G503" s="4" t="s">
        <v>6689</v>
      </c>
      <c r="H503" t="s">
        <v>5052</v>
      </c>
      <c r="I503" t="s">
        <v>8944</v>
      </c>
      <c r="J503" t="str">
        <f>_xlfn.XLOOKUP(Table3[[#This Row],[Basisnaam]],Table2[Basisnaam],Table2[Naam],"",0)</f>
        <v>KELA - Kempisch Laboratorium - KELA Laboratoria</v>
      </c>
      <c r="K503" t="str">
        <f>_xlfn.XLOOKUP(Table3[[#This Row],[Email]],Contacten!$D$2:$D$355,Contacten!$D$2:$D$355,"Not Found",0)</f>
        <v>Not Found</v>
      </c>
      <c r="L503" t="str">
        <f>_xlfn.XLOOKUP(LOWER(Table3[[#This Row],[Voornaam]]&amp;Table3[[#This Row],[Achternaam]]&amp;Table3[[#This Row],[Basisnaam]]),Contacten!$L$2:$L$355,Contacten!$H$2:$H$355,"Not Found",0)</f>
        <v>Not Found</v>
      </c>
      <c r="M503" t="str">
        <f>LOWER(Table3[[#This Row],[Voornaam]]&amp;Table3[[#This Row],[Achternaam]]&amp;Table3[[#This Row],[Basisnaam]])</f>
        <v>teunvan de mastkelakempischlaboratoriumkelalaboratoria</v>
      </c>
    </row>
    <row r="504" spans="1:13" x14ac:dyDescent="0.45">
      <c r="A504" s="3" t="s">
        <v>8945</v>
      </c>
      <c r="B504" s="4" t="s">
        <v>6149</v>
      </c>
      <c r="C504" t="s">
        <v>6150</v>
      </c>
      <c r="D504" s="4" t="s">
        <v>8109</v>
      </c>
      <c r="E504" s="4" t="str">
        <f>SUBSTITUTE(SUBSTITUTE(SUBSTITUTE(SUBSTITUTE(SUBSTITUTE(SUBSTITUTE(SUBSTITUTE(SUBSTITUTE(SUBSTITUTE(SUBSTITUTE(SUBSTITUTE(SUBSTITUTE(SUBSTITUTE(LOWER(Table3[[#This Row],[Bedrijf]]),".",""),"-","")," bvba",""),"belgië",""),"belgium","")," nv","")," bv",""),"group",""),"groep","")," ", ""),"é","e"),"è","e"),"à","a")</f>
        <v>daftrucksvlaanderen</v>
      </c>
      <c r="F504" t="s">
        <v>8946</v>
      </c>
      <c r="G504" s="4" t="s">
        <v>6689</v>
      </c>
      <c r="H504" t="s">
        <v>5052</v>
      </c>
      <c r="I504" t="s">
        <v>8947</v>
      </c>
      <c r="J504" t="str">
        <f>_xlfn.XLOOKUP(Table3[[#This Row],[Basisnaam]],Table2[Basisnaam],Table2[Naam],"",0)</f>
        <v>DAF TRUCKS VLAANDEREN</v>
      </c>
      <c r="K504" t="str">
        <f>_xlfn.XLOOKUP(Table3[[#This Row],[Email]],Contacten!$D$2:$D$355,Contacten!$D$2:$D$355,"Not Found",0)</f>
        <v>Not Found</v>
      </c>
      <c r="L504" t="str">
        <f>_xlfn.XLOOKUP(LOWER(Table3[[#This Row],[Voornaam]]&amp;Table3[[#This Row],[Achternaam]]&amp;Table3[[#This Row],[Basisnaam]]),Contacten!$L$2:$L$355,Contacten!$H$2:$H$355,"Not Found",0)</f>
        <v>Not Found</v>
      </c>
      <c r="M504" t="str">
        <f>LOWER(Table3[[#This Row],[Voornaam]]&amp;Table3[[#This Row],[Achternaam]]&amp;Table3[[#This Row],[Basisnaam]])</f>
        <v>timlambrechtsdaftrucksvlaanderen</v>
      </c>
    </row>
    <row r="505" spans="1:13" x14ac:dyDescent="0.45">
      <c r="A505" s="3" t="s">
        <v>8948</v>
      </c>
      <c r="B505" s="4" t="s">
        <v>8949</v>
      </c>
      <c r="C505" t="s">
        <v>8950</v>
      </c>
      <c r="D505" s="4" t="s">
        <v>4585</v>
      </c>
      <c r="E505" s="4" t="str">
        <f>SUBSTITUTE(SUBSTITUTE(SUBSTITUTE(SUBSTITUTE(SUBSTITUTE(SUBSTITUTE(SUBSTITUTE(SUBSTITUTE(SUBSTITUTE(SUBSTITUTE(SUBSTITUTE(SUBSTITUTE(SUBSTITUTE(LOWER(Table3[[#This Row],[Bedrijf]]),".",""),"-","")," bvba",""),"belgië",""),"belgium","")," nv","")," bv",""),"group",""),"groep","")," ", ""),"é","e"),"è","e"),"à","a")</f>
        <v>vab</v>
      </c>
      <c r="F505" t="s">
        <v>6689</v>
      </c>
      <c r="G505" s="4" t="s">
        <v>6689</v>
      </c>
      <c r="H505" t="s">
        <v>8951</v>
      </c>
      <c r="I505" t="s">
        <v>8952</v>
      </c>
      <c r="J505" t="str">
        <f>_xlfn.XLOOKUP(Table3[[#This Row],[Basisnaam]],Table2[Basisnaam],Table2[Naam],"",0)</f>
        <v>VAB</v>
      </c>
      <c r="K505" t="str">
        <f>_xlfn.XLOOKUP(Table3[[#This Row],[Email]],Contacten!$D$2:$D$355,Contacten!$D$2:$D$355,"Not Found",0)</f>
        <v>Not Found</v>
      </c>
      <c r="L505" t="str">
        <f>_xlfn.XLOOKUP(LOWER(Table3[[#This Row],[Voornaam]]&amp;Table3[[#This Row],[Achternaam]]&amp;Table3[[#This Row],[Basisnaam]]),Contacten!$L$2:$L$355,Contacten!$H$2:$H$355,"Not Found",0)</f>
        <v>Not Found</v>
      </c>
      <c r="M505" t="str">
        <f>LOWER(Table3[[#This Row],[Voornaam]]&amp;Table3[[#This Row],[Achternaam]]&amp;Table3[[#This Row],[Basisnaam]])</f>
        <v>tinelodewykxvab</v>
      </c>
    </row>
    <row r="506" spans="1:13" x14ac:dyDescent="0.45">
      <c r="A506" s="3" t="s">
        <v>8953</v>
      </c>
      <c r="B506" s="4" t="s">
        <v>8954</v>
      </c>
      <c r="C506" t="s">
        <v>5816</v>
      </c>
      <c r="D506" s="4" t="s">
        <v>8955</v>
      </c>
      <c r="E506" s="4" t="str">
        <f>SUBSTITUTE(SUBSTITUTE(SUBSTITUTE(SUBSTITUTE(SUBSTITUTE(SUBSTITUTE(SUBSTITUTE(SUBSTITUTE(SUBSTITUTE(SUBSTITUTE(SUBSTITUTE(SUBSTITUTE(SUBSTITUTE(LOWER(Table3[[#This Row],[Bedrijf]]),".",""),"-","")," bvba",""),"belgië",""),"belgium","")," nv","")," bv",""),"group",""),"groep","")," ", ""),"é","e"),"è","e"),"à","a")</f>
        <v>dhlworldwideexpressgmbh</v>
      </c>
      <c r="F506" t="s">
        <v>8956</v>
      </c>
      <c r="G506" s="4" t="s">
        <v>6689</v>
      </c>
      <c r="H506" t="s">
        <v>5115</v>
      </c>
      <c r="I506" t="s">
        <v>8957</v>
      </c>
      <c r="J506" t="str">
        <f>_xlfn.XLOOKUP(Table3[[#This Row],[Basisnaam]],Table2[Basisnaam],Table2[Naam],"",0)</f>
        <v>DHL Worldwide Express GmbH</v>
      </c>
      <c r="K506" t="str">
        <f>_xlfn.XLOOKUP(Table3[[#This Row],[Email]],Contacten!$D$2:$D$355,Contacten!$D$2:$D$355,"Not Found",0)</f>
        <v>Not Found</v>
      </c>
      <c r="L506" t="str">
        <f>_xlfn.XLOOKUP(LOWER(Table3[[#This Row],[Voornaam]]&amp;Table3[[#This Row],[Achternaam]]&amp;Table3[[#This Row],[Basisnaam]]),Contacten!$L$2:$L$355,Contacten!$H$2:$H$355,"Not Found",0)</f>
        <v>Not Found</v>
      </c>
      <c r="M506" t="str">
        <f>LOWER(Table3[[#This Row],[Voornaam]]&amp;Table3[[#This Row],[Achternaam]]&amp;Table3[[#This Row],[Basisnaam]])</f>
        <v>tinycoppensdhlworldwideexpressgmbh</v>
      </c>
    </row>
    <row r="507" spans="1:13" x14ac:dyDescent="0.45">
      <c r="A507" s="3" t="s">
        <v>8958</v>
      </c>
      <c r="B507" s="4" t="s">
        <v>8954</v>
      </c>
      <c r="C507" t="s">
        <v>8959</v>
      </c>
      <c r="D507" s="4" t="s">
        <v>8960</v>
      </c>
      <c r="E507" s="4" t="str">
        <f>SUBSTITUTE(SUBSTITUTE(SUBSTITUTE(SUBSTITUTE(SUBSTITUTE(SUBSTITUTE(SUBSTITUTE(SUBSTITUTE(SUBSTITUTE(SUBSTITUTE(SUBSTITUTE(SUBSTITUTE(SUBSTITUTE(LOWER(Table3[[#This Row],[Bedrijf]]),".",""),"-","")," bvba",""),"belgië",""),"belgium","")," nv","")," bv",""),"group",""),"groep","")," ", ""),"é","e"),"è","e"),"à","a")</f>
        <v>vandeputtesafetyinternational</v>
      </c>
      <c r="F507" t="s">
        <v>6689</v>
      </c>
      <c r="G507" s="4" t="s">
        <v>6689</v>
      </c>
      <c r="H507" t="s">
        <v>5052</v>
      </c>
      <c r="I507" t="s">
        <v>8961</v>
      </c>
      <c r="J507" t="str">
        <f>_xlfn.XLOOKUP(Table3[[#This Row],[Basisnaam]],Table2[Basisnaam],Table2[Naam],"",0)</f>
        <v>Vandeputte Safety International nv</v>
      </c>
      <c r="K507" t="str">
        <f>_xlfn.XLOOKUP(Table3[[#This Row],[Email]],Contacten!$D$2:$D$355,Contacten!$D$2:$D$355,"Not Found",0)</f>
        <v>Not Found</v>
      </c>
      <c r="L507" t="str">
        <f>_xlfn.XLOOKUP(LOWER(Table3[[#This Row],[Voornaam]]&amp;Table3[[#This Row],[Achternaam]]&amp;Table3[[#This Row],[Basisnaam]]),Contacten!$L$2:$L$355,Contacten!$H$2:$H$355,"Not Found",0)</f>
        <v>Not Found</v>
      </c>
      <c r="M507" t="str">
        <f>LOWER(Table3[[#This Row],[Voornaam]]&amp;Table3[[#This Row],[Achternaam]]&amp;Table3[[#This Row],[Basisnaam]])</f>
        <v>tinyverelstvandeputtesafetyinternational</v>
      </c>
    </row>
    <row r="508" spans="1:13" x14ac:dyDescent="0.45">
      <c r="A508" s="3" t="s">
        <v>8962</v>
      </c>
      <c r="B508" s="4" t="s">
        <v>6211</v>
      </c>
      <c r="C508" t="s">
        <v>8963</v>
      </c>
      <c r="D508" s="4" t="s">
        <v>8563</v>
      </c>
      <c r="E508" s="4" t="str">
        <f>SUBSTITUTE(SUBSTITUTE(SUBSTITUTE(SUBSTITUTE(SUBSTITUTE(SUBSTITUTE(SUBSTITUTE(SUBSTITUTE(SUBSTITUTE(SUBSTITUTE(SUBSTITUTE(SUBSTITUTE(SUBSTITUTE(LOWER(Table3[[#This Row],[Bedrijf]]),".",""),"-","")," bvba",""),"belgië",""),"belgium","")," nv","")," bv",""),"group",""),"groep","")," ", ""),"é","e"),"è","e"),"à","a")</f>
        <v>kuwaitpetroleum</v>
      </c>
      <c r="F508" t="s">
        <v>8964</v>
      </c>
      <c r="G508" s="4" t="s">
        <v>6689</v>
      </c>
      <c r="H508" t="s">
        <v>5115</v>
      </c>
      <c r="I508" t="s">
        <v>8565</v>
      </c>
      <c r="J508" t="str">
        <f>_xlfn.XLOOKUP(Table3[[#This Row],[Basisnaam]],Table2[Basisnaam],Table2[Naam],"",0)</f>
        <v>Kuwait Petroleum Belgium N.V.</v>
      </c>
      <c r="K508" t="str">
        <f>_xlfn.XLOOKUP(Table3[[#This Row],[Email]],Contacten!$D$2:$D$355,Contacten!$D$2:$D$355,"Not Found",0)</f>
        <v>Not Found</v>
      </c>
      <c r="L508" t="str">
        <f>_xlfn.XLOOKUP(LOWER(Table3[[#This Row],[Voornaam]]&amp;Table3[[#This Row],[Achternaam]]&amp;Table3[[#This Row],[Basisnaam]]),Contacten!$L$2:$L$355,Contacten!$H$2:$H$355,"Not Found",0)</f>
        <v>Not Found</v>
      </c>
      <c r="M508" t="str">
        <f>LOWER(Table3[[#This Row],[Voornaam]]&amp;Table3[[#This Row],[Achternaam]]&amp;Table3[[#This Row],[Basisnaam]])</f>
        <v>tomstuckenskuwaitpetroleum</v>
      </c>
    </row>
    <row r="509" spans="1:13" x14ac:dyDescent="0.45">
      <c r="A509" s="3" t="s">
        <v>8965</v>
      </c>
      <c r="B509" s="4" t="s">
        <v>6211</v>
      </c>
      <c r="C509" t="s">
        <v>6342</v>
      </c>
      <c r="D509" s="4" t="s">
        <v>8620</v>
      </c>
      <c r="E509" s="4" t="str">
        <f>SUBSTITUTE(SUBSTITUTE(SUBSTITUTE(SUBSTITUTE(SUBSTITUTE(SUBSTITUTE(SUBSTITUTE(SUBSTITUTE(SUBSTITUTE(SUBSTITUTE(SUBSTITUTE(SUBSTITUTE(SUBSTITUTE(LOWER(Table3[[#This Row],[Bedrijf]]),".",""),"-","")," bvba",""),"belgië",""),"belgium","")," nv","")," bv",""),"group",""),"groep","")," ", ""),"é","e"),"è","e"),"à","a")</f>
        <v>casainternational</v>
      </c>
      <c r="F509" t="s">
        <v>8966</v>
      </c>
      <c r="G509" s="4" t="s">
        <v>6689</v>
      </c>
      <c r="H509" t="s">
        <v>8967</v>
      </c>
      <c r="I509" t="s">
        <v>8622</v>
      </c>
      <c r="J509" t="str">
        <f>_xlfn.XLOOKUP(Table3[[#This Row],[Basisnaam]],Table2[Basisnaam],Table2[Naam],"",0)</f>
        <v>Casa International nv</v>
      </c>
      <c r="K509" t="str">
        <f>_xlfn.XLOOKUP(Table3[[#This Row],[Email]],Contacten!$D$2:$D$355,Contacten!$D$2:$D$355,"Not Found",0)</f>
        <v>Not Found</v>
      </c>
      <c r="L509" t="str">
        <f>_xlfn.XLOOKUP(LOWER(Table3[[#This Row],[Voornaam]]&amp;Table3[[#This Row],[Achternaam]]&amp;Table3[[#This Row],[Basisnaam]]),Contacten!$L$2:$L$355,Contacten!$H$2:$H$355,"Not Found",0)</f>
        <v>Not Found</v>
      </c>
      <c r="M509" t="str">
        <f>LOWER(Table3[[#This Row],[Voornaam]]&amp;Table3[[#This Row],[Achternaam]]&amp;Table3[[#This Row],[Basisnaam]])</f>
        <v>tomde voscasainternational</v>
      </c>
    </row>
    <row r="510" spans="1:13" x14ac:dyDescent="0.45">
      <c r="A510" s="3" t="s">
        <v>8968</v>
      </c>
      <c r="B510" s="4" t="s">
        <v>6211</v>
      </c>
      <c r="C510" t="s">
        <v>6849</v>
      </c>
      <c r="D510" s="4" t="s">
        <v>8189</v>
      </c>
      <c r="E510" s="4" t="str">
        <f>SUBSTITUTE(SUBSTITUTE(SUBSTITUTE(SUBSTITUTE(SUBSTITUTE(SUBSTITUTE(SUBSTITUTE(SUBSTITUTE(SUBSTITUTE(SUBSTITUTE(SUBSTITUTE(SUBSTITUTE(SUBSTITUTE(LOWER(Table3[[#This Row],[Bedrijf]]),".",""),"-","")," bvba",""),"belgië",""),"belgium","")," nv","")," bv",""),"group",""),"groep","")," ", ""),"é","e"),"è","e"),"à","a")</f>
        <v>katoennatie</v>
      </c>
      <c r="F510" t="s">
        <v>8969</v>
      </c>
      <c r="G510" s="4" t="s">
        <v>6689</v>
      </c>
      <c r="H510" t="s">
        <v>8970</v>
      </c>
      <c r="I510" t="s">
        <v>8971</v>
      </c>
      <c r="J510" t="str">
        <f>_xlfn.XLOOKUP(Table3[[#This Row],[Basisnaam]],Table2[Basisnaam],Table2[Naam],"",0)</f>
        <v>Katoennatie</v>
      </c>
      <c r="K510" t="str">
        <f>_xlfn.XLOOKUP(Table3[[#This Row],[Email]],Contacten!$D$2:$D$355,Contacten!$D$2:$D$355,"Not Found",0)</f>
        <v>Not Found</v>
      </c>
      <c r="L510" t="str">
        <f>_xlfn.XLOOKUP(LOWER(Table3[[#This Row],[Voornaam]]&amp;Table3[[#This Row],[Achternaam]]&amp;Table3[[#This Row],[Basisnaam]]),Contacten!$L$2:$L$355,Contacten!$H$2:$H$355,"Not Found",0)</f>
        <v>Not Found</v>
      </c>
      <c r="M510" t="str">
        <f>LOWER(Table3[[#This Row],[Voornaam]]&amp;Table3[[#This Row],[Achternaam]]&amp;Table3[[#This Row],[Basisnaam]])</f>
        <v>tomde schutterkatoennatie</v>
      </c>
    </row>
    <row r="511" spans="1:13" x14ac:dyDescent="0.45">
      <c r="A511" s="3" t="s">
        <v>8972</v>
      </c>
      <c r="B511" s="4" t="s">
        <v>6211</v>
      </c>
      <c r="C511" t="s">
        <v>6212</v>
      </c>
      <c r="D511" s="4" t="s">
        <v>8616</v>
      </c>
      <c r="E511" s="4" t="str">
        <f>SUBSTITUTE(SUBSTITUTE(SUBSTITUTE(SUBSTITUTE(SUBSTITUTE(SUBSTITUTE(SUBSTITUTE(SUBSTITUTE(SUBSTITUTE(SUBSTITUTE(SUBSTITUTE(SUBSTITUTE(SUBSTITUTE(LOWER(Table3[[#This Row],[Bedrijf]]),".",""),"-","")," bvba",""),"belgië",""),"belgium","")," nv","")," bv",""),"group",""),"groep","")," ", ""),"é","e"),"è","e"),"à","a")</f>
        <v>oleon</v>
      </c>
      <c r="F511" t="s">
        <v>8973</v>
      </c>
      <c r="G511" s="4" t="s">
        <v>6689</v>
      </c>
      <c r="H511" t="s">
        <v>8974</v>
      </c>
      <c r="I511" t="s">
        <v>8975</v>
      </c>
      <c r="J511" t="str">
        <f>_xlfn.XLOOKUP(Table3[[#This Row],[Basisnaam]],Table2[Basisnaam],Table2[Naam],"",0)</f>
        <v>Oleon</v>
      </c>
      <c r="K511" t="str">
        <f>_xlfn.XLOOKUP(Table3[[#This Row],[Email]],Contacten!$D$2:$D$355,Contacten!$D$2:$D$355,"Not Found",0)</f>
        <v>Not Found</v>
      </c>
      <c r="L511" t="str">
        <f>_xlfn.XLOOKUP(LOWER(Table3[[#This Row],[Voornaam]]&amp;Table3[[#This Row],[Achternaam]]&amp;Table3[[#This Row],[Basisnaam]]),Contacten!$L$2:$L$355,Contacten!$H$2:$H$355,"Not Found",0)</f>
        <v>Not Found</v>
      </c>
      <c r="M511" t="str">
        <f>LOWER(Table3[[#This Row],[Voornaam]]&amp;Table3[[#This Row],[Achternaam]]&amp;Table3[[#This Row],[Basisnaam]])</f>
        <v>tomloosveltoleon</v>
      </c>
    </row>
    <row r="512" spans="1:13" x14ac:dyDescent="0.45">
      <c r="A512" s="3" t="s">
        <v>8976</v>
      </c>
      <c r="B512" s="4" t="s">
        <v>6211</v>
      </c>
      <c r="C512" t="s">
        <v>8977</v>
      </c>
      <c r="D512" s="4" t="s">
        <v>8616</v>
      </c>
      <c r="E512" s="4" t="str">
        <f>SUBSTITUTE(SUBSTITUTE(SUBSTITUTE(SUBSTITUTE(SUBSTITUTE(SUBSTITUTE(SUBSTITUTE(SUBSTITUTE(SUBSTITUTE(SUBSTITUTE(SUBSTITUTE(SUBSTITUTE(SUBSTITUTE(LOWER(Table3[[#This Row],[Bedrijf]]),".",""),"-","")," bvba",""),"belgië",""),"belgium","")," nv","")," bv",""),"group",""),"groep","")," ", ""),"é","e"),"è","e"),"à","a")</f>
        <v>oleon</v>
      </c>
      <c r="F512" t="s">
        <v>6689</v>
      </c>
      <c r="G512" s="4" t="s">
        <v>6689</v>
      </c>
      <c r="H512" t="s">
        <v>5052</v>
      </c>
      <c r="I512" t="s">
        <v>8978</v>
      </c>
      <c r="J512" t="str">
        <f>_xlfn.XLOOKUP(Table3[[#This Row],[Basisnaam]],Table2[Basisnaam],Table2[Naam],"",0)</f>
        <v>Oleon</v>
      </c>
      <c r="K512" t="str">
        <f>_xlfn.XLOOKUP(Table3[[#This Row],[Email]],Contacten!$D$2:$D$355,Contacten!$D$2:$D$355,"Not Found",0)</f>
        <v>Not Found</v>
      </c>
      <c r="L512" t="str">
        <f>_xlfn.XLOOKUP(LOWER(Table3[[#This Row],[Voornaam]]&amp;Table3[[#This Row],[Achternaam]]&amp;Table3[[#This Row],[Basisnaam]]),Contacten!$L$2:$L$355,Contacten!$H$2:$H$355,"Not Found",0)</f>
        <v>Not Found</v>
      </c>
      <c r="M512" t="str">
        <f>LOWER(Table3[[#This Row],[Voornaam]]&amp;Table3[[#This Row],[Achternaam]]&amp;Table3[[#This Row],[Basisnaam]])</f>
        <v>tomwelvaertoleon</v>
      </c>
    </row>
    <row r="513" spans="1:13" x14ac:dyDescent="0.45">
      <c r="A513" s="3" t="s">
        <v>8979</v>
      </c>
      <c r="B513" s="4" t="s">
        <v>8949</v>
      </c>
      <c r="C513" t="s">
        <v>8980</v>
      </c>
      <c r="D513" s="4" t="s">
        <v>8981</v>
      </c>
      <c r="E513" s="4" t="str">
        <f>SUBSTITUTE(SUBSTITUTE(SUBSTITUTE(SUBSTITUTE(SUBSTITUTE(SUBSTITUTE(SUBSTITUTE(SUBSTITUTE(SUBSTITUTE(SUBSTITUTE(SUBSTITUTE(SUBSTITUTE(SUBSTITUTE(LOWER(Table3[[#This Row],[Bedrijf]]),".",""),"-","")," bvba",""),"belgië",""),"belgium","")," nv","")," bv",""),"group",""),"groep","")," ", ""),"é","e"),"è","e"),"à","a")</f>
        <v>greenyardbakker</v>
      </c>
      <c r="F513" t="s">
        <v>6689</v>
      </c>
      <c r="G513" s="4" t="s">
        <v>6689</v>
      </c>
      <c r="H513" t="s">
        <v>5115</v>
      </c>
      <c r="I513" t="s">
        <v>8982</v>
      </c>
      <c r="J513" t="str">
        <f>_xlfn.XLOOKUP(Table3[[#This Row],[Basisnaam]],Table2[Basisnaam],Table2[Naam],"",0)</f>
        <v>Greenyard - Bakker Belgium</v>
      </c>
      <c r="K513" t="str">
        <f>_xlfn.XLOOKUP(Table3[[#This Row],[Email]],Contacten!$D$2:$D$355,Contacten!$D$2:$D$355,"Not Found",0)</f>
        <v>Not Found</v>
      </c>
      <c r="L513" t="str">
        <f>_xlfn.XLOOKUP(LOWER(Table3[[#This Row],[Voornaam]]&amp;Table3[[#This Row],[Achternaam]]&amp;Table3[[#This Row],[Basisnaam]]),Contacten!$L$2:$L$355,Contacten!$H$2:$H$355,"Not Found",0)</f>
        <v>Not Found</v>
      </c>
      <c r="M513" t="str">
        <f>LOWER(Table3[[#This Row],[Voornaam]]&amp;Table3[[#This Row],[Achternaam]]&amp;Table3[[#This Row],[Basisnaam]])</f>
        <v>tinevan goolgreenyardbakker</v>
      </c>
    </row>
    <row r="514" spans="1:13" x14ac:dyDescent="0.45">
      <c r="A514" s="3" t="s">
        <v>8983</v>
      </c>
      <c r="B514" s="4" t="s">
        <v>8984</v>
      </c>
      <c r="C514" t="s">
        <v>8985</v>
      </c>
      <c r="D514" s="4" t="s">
        <v>8986</v>
      </c>
      <c r="E514" s="4" t="str">
        <f>SUBSTITUTE(SUBSTITUTE(SUBSTITUTE(SUBSTITUTE(SUBSTITUTE(SUBSTITUTE(SUBSTITUTE(SUBSTITUTE(SUBSTITUTE(SUBSTITUTE(SUBSTITUTE(SUBSTITUTE(SUBSTITUTE(LOWER(Table3[[#This Row],[Bedrijf]]),".",""),"-","")," bvba",""),"belgië",""),"belgium","")," nv","")," bv",""),"group",""),"groep","")," ", ""),"é","e"),"è","e"),"à","a")</f>
        <v>shurgardeurope</v>
      </c>
      <c r="F514" t="s">
        <v>8987</v>
      </c>
      <c r="G514" s="4" t="s">
        <v>6689</v>
      </c>
      <c r="H514" t="s">
        <v>8988</v>
      </c>
      <c r="I514" t="s">
        <v>8989</v>
      </c>
      <c r="J514" t="str">
        <f>_xlfn.XLOOKUP(Table3[[#This Row],[Basisnaam]],Table2[Basisnaam],Table2[Naam],"",0)</f>
        <v>Shurgard Europe</v>
      </c>
      <c r="K514" t="str">
        <f>_xlfn.XLOOKUP(Table3[[#This Row],[Email]],Contacten!$D$2:$D$355,Contacten!$D$2:$D$355,"Not Found",0)</f>
        <v>Not Found</v>
      </c>
      <c r="L514" t="str">
        <f>_xlfn.XLOOKUP(LOWER(Table3[[#This Row],[Voornaam]]&amp;Table3[[#This Row],[Achternaam]]&amp;Table3[[#This Row],[Basisnaam]]),Contacten!$L$2:$L$355,Contacten!$H$2:$H$355,"Not Found",0)</f>
        <v>Not Found</v>
      </c>
      <c r="M514" t="str">
        <f>LOWER(Table3[[#This Row],[Voornaam]]&amp;Table3[[#This Row],[Achternaam]]&amp;Table3[[#This Row],[Basisnaam]])</f>
        <v>valeriepandelaereshurgardeurope</v>
      </c>
    </row>
    <row r="515" spans="1:13" x14ac:dyDescent="0.45">
      <c r="A515" s="3" t="s">
        <v>8990</v>
      </c>
      <c r="B515" s="4" t="s">
        <v>5818</v>
      </c>
      <c r="C515" t="s">
        <v>8991</v>
      </c>
      <c r="D515" s="4" t="s">
        <v>7133</v>
      </c>
      <c r="E515" s="4" t="str">
        <f>SUBSTITUTE(SUBSTITUTE(SUBSTITUTE(SUBSTITUTE(SUBSTITUTE(SUBSTITUTE(SUBSTITUTE(SUBSTITUTE(SUBSTITUTE(SUBSTITUTE(SUBSTITUTE(SUBSTITUTE(SUBSTITUTE(LOWER(Table3[[#This Row],[Bedrijf]]),".",""),"-","")," bvba",""),"belgië",""),"belgium","")," nv","")," bv",""),"group",""),"groep","")," ", ""),"é","e"),"è","e"),"à","a")</f>
        <v>demedredging</v>
      </c>
      <c r="F515" t="s">
        <v>8992</v>
      </c>
      <c r="G515" s="4" t="s">
        <v>6689</v>
      </c>
      <c r="H515" t="s">
        <v>8993</v>
      </c>
      <c r="I515" t="s">
        <v>1707</v>
      </c>
      <c r="J515" t="str">
        <f>_xlfn.XLOOKUP(Table3[[#This Row],[Basisnaam]],Table2[Basisnaam],Table2[Naam],"",0)</f>
        <v>DEME Dredging nv</v>
      </c>
      <c r="K515" t="str">
        <f>_xlfn.XLOOKUP(Table3[[#This Row],[Email]],Contacten!$D$2:$D$355,Contacten!$D$2:$D$355,"Not Found",0)</f>
        <v>Not Found</v>
      </c>
      <c r="L515" t="str">
        <f>_xlfn.XLOOKUP(LOWER(Table3[[#This Row],[Voornaam]]&amp;Table3[[#This Row],[Achternaam]]&amp;Table3[[#This Row],[Basisnaam]]),Contacten!$L$2:$L$355,Contacten!$H$2:$H$355,"Not Found",0)</f>
        <v>Not Found</v>
      </c>
      <c r="M515" t="str">
        <f>LOWER(Table3[[#This Row],[Voornaam]]&amp;Table3[[#This Row],[Achternaam]]&amp;Table3[[#This Row],[Basisnaam]])</f>
        <v>woutervan osdemedredging</v>
      </c>
    </row>
    <row r="516" spans="1:13" x14ac:dyDescent="0.45">
      <c r="A516" s="3" t="s">
        <v>8994</v>
      </c>
      <c r="B516" s="4" t="s">
        <v>8984</v>
      </c>
      <c r="C516" t="s">
        <v>8995</v>
      </c>
      <c r="D516" s="4" t="s">
        <v>8996</v>
      </c>
      <c r="E516" s="4" t="str">
        <f>SUBSTITUTE(SUBSTITUTE(SUBSTITUTE(SUBSTITUTE(SUBSTITUTE(SUBSTITUTE(SUBSTITUTE(SUBSTITUTE(SUBSTITUTE(SUBSTITUTE(SUBSTITUTE(SUBSTITUTE(SUBSTITUTE(LOWER(Table3[[#This Row],[Bedrijf]]),".",""),"-","")," bvba",""),"belgië",""),"belgium","")," nv","")," bv",""),"group",""),"groep","")," ", ""),"é","e"),"è","e"),"à","a")</f>
        <v>esteelauder</v>
      </c>
      <c r="F516" t="s">
        <v>8997</v>
      </c>
      <c r="G516" s="4" t="s">
        <v>6689</v>
      </c>
      <c r="H516" t="s">
        <v>5115</v>
      </c>
      <c r="I516" t="s">
        <v>8998</v>
      </c>
      <c r="J516" t="str">
        <f>_xlfn.XLOOKUP(Table3[[#This Row],[Basisnaam]],Table2[Basisnaam],Table2[Naam],"",0)</f>
        <v>Estée Lauder BV</v>
      </c>
      <c r="K516" t="str">
        <f>_xlfn.XLOOKUP(Table3[[#This Row],[Email]],Contacten!$D$2:$D$355,Contacten!$D$2:$D$355,"Not Found",0)</f>
        <v>Not Found</v>
      </c>
      <c r="L516" t="str">
        <f>_xlfn.XLOOKUP(LOWER(Table3[[#This Row],[Voornaam]]&amp;Table3[[#This Row],[Achternaam]]&amp;Table3[[#This Row],[Basisnaam]]),Contacten!$L$2:$L$355,Contacten!$H$2:$H$355,"Not Found",0)</f>
        <v>Not Found</v>
      </c>
      <c r="M516" t="str">
        <f>LOWER(Table3[[#This Row],[Voornaam]]&amp;Table3[[#This Row],[Achternaam]]&amp;Table3[[#This Row],[Basisnaam]])</f>
        <v>valeriebremeresteelauder</v>
      </c>
    </row>
    <row r="517" spans="1:13" x14ac:dyDescent="0.45">
      <c r="A517" s="3" t="s">
        <v>8999</v>
      </c>
      <c r="B517" s="4" t="s">
        <v>5518</v>
      </c>
      <c r="C517" t="s">
        <v>9000</v>
      </c>
      <c r="D517" s="4" t="s">
        <v>8330</v>
      </c>
      <c r="E517" s="4" t="str">
        <f>SUBSTITUTE(SUBSTITUTE(SUBSTITUTE(SUBSTITUTE(SUBSTITUTE(SUBSTITUTE(SUBSTITUTE(SUBSTITUTE(SUBSTITUTE(SUBSTITUTE(SUBSTITUTE(SUBSTITUTE(SUBSTITUTE(LOWER(Table3[[#This Row],[Bedrijf]]),".",""),"-","")," bvba",""),"belgië",""),"belgium","")," nv","")," bv",""),"group",""),"groep","")," ", ""),"é","e"),"è","e"),"à","a")</f>
        <v>pauwels</v>
      </c>
      <c r="F517" t="s">
        <v>6689</v>
      </c>
      <c r="G517" s="4" t="s">
        <v>6689</v>
      </c>
      <c r="H517" t="s">
        <v>5052</v>
      </c>
      <c r="I517" t="s">
        <v>8331</v>
      </c>
      <c r="J517" t="str">
        <f>_xlfn.XLOOKUP(Table3[[#This Row],[Basisnaam]],Table2[Basisnaam],Table2[Naam],"",0)</f>
        <v>Pauwels NV</v>
      </c>
      <c r="K517" t="str">
        <f>_xlfn.XLOOKUP(Table3[[#This Row],[Email]],Contacten!$D$2:$D$355,Contacten!$D$2:$D$355,"Not Found",0)</f>
        <v>Not Found</v>
      </c>
      <c r="L517" t="str">
        <f>_xlfn.XLOOKUP(LOWER(Table3[[#This Row],[Voornaam]]&amp;Table3[[#This Row],[Achternaam]]&amp;Table3[[#This Row],[Basisnaam]]),Contacten!$L$2:$L$355,Contacten!$H$2:$H$355,"Not Found",0)</f>
        <v>Not Found</v>
      </c>
      <c r="M517" t="str">
        <f>LOWER(Table3[[#This Row],[Voornaam]]&amp;Table3[[#This Row],[Achternaam]]&amp;Table3[[#This Row],[Basisnaam]])</f>
        <v>veerlevan nerumpauwels</v>
      </c>
    </row>
    <row r="518" spans="1:13" x14ac:dyDescent="0.45">
      <c r="A518" s="3" t="s">
        <v>9001</v>
      </c>
      <c r="B518" s="4" t="s">
        <v>5518</v>
      </c>
      <c r="C518" t="s">
        <v>9002</v>
      </c>
      <c r="D518" s="4" t="s">
        <v>9003</v>
      </c>
      <c r="E518" s="4" t="str">
        <f>SUBSTITUTE(SUBSTITUTE(SUBSTITUTE(SUBSTITUTE(SUBSTITUTE(SUBSTITUTE(SUBSTITUTE(SUBSTITUTE(SUBSTITUTE(SUBSTITUTE(SUBSTITUTE(SUBSTITUTE(SUBSTITUTE(LOWER(Table3[[#This Row],[Bedrijf]]),".",""),"-","")," bvba",""),"belgië",""),"belgium","")," nv","")," bv",""),"group",""),"groep","")," ", ""),"é","e"),"è","e"),"à","a")</f>
        <v>petronas</v>
      </c>
      <c r="F518" t="s">
        <v>9004</v>
      </c>
      <c r="G518" s="4" t="s">
        <v>6689</v>
      </c>
      <c r="H518" t="s">
        <v>6243</v>
      </c>
      <c r="I518" t="s">
        <v>9005</v>
      </c>
      <c r="J518" t="str">
        <f>_xlfn.XLOOKUP(Table3[[#This Row],[Basisnaam]],Table2[Basisnaam],Table2[Naam],"",0)</f>
        <v>Petronas</v>
      </c>
      <c r="K518" t="str">
        <f>_xlfn.XLOOKUP(Table3[[#This Row],[Email]],Contacten!$D$2:$D$355,Contacten!$D$2:$D$355,"Not Found",0)</f>
        <v>Not Found</v>
      </c>
      <c r="L518" t="str">
        <f>_xlfn.XLOOKUP(LOWER(Table3[[#This Row],[Voornaam]]&amp;Table3[[#This Row],[Achternaam]]&amp;Table3[[#This Row],[Basisnaam]]),Contacten!$L$2:$L$355,Contacten!$H$2:$H$355,"Not Found",0)</f>
        <v>Not Found</v>
      </c>
      <c r="M518" t="str">
        <f>LOWER(Table3[[#This Row],[Voornaam]]&amp;Table3[[#This Row],[Achternaam]]&amp;Table3[[#This Row],[Basisnaam]])</f>
        <v>veerlevan praetpetronas</v>
      </c>
    </row>
    <row r="519" spans="1:13" x14ac:dyDescent="0.45">
      <c r="A519" s="3" t="s">
        <v>9006</v>
      </c>
      <c r="B519" s="4" t="s">
        <v>5518</v>
      </c>
      <c r="C519" t="s">
        <v>9007</v>
      </c>
      <c r="D519" s="4" t="s">
        <v>9008</v>
      </c>
      <c r="E519" s="4" t="str">
        <f>SUBSTITUTE(SUBSTITUTE(SUBSTITUTE(SUBSTITUTE(SUBSTITUTE(SUBSTITUTE(SUBSTITUTE(SUBSTITUTE(SUBSTITUTE(SUBSTITUTE(SUBSTITUTE(SUBSTITUTE(SUBSTITUTE(LOWER(Table3[[#This Row],[Bedrijf]]),".",""),"-","")," bvba",""),"belgië",""),"belgium","")," nv","")," bv",""),"group",""),"groep","")," ", ""),"é","e"),"è","e"),"à","a")</f>
        <v>frieslandcampinaprofessional</v>
      </c>
      <c r="F519" t="s">
        <v>6689</v>
      </c>
      <c r="G519" s="4" t="s">
        <v>6689</v>
      </c>
      <c r="H519" t="s">
        <v>5115</v>
      </c>
      <c r="I519" t="s">
        <v>9009</v>
      </c>
      <c r="J519" t="str">
        <f>_xlfn.XLOOKUP(Table3[[#This Row],[Basisnaam]],Table2[Basisnaam],Table2[Naam],"",0)</f>
        <v>FrieslandCampina Professional</v>
      </c>
      <c r="K519" t="str">
        <f>_xlfn.XLOOKUP(Table3[[#This Row],[Email]],Contacten!$D$2:$D$355,Contacten!$D$2:$D$355,"Not Found",0)</f>
        <v>Not Found</v>
      </c>
      <c r="L519" t="str">
        <f>_xlfn.XLOOKUP(LOWER(Table3[[#This Row],[Voornaam]]&amp;Table3[[#This Row],[Achternaam]]&amp;Table3[[#This Row],[Basisnaam]]),Contacten!$L$2:$L$355,Contacten!$H$2:$H$355,"Not Found",0)</f>
        <v>Not Found</v>
      </c>
      <c r="M519" t="str">
        <f>LOWER(Table3[[#This Row],[Voornaam]]&amp;Table3[[#This Row],[Achternaam]]&amp;Table3[[#This Row],[Basisnaam]])</f>
        <v>veerleversyckfrieslandcampinaprofessional</v>
      </c>
    </row>
    <row r="520" spans="1:13" x14ac:dyDescent="0.45">
      <c r="A520" s="3" t="s">
        <v>9010</v>
      </c>
      <c r="B520" s="4" t="s">
        <v>9011</v>
      </c>
      <c r="C520" t="s">
        <v>9012</v>
      </c>
      <c r="D520" s="4" t="s">
        <v>7817</v>
      </c>
      <c r="E520" s="4" t="str">
        <f>SUBSTITUTE(SUBSTITUTE(SUBSTITUTE(SUBSTITUTE(SUBSTITUTE(SUBSTITUTE(SUBSTITUTE(SUBSTITUTE(SUBSTITUTE(SUBSTITUTE(SUBSTITUTE(SUBSTITUTE(SUBSTITUTE(LOWER(Table3[[#This Row],[Bedrijf]]),".",""),"-","")," bvba",""),"belgië",""),"belgium","")," nv","")," bv",""),"group",""),"groep","")," ", ""),"é","e"),"è","e"),"à","a")</f>
        <v>thermofisherscientific</v>
      </c>
      <c r="F520" t="s">
        <v>9013</v>
      </c>
      <c r="G520" s="4" t="s">
        <v>6689</v>
      </c>
      <c r="H520" t="s">
        <v>5115</v>
      </c>
      <c r="I520" t="s">
        <v>7818</v>
      </c>
      <c r="J520" t="str">
        <f>_xlfn.XLOOKUP(Table3[[#This Row],[Basisnaam]],Table2[Basisnaam],Table2[Naam],"",0)</f>
        <v>Thermofisher Scientific</v>
      </c>
      <c r="K520" t="str">
        <f>_xlfn.XLOOKUP(Table3[[#This Row],[Email]],Contacten!$D$2:$D$355,Contacten!$D$2:$D$355,"Not Found",0)</f>
        <v>Not Found</v>
      </c>
      <c r="L520" t="str">
        <f>_xlfn.XLOOKUP(LOWER(Table3[[#This Row],[Voornaam]]&amp;Table3[[#This Row],[Achternaam]]&amp;Table3[[#This Row],[Basisnaam]]),Contacten!$L$2:$L$355,Contacten!$H$2:$H$355,"Not Found",0)</f>
        <v>Not Found</v>
      </c>
      <c r="M520" t="str">
        <f>LOWER(Table3[[#This Row],[Voornaam]]&amp;Table3[[#This Row],[Achternaam]]&amp;Table3[[#This Row],[Basisnaam]])</f>
        <v>veronicquedebondtthermofisherscientific</v>
      </c>
    </row>
    <row r="521" spans="1:13" x14ac:dyDescent="0.45">
      <c r="A521" s="3" t="s">
        <v>9014</v>
      </c>
      <c r="B521" s="4" t="s">
        <v>5274</v>
      </c>
      <c r="C521" t="s">
        <v>9015</v>
      </c>
      <c r="D521" s="4" t="s">
        <v>9016</v>
      </c>
      <c r="E521" s="4" t="str">
        <f>SUBSTITUTE(SUBSTITUTE(SUBSTITUTE(SUBSTITUTE(SUBSTITUTE(SUBSTITUTE(SUBSTITUTE(SUBSTITUTE(SUBSTITUTE(SUBSTITUTE(SUBSTITUTE(SUBSTITUTE(SUBSTITUTE(LOWER(Table3[[#This Row],[Bedrijf]]),".",""),"-","")," bvba",""),"belgië",""),"belgium","")," nv","")," bv",""),"group",""),"groep","")," ", ""),"é","e"),"è","e"),"à","a")</f>
        <v>touring</v>
      </c>
      <c r="F521" t="s">
        <v>9017</v>
      </c>
      <c r="G521" s="4" t="s">
        <v>6689</v>
      </c>
      <c r="H521" t="s">
        <v>7612</v>
      </c>
      <c r="I521" t="s">
        <v>9018</v>
      </c>
      <c r="J521" t="str">
        <f>_xlfn.XLOOKUP(Table3[[#This Row],[Basisnaam]],Table2[Basisnaam],Table2[Naam],"",0)</f>
        <v>TOURING</v>
      </c>
      <c r="K521" t="str">
        <f>_xlfn.XLOOKUP(Table3[[#This Row],[Email]],Contacten!$D$2:$D$355,Contacten!$D$2:$D$355,"Not Found",0)</f>
        <v>Not Found</v>
      </c>
      <c r="L521" t="str">
        <f>_xlfn.XLOOKUP(LOWER(Table3[[#This Row],[Voornaam]]&amp;Table3[[#This Row],[Achternaam]]&amp;Table3[[#This Row],[Basisnaam]]),Contacten!$L$2:$L$355,Contacten!$H$2:$H$355,"Not Found",0)</f>
        <v>Not Found</v>
      </c>
      <c r="M521" t="str">
        <f>LOWER(Table3[[#This Row],[Voornaam]]&amp;Table3[[#This Row],[Achternaam]]&amp;Table3[[#This Row],[Basisnaam]])</f>
        <v>véroniquebrasseurtouring</v>
      </c>
    </row>
    <row r="522" spans="1:13" x14ac:dyDescent="0.45">
      <c r="A522" s="3" t="s">
        <v>9019</v>
      </c>
      <c r="B522" s="4" t="s">
        <v>9020</v>
      </c>
      <c r="C522" t="s">
        <v>9021</v>
      </c>
      <c r="D522" s="4" t="s">
        <v>8189</v>
      </c>
      <c r="E522" s="4" t="str">
        <f>SUBSTITUTE(SUBSTITUTE(SUBSTITUTE(SUBSTITUTE(SUBSTITUTE(SUBSTITUTE(SUBSTITUTE(SUBSTITUTE(SUBSTITUTE(SUBSTITUTE(SUBSTITUTE(SUBSTITUTE(SUBSTITUTE(LOWER(Table3[[#This Row],[Bedrijf]]),".",""),"-","")," bvba",""),"belgië",""),"belgium","")," nv","")," bv",""),"group",""),"groep","")," ", ""),"é","e"),"è","e"),"à","a")</f>
        <v>katoennatie</v>
      </c>
      <c r="F522" t="s">
        <v>9022</v>
      </c>
      <c r="G522" s="4" t="s">
        <v>6689</v>
      </c>
      <c r="H522" t="s">
        <v>5052</v>
      </c>
      <c r="I522" t="s">
        <v>2307</v>
      </c>
      <c r="J522" t="str">
        <f>_xlfn.XLOOKUP(Table3[[#This Row],[Basisnaam]],Table2[Basisnaam],Table2[Naam],"",0)</f>
        <v>Katoennatie</v>
      </c>
      <c r="K522" t="str">
        <f>_xlfn.XLOOKUP(Table3[[#This Row],[Email]],Contacten!$D$2:$D$355,Contacten!$D$2:$D$355,"Not Found",0)</f>
        <v>Not Found</v>
      </c>
      <c r="L522" t="str">
        <f>_xlfn.XLOOKUP(LOWER(Table3[[#This Row],[Voornaam]]&amp;Table3[[#This Row],[Achternaam]]&amp;Table3[[#This Row],[Basisnaam]]),Contacten!$L$2:$L$355,Contacten!$H$2:$H$355,"Not Found",0)</f>
        <v>Not Found</v>
      </c>
      <c r="M522" t="str">
        <f>LOWER(Table3[[#This Row],[Voornaam]]&amp;Table3[[#This Row],[Achternaam]]&amp;Table3[[#This Row],[Basisnaam]])</f>
        <v>veroniquebressinckkatoennatie</v>
      </c>
    </row>
    <row r="523" spans="1:13" x14ac:dyDescent="0.45">
      <c r="A523" s="3" t="s">
        <v>9023</v>
      </c>
      <c r="B523" s="4" t="s">
        <v>9020</v>
      </c>
      <c r="C523" t="s">
        <v>8174</v>
      </c>
      <c r="D523" s="4" t="s">
        <v>7269</v>
      </c>
      <c r="E523" s="4" t="str">
        <f>SUBSTITUTE(SUBSTITUTE(SUBSTITUTE(SUBSTITUTE(SUBSTITUTE(SUBSTITUTE(SUBSTITUTE(SUBSTITUTE(SUBSTITUTE(SUBSTITUTE(SUBSTITUTE(SUBSTITUTE(SUBSTITUTE(LOWER(Table3[[#This Row],[Bedrijf]]),".",""),"-","")," bvba",""),"belgië",""),"belgium","")," nv","")," bv",""),"group",""),"groep","")," ", ""),"é","e"),"è","e"),"à","a")</f>
        <v>astarawesterneurope</v>
      </c>
      <c r="F523" t="s">
        <v>9024</v>
      </c>
      <c r="G523" s="4" t="s">
        <v>6689</v>
      </c>
      <c r="H523" t="s">
        <v>5115</v>
      </c>
      <c r="I523" t="s">
        <v>9025</v>
      </c>
      <c r="J523" t="str">
        <f>_xlfn.XLOOKUP(Table3[[#This Row],[Basisnaam]],Table2[Basisnaam],Table2[Naam],"",0)</f>
        <v>Astara Western Europe NV</v>
      </c>
      <c r="K523" t="str">
        <f>_xlfn.XLOOKUP(Table3[[#This Row],[Email]],Contacten!$D$2:$D$355,Contacten!$D$2:$D$355,"Not Found",0)</f>
        <v>Not Found</v>
      </c>
      <c r="L523" t="str">
        <f>_xlfn.XLOOKUP(LOWER(Table3[[#This Row],[Voornaam]]&amp;Table3[[#This Row],[Achternaam]]&amp;Table3[[#This Row],[Basisnaam]]),Contacten!$L$2:$L$355,Contacten!$H$2:$H$355,"Not Found",0)</f>
        <v>Not Found</v>
      </c>
      <c r="M523" t="str">
        <f>LOWER(Table3[[#This Row],[Voornaam]]&amp;Table3[[#This Row],[Achternaam]]&amp;Table3[[#This Row],[Basisnaam]])</f>
        <v>veroniqueraesastarawesterneurope</v>
      </c>
    </row>
    <row r="524" spans="1:13" x14ac:dyDescent="0.45">
      <c r="A524" s="3" t="s">
        <v>9026</v>
      </c>
      <c r="B524" s="4" t="s">
        <v>9020</v>
      </c>
      <c r="C524" t="s">
        <v>9027</v>
      </c>
      <c r="D524" s="4" t="s">
        <v>9028</v>
      </c>
      <c r="E524" s="4" t="str">
        <f>SUBSTITUTE(SUBSTITUTE(SUBSTITUTE(SUBSTITUTE(SUBSTITUTE(SUBSTITUTE(SUBSTITUTE(SUBSTITUTE(SUBSTITUTE(SUBSTITUTE(SUBSTITUTE(SUBSTITUTE(SUBSTITUTE(LOWER(Table3[[#This Row],[Bedrijf]]),".",""),"-","")," bvba",""),"belgië",""),"belgium","")," nv","")," bv",""),"group",""),"groep","")," ", ""),"é","e"),"è","e"),"à","a")</f>
        <v>engiesolutions</v>
      </c>
      <c r="F524" t="s">
        <v>6689</v>
      </c>
      <c r="G524" s="4" t="s">
        <v>6689</v>
      </c>
      <c r="H524" t="s">
        <v>9029</v>
      </c>
      <c r="I524" t="s">
        <v>9030</v>
      </c>
      <c r="J524" t="str">
        <f>_xlfn.XLOOKUP(Table3[[#This Row],[Basisnaam]],Table2[Basisnaam],Table2[Naam],"",0)</f>
        <v>Engie Solutions</v>
      </c>
      <c r="K524" t="str">
        <f>_xlfn.XLOOKUP(Table3[[#This Row],[Email]],Contacten!$D$2:$D$355,Contacten!$D$2:$D$355,"Not Found",0)</f>
        <v>Not Found</v>
      </c>
      <c r="L524" t="str">
        <f>_xlfn.XLOOKUP(LOWER(Table3[[#This Row],[Voornaam]]&amp;Table3[[#This Row],[Achternaam]]&amp;Table3[[#This Row],[Basisnaam]]),Contacten!$L$2:$L$355,Contacten!$H$2:$H$355,"Not Found",0)</f>
        <v>Not Found</v>
      </c>
      <c r="M524" t="str">
        <f>LOWER(Table3[[#This Row],[Voornaam]]&amp;Table3[[#This Row],[Achternaam]]&amp;Table3[[#This Row],[Basisnaam]])</f>
        <v>veroniquevandeleeneengiesolutions</v>
      </c>
    </row>
    <row r="525" spans="1:13" x14ac:dyDescent="0.45">
      <c r="A525" s="3" t="s">
        <v>9031</v>
      </c>
      <c r="B525" s="4" t="s">
        <v>5274</v>
      </c>
      <c r="C525" t="s">
        <v>6902</v>
      </c>
      <c r="D525" s="4" t="s">
        <v>9032</v>
      </c>
      <c r="E525" s="4" t="str">
        <f>SUBSTITUTE(SUBSTITUTE(SUBSTITUTE(SUBSTITUTE(SUBSTITUTE(SUBSTITUTE(SUBSTITUTE(SUBSTITUTE(SUBSTITUTE(SUBSTITUTE(SUBSTITUTE(SUBSTITUTE(SUBSTITUTE(LOWER(Table3[[#This Row],[Bedrijf]]),".",""),"-","")," bvba",""),"belgië",""),"belgium","")," nv","")," bv",""),"group",""),"groep","")," ", ""),"é","e"),"è","e"),"à","a")</f>
        <v>antwerpspace</v>
      </c>
      <c r="F525" t="s">
        <v>6689</v>
      </c>
      <c r="G525" s="4" t="s">
        <v>6689</v>
      </c>
      <c r="H525" t="s">
        <v>5052</v>
      </c>
      <c r="I525" t="s">
        <v>9033</v>
      </c>
      <c r="J525" t="str">
        <f>_xlfn.XLOOKUP(Table3[[#This Row],[Basisnaam]],Table2[Basisnaam],Table2[Naam],"",0)</f>
        <v>Antwerp Space</v>
      </c>
      <c r="K525" t="str">
        <f>_xlfn.XLOOKUP(Table3[[#This Row],[Email]],Contacten!$D$2:$D$355,Contacten!$D$2:$D$355,"Not Found",0)</f>
        <v>Not Found</v>
      </c>
      <c r="L525" t="str">
        <f>_xlfn.XLOOKUP(LOWER(Table3[[#This Row],[Voornaam]]&amp;Table3[[#This Row],[Achternaam]]&amp;Table3[[#This Row],[Basisnaam]]),Contacten!$L$2:$L$355,Contacten!$H$2:$H$355,"Not Found",0)</f>
        <v>Not Found</v>
      </c>
      <c r="M525" t="str">
        <f>LOWER(Table3[[#This Row],[Voornaam]]&amp;Table3[[#This Row],[Achternaam]]&amp;Table3[[#This Row],[Basisnaam]])</f>
        <v>véroniquevan den brandeantwerpspace</v>
      </c>
    </row>
    <row r="526" spans="1:13" x14ac:dyDescent="0.45">
      <c r="A526" s="3" t="s">
        <v>9034</v>
      </c>
      <c r="B526" s="4" t="s">
        <v>9020</v>
      </c>
      <c r="C526" t="s">
        <v>9035</v>
      </c>
      <c r="D526" s="4" t="s">
        <v>9036</v>
      </c>
      <c r="E526" s="4" t="str">
        <f>SUBSTITUTE(SUBSTITUTE(SUBSTITUTE(SUBSTITUTE(SUBSTITUTE(SUBSTITUTE(SUBSTITUTE(SUBSTITUTE(SUBSTITUTE(SUBSTITUTE(SUBSTITUTE(SUBSTITUTE(SUBSTITUTE(LOWER(Table3[[#This Row],[Bedrijf]]),".",""),"-","")," bvba",""),"belgië",""),"belgium","")," nv","")," bv",""),"group",""),"groep","")," ", ""),"é","e"),"è","e"),"à","a")</f>
        <v>hilti</v>
      </c>
      <c r="F526" t="s">
        <v>9037</v>
      </c>
      <c r="G526" s="4" t="s">
        <v>6689</v>
      </c>
      <c r="H526" t="s">
        <v>8896</v>
      </c>
      <c r="I526" t="s">
        <v>9038</v>
      </c>
      <c r="J526" t="str">
        <f>_xlfn.XLOOKUP(Table3[[#This Row],[Basisnaam]],Table2[Basisnaam],Table2[Naam],"",0)</f>
        <v>Hilti Belgium</v>
      </c>
      <c r="K526" t="str">
        <f>_xlfn.XLOOKUP(Table3[[#This Row],[Email]],Contacten!$D$2:$D$355,Contacten!$D$2:$D$355,"Not Found",0)</f>
        <v>Not Found</v>
      </c>
      <c r="L526" t="str">
        <f>_xlfn.XLOOKUP(LOWER(Table3[[#This Row],[Voornaam]]&amp;Table3[[#This Row],[Achternaam]]&amp;Table3[[#This Row],[Basisnaam]]),Contacten!$L$2:$L$355,Contacten!$H$2:$H$355,"Not Found",0)</f>
        <v>Not Found</v>
      </c>
      <c r="M526" t="str">
        <f>LOWER(Table3[[#This Row],[Voornaam]]&amp;Table3[[#This Row],[Achternaam]]&amp;Table3[[#This Row],[Basisnaam]])</f>
        <v>veroniquevan geelhilti</v>
      </c>
    </row>
    <row r="527" spans="1:13" x14ac:dyDescent="0.45">
      <c r="A527" s="3" t="s">
        <v>9039</v>
      </c>
      <c r="B527" s="4" t="s">
        <v>5274</v>
      </c>
      <c r="C527" t="s">
        <v>9040</v>
      </c>
      <c r="D527" s="4" t="s">
        <v>8161</v>
      </c>
      <c r="E527" s="4" t="str">
        <f>SUBSTITUTE(SUBSTITUTE(SUBSTITUTE(SUBSTITUTE(SUBSTITUTE(SUBSTITUTE(SUBSTITUTE(SUBSTITUTE(SUBSTITUTE(SUBSTITUTE(SUBSTITUTE(SUBSTITUTE(SUBSTITUTE(LOWER(Table3[[#This Row],[Bedrijf]]),".",""),"-","")," bvba",""),"belgië",""),"belgium","")," nv","")," bv",""),"group",""),"groep","")," ", ""),"é","e"),"è","e"),"à","a")</f>
        <v>worldline</v>
      </c>
      <c r="F527" t="s">
        <v>6689</v>
      </c>
      <c r="G527" s="4" t="s">
        <v>6689</v>
      </c>
      <c r="H527" t="s">
        <v>9041</v>
      </c>
      <c r="I527" t="s">
        <v>9042</v>
      </c>
      <c r="J527" t="str">
        <f>_xlfn.XLOOKUP(Table3[[#This Row],[Basisnaam]],Table2[Basisnaam],Table2[Naam],"",0)</f>
        <v>Worldline</v>
      </c>
      <c r="K527" t="str">
        <f>_xlfn.XLOOKUP(Table3[[#This Row],[Email]],Contacten!$D$2:$D$355,Contacten!$D$2:$D$355,"Not Found",0)</f>
        <v>Not Found</v>
      </c>
      <c r="L527" t="str">
        <f>_xlfn.XLOOKUP(LOWER(Table3[[#This Row],[Voornaam]]&amp;Table3[[#This Row],[Achternaam]]&amp;Table3[[#This Row],[Basisnaam]]),Contacten!$L$2:$L$355,Contacten!$H$2:$H$355,"Not Found",0)</f>
        <v>Not Found</v>
      </c>
      <c r="M527" t="str">
        <f>LOWER(Table3[[#This Row],[Voornaam]]&amp;Table3[[#This Row],[Achternaam]]&amp;Table3[[#This Row],[Basisnaam]])</f>
        <v>véroniquevan nuffelworldline</v>
      </c>
    </row>
    <row r="528" spans="1:13" x14ac:dyDescent="0.45">
      <c r="A528" s="3" t="s">
        <v>9043</v>
      </c>
      <c r="B528" s="4" t="s">
        <v>5274</v>
      </c>
      <c r="C528" t="s">
        <v>9044</v>
      </c>
      <c r="D528" s="4" t="s">
        <v>6724</v>
      </c>
      <c r="E528" s="4" t="str">
        <f>SUBSTITUTE(SUBSTITUTE(SUBSTITUTE(SUBSTITUTE(SUBSTITUTE(SUBSTITUTE(SUBSTITUTE(SUBSTITUTE(SUBSTITUTE(SUBSTITUTE(SUBSTITUTE(SUBSTITUTE(SUBSTITUTE(LOWER(Table3[[#This Row],[Bedrijf]]),".",""),"-","")," bvba",""),"belgië",""),"belgium","")," nv","")," bv",""),"group",""),"groep","")," ", ""),"é","e"),"è","e"),"à","a")</f>
        <v>luminus</v>
      </c>
      <c r="F528" t="s">
        <v>6689</v>
      </c>
      <c r="G528" s="4" t="s">
        <v>6689</v>
      </c>
      <c r="H528" t="s">
        <v>5115</v>
      </c>
      <c r="I528" t="s">
        <v>6727</v>
      </c>
      <c r="J528" t="str">
        <f>_xlfn.XLOOKUP(Table3[[#This Row],[Basisnaam]],Table2[Basisnaam],Table2[Naam],"",0)</f>
        <v>Luminus</v>
      </c>
      <c r="K528" t="str">
        <f>_xlfn.XLOOKUP(Table3[[#This Row],[Email]],Contacten!$D$2:$D$355,Contacten!$D$2:$D$355,"Not Found",0)</f>
        <v>Not Found</v>
      </c>
      <c r="L528" t="str">
        <f>_xlfn.XLOOKUP(LOWER(Table3[[#This Row],[Voornaam]]&amp;Table3[[#This Row],[Achternaam]]&amp;Table3[[#This Row],[Basisnaam]]),Contacten!$L$2:$L$355,Contacten!$H$2:$H$355,"Not Found",0)</f>
        <v>Not Found</v>
      </c>
      <c r="M528" t="str">
        <f>LOWER(Table3[[#This Row],[Voornaam]]&amp;Table3[[#This Row],[Achternaam]]&amp;Table3[[#This Row],[Basisnaam]])</f>
        <v>véroniquevansteelandtluminus</v>
      </c>
    </row>
    <row r="529" spans="1:13" x14ac:dyDescent="0.45">
      <c r="A529" s="3" t="s">
        <v>9045</v>
      </c>
      <c r="B529" s="4" t="s">
        <v>9046</v>
      </c>
      <c r="C529" t="s">
        <v>9047</v>
      </c>
      <c r="D529" s="4" t="s">
        <v>9048</v>
      </c>
      <c r="E529" s="4" t="str">
        <f>SUBSTITUTE(SUBSTITUTE(SUBSTITUTE(SUBSTITUTE(SUBSTITUTE(SUBSTITUTE(SUBSTITUTE(SUBSTITUTE(SUBSTITUTE(SUBSTITUTE(SUBSTITUTE(SUBSTITUTE(SUBSTITUTE(LOWER(Table3[[#This Row],[Bedrijf]]),".",""),"-","")," bvba",""),"belgië",""),"belgium","")," nv","")," bv",""),"group",""),"groep","")," ", ""),"é","e"),"è","e"),"à","a")</f>
        <v>wolterskluwer</v>
      </c>
      <c r="F529" t="s">
        <v>9049</v>
      </c>
      <c r="G529" s="4" t="s">
        <v>6689</v>
      </c>
      <c r="H529" t="s">
        <v>5417</v>
      </c>
      <c r="I529" t="s">
        <v>9050</v>
      </c>
      <c r="J529" t="str">
        <f>_xlfn.XLOOKUP(Table3[[#This Row],[Basisnaam]],Table2[Basisnaam],Table2[Naam],"",0)</f>
        <v>WOLTERS KLUWER BELGIUM</v>
      </c>
      <c r="K529" t="str">
        <f>_xlfn.XLOOKUP(Table3[[#This Row],[Email]],Contacten!$D$2:$D$355,Contacten!$D$2:$D$355,"Not Found",0)</f>
        <v>Not Found</v>
      </c>
      <c r="L529" t="str">
        <f>_xlfn.XLOOKUP(LOWER(Table3[[#This Row],[Voornaam]]&amp;Table3[[#This Row],[Achternaam]]&amp;Table3[[#This Row],[Basisnaam]]),Contacten!$L$2:$L$355,Contacten!$H$2:$H$355,"Not Found",0)</f>
        <v>Not Found</v>
      </c>
      <c r="M529" t="str">
        <f>LOWER(Table3[[#This Row],[Voornaam]]&amp;Table3[[#This Row],[Achternaam]]&amp;Table3[[#This Row],[Basisnaam]])</f>
        <v>vickygijsemanswolterskluwer</v>
      </c>
    </row>
    <row r="530" spans="1:13" x14ac:dyDescent="0.45">
      <c r="A530" s="3" t="s">
        <v>9051</v>
      </c>
      <c r="B530" s="4" t="s">
        <v>9046</v>
      </c>
      <c r="C530" t="s">
        <v>6750</v>
      </c>
      <c r="D530" s="4" t="s">
        <v>9052</v>
      </c>
      <c r="E530" s="4" t="str">
        <f>SUBSTITUTE(SUBSTITUTE(SUBSTITUTE(SUBSTITUTE(SUBSTITUTE(SUBSTITUTE(SUBSTITUTE(SUBSTITUTE(SUBSTITUTE(SUBSTITUTE(SUBSTITUTE(SUBSTITUTE(SUBSTITUTE(LOWER(Table3[[#This Row],[Bedrijf]]),".",""),"-","")," bvba",""),"belgië",""),"belgium","")," nv","")," bv",""),"group",""),"groep","")," ", ""),"é","e"),"è","e"),"à","a")</f>
        <v>anlpackaging</v>
      </c>
      <c r="F530" t="s">
        <v>9053</v>
      </c>
      <c r="G530" s="4" t="s">
        <v>6689</v>
      </c>
      <c r="H530" t="s">
        <v>5052</v>
      </c>
      <c r="I530" t="s">
        <v>9054</v>
      </c>
      <c r="J530" t="str">
        <f>_xlfn.XLOOKUP(Table3[[#This Row],[Basisnaam]],Table2[Basisnaam],Table2[Naam],"",0)</f>
        <v>ANL Packaging</v>
      </c>
      <c r="K530" t="str">
        <f>_xlfn.XLOOKUP(Table3[[#This Row],[Email]],Contacten!$D$2:$D$355,Contacten!$D$2:$D$355,"Not Found",0)</f>
        <v>Not Found</v>
      </c>
      <c r="L530" t="str">
        <f>_xlfn.XLOOKUP(LOWER(Table3[[#This Row],[Voornaam]]&amp;Table3[[#This Row],[Achternaam]]&amp;Table3[[#This Row],[Basisnaam]]),Contacten!$L$2:$L$355,Contacten!$H$2:$H$355,"Not Found",0)</f>
        <v>Not Found</v>
      </c>
      <c r="M530" t="str">
        <f>LOWER(Table3[[#This Row],[Voornaam]]&amp;Table3[[#This Row],[Achternaam]]&amp;Table3[[#This Row],[Basisnaam]])</f>
        <v>vickypauwelsanlpackaging</v>
      </c>
    </row>
    <row r="531" spans="1:13" x14ac:dyDescent="0.45">
      <c r="A531" s="3" t="s">
        <v>9055</v>
      </c>
      <c r="B531" s="4" t="s">
        <v>5083</v>
      </c>
      <c r="C531" t="s">
        <v>9056</v>
      </c>
      <c r="D531" s="4" t="s">
        <v>3924</v>
      </c>
      <c r="E531" s="4" t="str">
        <f>SUBSTITUTE(SUBSTITUTE(SUBSTITUTE(SUBSTITUTE(SUBSTITUTE(SUBSTITUTE(SUBSTITUTE(SUBSTITUTE(SUBSTITUTE(SUBSTITUTE(SUBSTITUTE(SUBSTITUTE(SUBSTITUTE(LOWER(Table3[[#This Row],[Bedrijf]]),".",""),"-","")," bvba",""),"belgië",""),"belgium","")," nv","")," bv",""),"group",""),"groep","")," ", ""),"é","e"),"è","e"),"à","a")</f>
        <v>samsoniteeurope</v>
      </c>
      <c r="F531" t="s">
        <v>9057</v>
      </c>
      <c r="G531" s="4" t="s">
        <v>6689</v>
      </c>
      <c r="H531" t="s">
        <v>7680</v>
      </c>
      <c r="I531" t="s">
        <v>9058</v>
      </c>
      <c r="J531" t="str">
        <f>_xlfn.XLOOKUP(Table3[[#This Row],[Basisnaam]],Table2[Basisnaam],Table2[Naam],"",0)</f>
        <v>Samsonite Europe</v>
      </c>
      <c r="K531" t="str">
        <f>_xlfn.XLOOKUP(Table3[[#This Row],[Email]],Contacten!$D$2:$D$355,Contacten!$D$2:$D$355,"Not Found",0)</f>
        <v>Not Found</v>
      </c>
      <c r="L531" t="str">
        <f>_xlfn.XLOOKUP(LOWER(Table3[[#This Row],[Voornaam]]&amp;Table3[[#This Row],[Achternaam]]&amp;Table3[[#This Row],[Basisnaam]]),Contacten!$L$2:$L$355,Contacten!$H$2:$H$355,"Not Found",0)</f>
        <v>Not Found</v>
      </c>
      <c r="M531" t="str">
        <f>LOWER(Table3[[#This Row],[Voornaam]]&amp;Table3[[#This Row],[Achternaam]]&amp;Table3[[#This Row],[Basisnaam]])</f>
        <v>vivianenuyttenssamsoniteeurope</v>
      </c>
    </row>
    <row r="532" spans="1:13" x14ac:dyDescent="0.45">
      <c r="A532" s="3" t="s">
        <v>9059</v>
      </c>
      <c r="B532" s="4" t="s">
        <v>5588</v>
      </c>
      <c r="C532" t="s">
        <v>9060</v>
      </c>
      <c r="D532" s="4" t="s">
        <v>8710</v>
      </c>
      <c r="E532" s="4" t="str">
        <f>SUBSTITUTE(SUBSTITUTE(SUBSTITUTE(SUBSTITUTE(SUBSTITUTE(SUBSTITUTE(SUBSTITUTE(SUBSTITUTE(SUBSTITUTE(SUBSTITUTE(SUBSTITUTE(SUBSTITUTE(SUBSTITUTE(LOWER(Table3[[#This Row],[Bedrijf]]),".",""),"-","")," bvba",""),"belgië",""),"belgium","")," nv","")," bv",""),"group",""),"groep","")," ", ""),"é","e"),"è","e"),"à","a")</f>
        <v>napoleongames</v>
      </c>
      <c r="F532" t="s">
        <v>6689</v>
      </c>
      <c r="G532" s="4" t="s">
        <v>6689</v>
      </c>
      <c r="H532" t="s">
        <v>9061</v>
      </c>
      <c r="I532" t="s">
        <v>8712</v>
      </c>
      <c r="J532" t="str">
        <f>_xlfn.XLOOKUP(Table3[[#This Row],[Basisnaam]],Table2[Basisnaam],Table2[Naam],"",0)</f>
        <v>Napoleon Games</v>
      </c>
      <c r="K532" t="str">
        <f>_xlfn.XLOOKUP(Table3[[#This Row],[Email]],Contacten!$D$2:$D$355,Contacten!$D$2:$D$355,"Not Found",0)</f>
        <v>Not Found</v>
      </c>
      <c r="L532" t="str">
        <f>_xlfn.XLOOKUP(LOWER(Table3[[#This Row],[Voornaam]]&amp;Table3[[#This Row],[Achternaam]]&amp;Table3[[#This Row],[Basisnaam]]),Contacten!$L$2:$L$355,Contacten!$H$2:$H$355,"Not Found",0)</f>
        <v>Not Found</v>
      </c>
      <c r="M532" t="str">
        <f>LOWER(Table3[[#This Row],[Voornaam]]&amp;Table3[[#This Row],[Achternaam]]&amp;Table3[[#This Row],[Basisnaam]])</f>
        <v>wendypodevijnnapoleongames</v>
      </c>
    </row>
    <row r="533" spans="1:13" x14ac:dyDescent="0.45">
      <c r="A533" s="3" t="s">
        <v>9062</v>
      </c>
      <c r="B533" s="4" t="s">
        <v>5254</v>
      </c>
      <c r="C533" t="s">
        <v>9063</v>
      </c>
      <c r="D533" s="4" t="s">
        <v>6959</v>
      </c>
      <c r="E533" s="4" t="str">
        <f>SUBSTITUTE(SUBSTITUTE(SUBSTITUTE(SUBSTITUTE(SUBSTITUTE(SUBSTITUTE(SUBSTITUTE(SUBSTITUTE(SUBSTITUTE(SUBSTITUTE(SUBSTITUTE(SUBSTITUTE(SUBSTITUTE(LOWER(Table3[[#This Row],[Bedrijf]]),".",""),"-","")," bvba",""),"belgië",""),"belgium","")," nv","")," bv",""),"group",""),"groep","")," ", ""),"é","e"),"è","e"),"à","a")</f>
        <v>dhlsupplychain()</v>
      </c>
      <c r="F533" t="s">
        <v>6689</v>
      </c>
      <c r="G533" s="4" t="s">
        <v>6689</v>
      </c>
      <c r="H533" t="s">
        <v>5115</v>
      </c>
      <c r="I533" t="s">
        <v>9064</v>
      </c>
      <c r="J533" t="str">
        <f>_xlfn.XLOOKUP(Table3[[#This Row],[Basisnaam]],Table2[Basisnaam],Table2[Naam],"",0)</f>
        <v>DHL Supply Chain (Belgium)</v>
      </c>
      <c r="K533" t="str">
        <f>_xlfn.XLOOKUP(Table3[[#This Row],[Email]],Contacten!$D$2:$D$355,Contacten!$D$2:$D$355,"Not Found",0)</f>
        <v>Not Found</v>
      </c>
      <c r="L533" t="str">
        <f>_xlfn.XLOOKUP(LOWER(Table3[[#This Row],[Voornaam]]&amp;Table3[[#This Row],[Achternaam]]&amp;Table3[[#This Row],[Basisnaam]]),Contacten!$L$2:$L$355,Contacten!$H$2:$H$355,"Not Found",0)</f>
        <v>Not Found</v>
      </c>
      <c r="M533" t="str">
        <f>LOWER(Table3[[#This Row],[Voornaam]]&amp;Table3[[#This Row],[Achternaam]]&amp;Table3[[#This Row],[Basisnaam]])</f>
        <v>walterleysendhlsupplychain()</v>
      </c>
    </row>
    <row r="534" spans="1:13" x14ac:dyDescent="0.45">
      <c r="A534" s="3" t="s">
        <v>9065</v>
      </c>
      <c r="B534" s="4" t="s">
        <v>5588</v>
      </c>
      <c r="C534" t="s">
        <v>5205</v>
      </c>
      <c r="D534" s="4" t="s">
        <v>8427</v>
      </c>
      <c r="E534" s="4" t="str">
        <f>SUBSTITUTE(SUBSTITUTE(SUBSTITUTE(SUBSTITUTE(SUBSTITUTE(SUBSTITUTE(SUBSTITUTE(SUBSTITUTE(SUBSTITUTE(SUBSTITUTE(SUBSTITUTE(SUBSTITUTE(SUBSTITUTE(LOWER(Table3[[#This Row],[Bedrijf]]),".",""),"-","")," bvba",""),"belgië",""),"belgium","")," nv","")," bv",""),"group",""),"groep","")," ", ""),"é","e"),"è","e"),"à","a")</f>
        <v>vcstindustrialproducts</v>
      </c>
      <c r="F534" t="s">
        <v>9066</v>
      </c>
      <c r="G534" s="4" t="s">
        <v>6689</v>
      </c>
      <c r="H534" t="s">
        <v>5052</v>
      </c>
      <c r="I534" t="s">
        <v>8428</v>
      </c>
      <c r="J534" t="str">
        <f>_xlfn.XLOOKUP(Table3[[#This Row],[Basisnaam]],Table2[Basisnaam],Table2[Naam],"",0)</f>
        <v>VCST INDUSTRIAL PRODUCTS BVBA</v>
      </c>
      <c r="K534" t="str">
        <f>_xlfn.XLOOKUP(Table3[[#This Row],[Email]],Contacten!$D$2:$D$355,Contacten!$D$2:$D$355,"Not Found",0)</f>
        <v>Not Found</v>
      </c>
      <c r="L534" t="str">
        <f>_xlfn.XLOOKUP(LOWER(Table3[[#This Row],[Voornaam]]&amp;Table3[[#This Row],[Achternaam]]&amp;Table3[[#This Row],[Basisnaam]]),Contacten!$L$2:$L$355,Contacten!$H$2:$H$355,"Not Found",0)</f>
        <v>Not Found</v>
      </c>
      <c r="M534" t="str">
        <f>LOWER(Table3[[#This Row],[Voornaam]]&amp;Table3[[#This Row],[Achternaam]]&amp;Table3[[#This Row],[Basisnaam]])</f>
        <v>wendynijsvcstindustrialproducts</v>
      </c>
    </row>
    <row r="535" spans="1:13" x14ac:dyDescent="0.45">
      <c r="A535" s="3" t="s">
        <v>9067</v>
      </c>
      <c r="B535" s="4" t="s">
        <v>5878</v>
      </c>
      <c r="C535" t="s">
        <v>9068</v>
      </c>
      <c r="D535" s="4" t="s">
        <v>9069</v>
      </c>
      <c r="E535" s="4" t="str">
        <f>SUBSTITUTE(SUBSTITUTE(SUBSTITUTE(SUBSTITUTE(SUBSTITUTE(SUBSTITUTE(SUBSTITUTE(SUBSTITUTE(SUBSTITUTE(SUBSTITUTE(SUBSTITUTE(SUBSTITUTE(SUBSTITUTE(LOWER(Table3[[#This Row],[Bedrijf]]),".",""),"-","")," bvba",""),"belgië",""),"belgium","")," nv","")," bv",""),"group",""),"groep","")," ", ""),"é","e"),"è","e"),"à","a")</f>
        <v>aedifica</v>
      </c>
      <c r="F535" t="s">
        <v>9070</v>
      </c>
      <c r="G535" s="4" t="s">
        <v>6689</v>
      </c>
      <c r="H535" t="s">
        <v>5052</v>
      </c>
      <c r="I535" t="s">
        <v>9071</v>
      </c>
      <c r="J535" t="str">
        <f>_xlfn.XLOOKUP(Table3[[#This Row],[Basisnaam]],Table2[Basisnaam],Table2[Naam],"",0)</f>
        <v>Aedifica</v>
      </c>
      <c r="K535" t="str">
        <f>_xlfn.XLOOKUP(Table3[[#This Row],[Email]],Contacten!$D$2:$D$355,Contacten!$D$2:$D$355,"Not Found",0)</f>
        <v>Not Found</v>
      </c>
      <c r="L535" t="str">
        <f>_xlfn.XLOOKUP(LOWER(Table3[[#This Row],[Voornaam]]&amp;Table3[[#This Row],[Achternaam]]&amp;Table3[[#This Row],[Basisnaam]]),Contacten!$L$2:$L$355,Contacten!$H$2:$H$355,"Not Found",0)</f>
        <v>Not Found</v>
      </c>
      <c r="M535" t="str">
        <f>LOWER(Table3[[#This Row],[Voornaam]]&amp;Table3[[#This Row],[Achternaam]]&amp;Table3[[#This Row],[Basisnaam]])</f>
        <v>wernerdignefaedifica</v>
      </c>
    </row>
    <row r="536" spans="1:13" x14ac:dyDescent="0.45">
      <c r="A536" s="3" t="s">
        <v>9072</v>
      </c>
      <c r="B536" s="4" t="s">
        <v>6383</v>
      </c>
      <c r="C536" t="s">
        <v>9073</v>
      </c>
      <c r="D536" s="4" t="s">
        <v>7419</v>
      </c>
      <c r="E536" s="4" t="str">
        <f>SUBSTITUTE(SUBSTITUTE(SUBSTITUTE(SUBSTITUTE(SUBSTITUTE(SUBSTITUTE(SUBSTITUTE(SUBSTITUTE(SUBSTITUTE(SUBSTITUTE(SUBSTITUTE(SUBSTITUTE(SUBSTITUTE(LOWER(Table3[[#This Row],[Bedrijf]]),".",""),"-","")," bvba",""),"belgië",""),"belgium","")," nv","")," bv",""),"group",""),"groep","")," ", ""),"é","e"),"è","e"),"à","a")</f>
        <v>nikecustomerservicecenter</v>
      </c>
      <c r="F536" t="s">
        <v>6689</v>
      </c>
      <c r="G536" s="4" t="s">
        <v>6689</v>
      </c>
      <c r="H536" t="s">
        <v>5052</v>
      </c>
      <c r="I536" t="s">
        <v>7866</v>
      </c>
      <c r="J536" t="str">
        <f>_xlfn.XLOOKUP(Table3[[#This Row],[Basisnaam]],Table2[Basisnaam],Table2[Naam],"",0)</f>
        <v>NIKE Customer Service Center</v>
      </c>
      <c r="K536" t="str">
        <f>_xlfn.XLOOKUP(Table3[[#This Row],[Email]],Contacten!$D$2:$D$355,Contacten!$D$2:$D$355,"Not Found",0)</f>
        <v>Not Found</v>
      </c>
      <c r="L536" t="str">
        <f>_xlfn.XLOOKUP(LOWER(Table3[[#This Row],[Voornaam]]&amp;Table3[[#This Row],[Achternaam]]&amp;Table3[[#This Row],[Basisnaam]]),Contacten!$L$2:$L$355,Contacten!$H$2:$H$355,"Not Found",0)</f>
        <v>Not Found</v>
      </c>
      <c r="M536" t="str">
        <f>LOWER(Table3[[#This Row],[Voornaam]]&amp;Table3[[#This Row],[Achternaam]]&amp;Table3[[#This Row],[Basisnaam]])</f>
        <v>wimvangansewinkelnikecustomerservicecenter</v>
      </c>
    </row>
    <row r="537" spans="1:13" x14ac:dyDescent="0.45">
      <c r="A537" s="3" t="s">
        <v>9074</v>
      </c>
      <c r="B537" s="4" t="s">
        <v>5818</v>
      </c>
      <c r="C537" t="s">
        <v>9075</v>
      </c>
      <c r="D537" s="4" t="s">
        <v>9076</v>
      </c>
      <c r="E537" s="4" t="str">
        <f>SUBSTITUTE(SUBSTITUTE(SUBSTITUTE(SUBSTITUTE(SUBSTITUTE(SUBSTITUTE(SUBSTITUTE(SUBSTITUTE(SUBSTITUTE(SUBSTITUTE(SUBSTITUTE(SUBSTITUTE(SUBSTITUTE(LOWER(Table3[[#This Row],[Bedrijf]]),".",""),"-","")," bvba",""),"belgië",""),"belgium","")," nv","")," bv",""),"group",""),"groep","")," ", ""),"é","e"),"è","e"),"à","a")</f>
        <v>retailpartnerscolruyt</v>
      </c>
      <c r="F537" t="s">
        <v>6689</v>
      </c>
      <c r="G537" s="4" t="s">
        <v>6689</v>
      </c>
      <c r="H537" t="s">
        <v>9077</v>
      </c>
      <c r="I537" t="s">
        <v>9078</v>
      </c>
      <c r="J537" t="str">
        <f>_xlfn.XLOOKUP(Table3[[#This Row],[Basisnaam]],Table2[Basisnaam],Table2[Naam],"",0)</f>
        <v>Retail Partners Colruyt Group</v>
      </c>
      <c r="K537" t="str">
        <f>_xlfn.XLOOKUP(Table3[[#This Row],[Email]],Contacten!$D$2:$D$355,Contacten!$D$2:$D$355,"Not Found",0)</f>
        <v>Not Found</v>
      </c>
      <c r="L537" t="str">
        <f>_xlfn.XLOOKUP(LOWER(Table3[[#This Row],[Voornaam]]&amp;Table3[[#This Row],[Achternaam]]&amp;Table3[[#This Row],[Basisnaam]]),Contacten!$L$2:$L$355,Contacten!$H$2:$H$355,"Not Found",0)</f>
        <v>Not Found</v>
      </c>
      <c r="M537" t="str">
        <f>LOWER(Table3[[#This Row],[Voornaam]]&amp;Table3[[#This Row],[Achternaam]]&amp;Table3[[#This Row],[Basisnaam]])</f>
        <v>wouterde kosterretailpartnerscolruyt</v>
      </c>
    </row>
    <row r="538" spans="1:13" x14ac:dyDescent="0.45">
      <c r="A538" s="3" t="s">
        <v>9079</v>
      </c>
      <c r="B538" s="4" t="s">
        <v>5818</v>
      </c>
      <c r="C538" t="s">
        <v>9080</v>
      </c>
      <c r="D538" s="4" t="s">
        <v>9081</v>
      </c>
      <c r="E538" s="4" t="str">
        <f>SUBSTITUTE(SUBSTITUTE(SUBSTITUTE(SUBSTITUTE(SUBSTITUTE(SUBSTITUTE(SUBSTITUTE(SUBSTITUTE(SUBSTITUTE(SUBSTITUTE(SUBSTITUTE(SUBSTITUTE(SUBSTITUTE(LOWER(Table3[[#This Row],[Bedrijf]]),".",""),"-","")," bvba",""),"belgië",""),"belgium","")," nv","")," bv",""),"group",""),"groep","")," ", ""),"é","e"),"è","e"),"à","a")</f>
        <v>athloncarlease</v>
      </c>
      <c r="F538" t="s">
        <v>9082</v>
      </c>
      <c r="G538" s="4" t="s">
        <v>6689</v>
      </c>
      <c r="H538" t="s">
        <v>9083</v>
      </c>
      <c r="I538" t="s">
        <v>9084</v>
      </c>
      <c r="J538" t="str">
        <f>_xlfn.XLOOKUP(Table3[[#This Row],[Basisnaam]],Table2[Basisnaam],Table2[Naam],"",0)</f>
        <v>ATHLON CAR LEASE BELGIUM</v>
      </c>
      <c r="K538" t="str">
        <f>_xlfn.XLOOKUP(Table3[[#This Row],[Email]],Contacten!$D$2:$D$355,Contacten!$D$2:$D$355,"Not Found",0)</f>
        <v>Not Found</v>
      </c>
      <c r="L538" t="str">
        <f>_xlfn.XLOOKUP(LOWER(Table3[[#This Row],[Voornaam]]&amp;Table3[[#This Row],[Achternaam]]&amp;Table3[[#This Row],[Basisnaam]]),Contacten!$L$2:$L$355,Contacten!$H$2:$H$355,"Not Found",0)</f>
        <v>Not Found</v>
      </c>
      <c r="M538" t="str">
        <f>LOWER(Table3[[#This Row],[Voornaam]]&amp;Table3[[#This Row],[Achternaam]]&amp;Table3[[#This Row],[Basisnaam]])</f>
        <v>wouterjansenathloncarlease</v>
      </c>
    </row>
    <row r="539" spans="1:13" x14ac:dyDescent="0.45">
      <c r="A539" s="3" t="s">
        <v>9085</v>
      </c>
      <c r="B539" s="4" t="s">
        <v>5818</v>
      </c>
      <c r="C539" t="s">
        <v>9086</v>
      </c>
      <c r="D539" s="4" t="s">
        <v>9087</v>
      </c>
      <c r="E539" s="4" t="str">
        <f>SUBSTITUTE(SUBSTITUTE(SUBSTITUTE(SUBSTITUTE(SUBSTITUTE(SUBSTITUTE(SUBSTITUTE(SUBSTITUTE(SUBSTITUTE(SUBSTITUTE(SUBSTITUTE(SUBSTITUTE(SUBSTITUTE(LOWER(Table3[[#This Row],[Bedrijf]]),".",""),"-","")," bvba",""),"belgië",""),"belgium","")," nv","")," bv",""),"group",""),"groep","")," ", ""),"é","e"),"è","e"),"à","a")</f>
        <v>baltimoreaircoilinternational</v>
      </c>
      <c r="F539" t="s">
        <v>9088</v>
      </c>
      <c r="G539" s="4" t="s">
        <v>6689</v>
      </c>
      <c r="H539" t="s">
        <v>9089</v>
      </c>
      <c r="I539" t="s">
        <v>9090</v>
      </c>
      <c r="J539" t="str">
        <f>_xlfn.XLOOKUP(Table3[[#This Row],[Basisnaam]],Table2[Basisnaam],Table2[Naam],"",0)</f>
        <v>Baltimore Aircoil International</v>
      </c>
      <c r="K539" t="str">
        <f>_xlfn.XLOOKUP(Table3[[#This Row],[Email]],Contacten!$D$2:$D$355,Contacten!$D$2:$D$355,"Not Found",0)</f>
        <v>Not Found</v>
      </c>
      <c r="L539" t="str">
        <f>_xlfn.XLOOKUP(LOWER(Table3[[#This Row],[Voornaam]]&amp;Table3[[#This Row],[Achternaam]]&amp;Table3[[#This Row],[Basisnaam]]),Contacten!$L$2:$L$355,Contacten!$H$2:$H$355,"Not Found",0)</f>
        <v>Not Found</v>
      </c>
      <c r="M539" t="str">
        <f>LOWER(Table3[[#This Row],[Voornaam]]&amp;Table3[[#This Row],[Achternaam]]&amp;Table3[[#This Row],[Basisnaam]])</f>
        <v>wouterrosiersbaltimoreaircoilinternational</v>
      </c>
    </row>
    <row r="540" spans="1:13" x14ac:dyDescent="0.45">
      <c r="A540" s="3" t="s">
        <v>9091</v>
      </c>
      <c r="B540" s="4" t="s">
        <v>5280</v>
      </c>
      <c r="C540" t="s">
        <v>9092</v>
      </c>
      <c r="D540" s="4" t="s">
        <v>1433</v>
      </c>
      <c r="E540" s="4" t="str">
        <f>SUBSTITUTE(SUBSTITUTE(SUBSTITUTE(SUBSTITUTE(SUBSTITUTE(SUBSTITUTE(SUBSTITUTE(SUBSTITUTE(SUBSTITUTE(SUBSTITUTE(SUBSTITUTE(SUBSTITUTE(SUBSTITUTE(LOWER(Table3[[#This Row],[Bedrijf]]),".",""),"-","")," bvba",""),"belgië",""),"belgium","")," nv","")," bv",""),"group",""),"groep","")," ", ""),"é","e"),"è","e"),"à","a")</f>
        <v>confiserieleonidas</v>
      </c>
      <c r="F540" t="s">
        <v>9093</v>
      </c>
      <c r="G540" s="4" t="s">
        <v>6689</v>
      </c>
      <c r="H540" t="s">
        <v>5052</v>
      </c>
      <c r="I540" t="s">
        <v>9094</v>
      </c>
      <c r="J540" t="str">
        <f>_xlfn.XLOOKUP(Table3[[#This Row],[Basisnaam]],Table2[Basisnaam],Table2[Naam],"",0)</f>
        <v>Confiserie Leonidas</v>
      </c>
      <c r="K540" t="str">
        <f>_xlfn.XLOOKUP(Table3[[#This Row],[Email]],Contacten!$D$2:$D$355,Contacten!$D$2:$D$355,"Not Found",0)</f>
        <v>Not Found</v>
      </c>
      <c r="L540" t="str">
        <f>_xlfn.XLOOKUP(LOWER(Table3[[#This Row],[Voornaam]]&amp;Table3[[#This Row],[Achternaam]]&amp;Table3[[#This Row],[Basisnaam]]),Contacten!$L$2:$L$355,Contacten!$H$2:$H$355,"Not Found",0)</f>
        <v>Not Found</v>
      </c>
      <c r="M540" t="str">
        <f>LOWER(Table3[[#This Row],[Voornaam]]&amp;Table3[[#This Row],[Achternaam]]&amp;Table3[[#This Row],[Basisnaam]])</f>
        <v>bernardbhoyjanauthconfiserieleonidas</v>
      </c>
    </row>
    <row r="541" spans="1:13" x14ac:dyDescent="0.45">
      <c r="A541" s="3" t="s">
        <v>9095</v>
      </c>
      <c r="B541" s="4" t="s">
        <v>9096</v>
      </c>
      <c r="C541" t="s">
        <v>9097</v>
      </c>
      <c r="D541" s="4" t="s">
        <v>9098</v>
      </c>
      <c r="E541" s="4" t="str">
        <f>SUBSTITUTE(SUBSTITUTE(SUBSTITUTE(SUBSTITUTE(SUBSTITUTE(SUBSTITUTE(SUBSTITUTE(SUBSTITUTE(SUBSTITUTE(SUBSTITUTE(SUBSTITUTE(SUBSTITUTE(SUBSTITUTE(LOWER(Table3[[#This Row],[Bedrijf]]),".",""),"-","")," bvba",""),"belgië",""),"belgium","")," nv","")," bv",""),"group",""),"groep","")," ", ""),"é","e"),"è","e"),"à","a")</f>
        <v>vanderstraeten</v>
      </c>
      <c r="F541" t="s">
        <v>6689</v>
      </c>
      <c r="G541" s="4" t="s">
        <v>6689</v>
      </c>
      <c r="H541" t="s">
        <v>5052</v>
      </c>
      <c r="I541" t="s">
        <v>9099</v>
      </c>
      <c r="J541" t="str">
        <f>_xlfn.XLOOKUP(Table3[[#This Row],[Basisnaam]],Table2[Basisnaam],Table2[Naam],"",0)</f>
        <v>Vanderstraeten NV</v>
      </c>
      <c r="K541" t="str">
        <f>_xlfn.XLOOKUP(Table3[[#This Row],[Email]],Contacten!$D$2:$D$355,Contacten!$D$2:$D$355,"Not Found",0)</f>
        <v>Not Found</v>
      </c>
      <c r="L541" t="str">
        <f>_xlfn.XLOOKUP(LOWER(Table3[[#This Row],[Voornaam]]&amp;Table3[[#This Row],[Achternaam]]&amp;Table3[[#This Row],[Basisnaam]]),Contacten!$L$2:$L$355,Contacten!$H$2:$H$355,"Not Found",0)</f>
        <v>Not Found</v>
      </c>
      <c r="M541" t="str">
        <f>LOWER(Table3[[#This Row],[Voornaam]]&amp;Table3[[#This Row],[Achternaam]]&amp;Table3[[#This Row],[Basisnaam]])</f>
        <v>yolandastassartvanderstraeten</v>
      </c>
    </row>
    <row r="542" spans="1:13" x14ac:dyDescent="0.45">
      <c r="A542" s="3" t="s">
        <v>5568</v>
      </c>
      <c r="B542" s="4" t="s">
        <v>5550</v>
      </c>
      <c r="C542" t="s">
        <v>5567</v>
      </c>
      <c r="D542" s="4" t="s">
        <v>8738</v>
      </c>
      <c r="E542" s="4" t="str">
        <f>SUBSTITUTE(SUBSTITUTE(SUBSTITUTE(SUBSTITUTE(SUBSTITUTE(SUBSTITUTE(SUBSTITUTE(SUBSTITUTE(SUBSTITUTE(SUBSTITUTE(SUBSTITUTE(SUBSTITUTE(SUBSTITUTE(LOWER(Table3[[#This Row],[Bedrijf]]),".",""),"-","")," bvba",""),"belgië",""),"belgium","")," nv","")," bv",""),"group",""),"groep","")," ", ""),"é","e"),"è","e"),"à","a")</f>
        <v>punchpowertrain</v>
      </c>
      <c r="F542" t="s">
        <v>9100</v>
      </c>
      <c r="G542" s="4" t="s">
        <v>6689</v>
      </c>
      <c r="H542" t="s">
        <v>5115</v>
      </c>
      <c r="I542" t="s">
        <v>9101</v>
      </c>
      <c r="J542" t="str">
        <f>_xlfn.XLOOKUP(Table3[[#This Row],[Basisnaam]],Table2[Basisnaam],Table2[Naam],"",0)</f>
        <v>PUNCH POWERTRAIN NV</v>
      </c>
      <c r="K542" t="str">
        <f>_xlfn.XLOOKUP(Table3[[#This Row],[Email]],Contacten!$D$2:$D$355,Contacten!$D$2:$D$355,"Not Found",0)</f>
        <v>yves.frenay@punchpowertrain.com</v>
      </c>
      <c r="L542" t="str">
        <f>_xlfn.XLOOKUP(LOWER(Table3[[#This Row],[Voornaam]]&amp;Table3[[#This Row],[Achternaam]]&amp;Table3[[#This Row],[Basisnaam]]),Contacten!$L$2:$L$355,Contacten!$H$2:$H$355,"Not Found",0)</f>
        <v>Not Found</v>
      </c>
      <c r="M542" t="str">
        <f>LOWER(Table3[[#This Row],[Voornaam]]&amp;Table3[[#This Row],[Achternaam]]&amp;Table3[[#This Row],[Basisnaam]])</f>
        <v>yvesfrenaypunchpowertrain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9F131-85E2-4185-95FB-8BB34D0DB2E6}">
  <dimension ref="A1:F397"/>
  <sheetViews>
    <sheetView workbookViewId="0"/>
  </sheetViews>
  <sheetFormatPr defaultRowHeight="14.25" x14ac:dyDescent="0.45"/>
  <cols>
    <col min="2" max="2" width="14.19921875" bestFit="1" customWidth="1"/>
    <col min="3" max="3" width="17.265625" bestFit="1" customWidth="1"/>
    <col min="4" max="4" width="42.06640625" bestFit="1" customWidth="1"/>
    <col min="5" max="5" width="38.59765625" bestFit="1" customWidth="1"/>
  </cols>
  <sheetData>
    <row r="1" spans="1:6" x14ac:dyDescent="0.45">
      <c r="A1" t="s">
        <v>9104</v>
      </c>
      <c r="B1" t="s">
        <v>5013</v>
      </c>
      <c r="C1" t="s">
        <v>5014</v>
      </c>
      <c r="D1" t="s">
        <v>9105</v>
      </c>
      <c r="E1" t="s">
        <v>9108</v>
      </c>
      <c r="F1" t="s">
        <v>9111</v>
      </c>
    </row>
    <row r="2" spans="1:6" x14ac:dyDescent="0.45">
      <c r="A2" s="3" t="s">
        <v>6684</v>
      </c>
      <c r="B2" s="4" t="s">
        <v>6685</v>
      </c>
      <c r="C2" t="s">
        <v>6686</v>
      </c>
      <c r="D2" s="4" t="s">
        <v>6687</v>
      </c>
      <c r="E2" s="4" t="s">
        <v>9115</v>
      </c>
      <c r="F2" t="s">
        <v>2008</v>
      </c>
    </row>
    <row r="3" spans="1:6" x14ac:dyDescent="0.45">
      <c r="A3" s="3" t="s">
        <v>6692</v>
      </c>
      <c r="B3" s="4" t="s">
        <v>6693</v>
      </c>
      <c r="C3" t="s">
        <v>6694</v>
      </c>
      <c r="D3" s="4" t="s">
        <v>6695</v>
      </c>
      <c r="E3" s="4" t="s">
        <v>9116</v>
      </c>
      <c r="F3" t="s">
        <v>2008</v>
      </c>
    </row>
    <row r="4" spans="1:6" x14ac:dyDescent="0.45">
      <c r="A4" s="3" t="s">
        <v>6698</v>
      </c>
      <c r="B4" s="4" t="s">
        <v>6699</v>
      </c>
      <c r="C4" t="s">
        <v>6700</v>
      </c>
      <c r="D4" s="4" t="s">
        <v>6701</v>
      </c>
      <c r="E4" s="4" t="s">
        <v>9117</v>
      </c>
      <c r="F4" t="s">
        <v>2008</v>
      </c>
    </row>
    <row r="5" spans="1:6" x14ac:dyDescent="0.45">
      <c r="A5" s="3" t="s">
        <v>6280</v>
      </c>
      <c r="B5" s="4" t="s">
        <v>5029</v>
      </c>
      <c r="C5" t="s">
        <v>6279</v>
      </c>
      <c r="D5" s="4" t="s">
        <v>6705</v>
      </c>
      <c r="E5" s="4" t="s">
        <v>9118</v>
      </c>
      <c r="F5" t="s">
        <v>2008</v>
      </c>
    </row>
    <row r="6" spans="1:6" x14ac:dyDescent="0.45">
      <c r="A6" s="3" t="s">
        <v>6709</v>
      </c>
      <c r="B6" s="4" t="s">
        <v>5781</v>
      </c>
      <c r="C6" t="s">
        <v>6710</v>
      </c>
      <c r="D6" s="4" t="s">
        <v>6711</v>
      </c>
      <c r="E6" s="4" t="s">
        <v>9119</v>
      </c>
      <c r="F6" t="s">
        <v>2008</v>
      </c>
    </row>
    <row r="7" spans="1:6" x14ac:dyDescent="0.45">
      <c r="A7" s="3" t="s">
        <v>6714</v>
      </c>
      <c r="B7" s="4" t="s">
        <v>6715</v>
      </c>
      <c r="C7" t="s">
        <v>6716</v>
      </c>
      <c r="D7" s="4" t="s">
        <v>6717</v>
      </c>
      <c r="E7" s="4" t="s">
        <v>9120</v>
      </c>
      <c r="F7" t="s">
        <v>2008</v>
      </c>
    </row>
    <row r="8" spans="1:6" x14ac:dyDescent="0.45">
      <c r="A8" s="3" t="s">
        <v>6721</v>
      </c>
      <c r="B8" s="4" t="s">
        <v>6722</v>
      </c>
      <c r="C8" t="s">
        <v>6723</v>
      </c>
      <c r="D8" s="4" t="s">
        <v>6724</v>
      </c>
      <c r="E8" s="4" t="s">
        <v>9121</v>
      </c>
      <c r="F8" t="s">
        <v>2008</v>
      </c>
    </row>
    <row r="9" spans="1:6" x14ac:dyDescent="0.45">
      <c r="A9" s="3" t="s">
        <v>6742</v>
      </c>
      <c r="B9" s="4" t="s">
        <v>5842</v>
      </c>
      <c r="C9" t="s">
        <v>6520</v>
      </c>
      <c r="D9" s="4" t="s">
        <v>6743</v>
      </c>
      <c r="E9" s="4" t="s">
        <v>9122</v>
      </c>
      <c r="F9" t="s">
        <v>2008</v>
      </c>
    </row>
    <row r="10" spans="1:6" x14ac:dyDescent="0.45">
      <c r="A10" s="3" t="s">
        <v>6754</v>
      </c>
      <c r="B10" s="4" t="s">
        <v>6443</v>
      </c>
      <c r="C10" t="s">
        <v>6444</v>
      </c>
      <c r="D10" s="4" t="s">
        <v>6755</v>
      </c>
      <c r="E10" s="4" t="s">
        <v>9123</v>
      </c>
      <c r="F10" t="s">
        <v>2008</v>
      </c>
    </row>
    <row r="11" spans="1:6" x14ac:dyDescent="0.45">
      <c r="A11" s="3" t="s">
        <v>6763</v>
      </c>
      <c r="B11" s="4" t="s">
        <v>6759</v>
      </c>
      <c r="C11" t="s">
        <v>6764</v>
      </c>
      <c r="D11" s="4" t="s">
        <v>6765</v>
      </c>
      <c r="E11" s="4" t="s">
        <v>9124</v>
      </c>
      <c r="F11" t="s">
        <v>2008</v>
      </c>
    </row>
    <row r="12" spans="1:6" x14ac:dyDescent="0.45">
      <c r="A12" s="3" t="s">
        <v>6772</v>
      </c>
      <c r="B12" s="4" t="s">
        <v>6773</v>
      </c>
      <c r="C12" t="s">
        <v>6774</v>
      </c>
      <c r="D12" s="4" t="s">
        <v>6775</v>
      </c>
      <c r="E12" s="4" t="s">
        <v>9125</v>
      </c>
      <c r="F12" t="s">
        <v>2008</v>
      </c>
    </row>
    <row r="13" spans="1:6" x14ac:dyDescent="0.45">
      <c r="A13" s="3" t="s">
        <v>6777</v>
      </c>
      <c r="B13" s="4" t="s">
        <v>6778</v>
      </c>
      <c r="C13" t="s">
        <v>6779</v>
      </c>
      <c r="D13" s="4" t="s">
        <v>6780</v>
      </c>
      <c r="E13" s="4" t="s">
        <v>9126</v>
      </c>
      <c r="F13" t="s">
        <v>2008</v>
      </c>
    </row>
    <row r="14" spans="1:6" x14ac:dyDescent="0.45">
      <c r="A14" s="3" t="s">
        <v>6789</v>
      </c>
      <c r="B14" s="4" t="s">
        <v>6790</v>
      </c>
      <c r="C14" t="s">
        <v>6791</v>
      </c>
      <c r="D14" s="4" t="s">
        <v>6792</v>
      </c>
      <c r="E14" s="4" t="s">
        <v>9127</v>
      </c>
      <c r="F14" t="s">
        <v>2008</v>
      </c>
    </row>
    <row r="15" spans="1:6" x14ac:dyDescent="0.45">
      <c r="A15" s="3" t="s">
        <v>6794</v>
      </c>
      <c r="B15" s="4" t="s">
        <v>5029</v>
      </c>
      <c r="C15" t="s">
        <v>6795</v>
      </c>
      <c r="D15" s="4" t="s">
        <v>6796</v>
      </c>
      <c r="E15" s="4" t="s">
        <v>9128</v>
      </c>
      <c r="F15" t="s">
        <v>2008</v>
      </c>
    </row>
    <row r="16" spans="1:6" x14ac:dyDescent="0.45">
      <c r="A16" s="3" t="s">
        <v>6799</v>
      </c>
      <c r="B16" s="4" t="s">
        <v>5029</v>
      </c>
      <c r="C16" t="s">
        <v>6800</v>
      </c>
      <c r="D16" s="4" t="s">
        <v>6801</v>
      </c>
      <c r="E16" s="4" t="s">
        <v>9129</v>
      </c>
      <c r="F16" t="s">
        <v>2008</v>
      </c>
    </row>
    <row r="17" spans="1:6" x14ac:dyDescent="0.45">
      <c r="A17" s="3" t="s">
        <v>6813</v>
      </c>
      <c r="B17" s="4" t="s">
        <v>5029</v>
      </c>
      <c r="C17" t="s">
        <v>6814</v>
      </c>
      <c r="D17" s="4" t="s">
        <v>6815</v>
      </c>
      <c r="E17" s="4" t="s">
        <v>9130</v>
      </c>
      <c r="F17" t="s">
        <v>2008</v>
      </c>
    </row>
    <row r="18" spans="1:6" x14ac:dyDescent="0.45">
      <c r="A18" s="3" t="s">
        <v>6822</v>
      </c>
      <c r="B18" s="4" t="s">
        <v>5029</v>
      </c>
      <c r="C18" t="s">
        <v>6182</v>
      </c>
      <c r="D18" s="4" t="s">
        <v>6823</v>
      </c>
      <c r="E18" s="4" t="s">
        <v>9131</v>
      </c>
      <c r="F18" t="s">
        <v>2008</v>
      </c>
    </row>
    <row r="19" spans="1:6" x14ac:dyDescent="0.45">
      <c r="A19" s="3" t="s">
        <v>6826</v>
      </c>
      <c r="B19" s="4" t="s">
        <v>5029</v>
      </c>
      <c r="C19" t="s">
        <v>6827</v>
      </c>
      <c r="D19" s="4" t="s">
        <v>6828</v>
      </c>
      <c r="E19" s="4" t="s">
        <v>9132</v>
      </c>
      <c r="F19" t="s">
        <v>2008</v>
      </c>
    </row>
    <row r="20" spans="1:6" x14ac:dyDescent="0.45">
      <c r="A20" s="3" t="s">
        <v>6837</v>
      </c>
      <c r="B20" s="4" t="s">
        <v>5029</v>
      </c>
      <c r="C20" t="s">
        <v>6838</v>
      </c>
      <c r="D20" s="4" t="s">
        <v>6839</v>
      </c>
      <c r="E20" s="4" t="s">
        <v>9133</v>
      </c>
      <c r="F20" t="s">
        <v>2008</v>
      </c>
    </row>
    <row r="21" spans="1:6" x14ac:dyDescent="0.45">
      <c r="A21" s="3" t="s">
        <v>6843</v>
      </c>
      <c r="B21" s="4" t="s">
        <v>6844</v>
      </c>
      <c r="C21" t="s">
        <v>6845</v>
      </c>
      <c r="D21" s="4" t="s">
        <v>6846</v>
      </c>
      <c r="E21" s="4" t="s">
        <v>9134</v>
      </c>
      <c r="F21" t="s">
        <v>2008</v>
      </c>
    </row>
    <row r="22" spans="1:6" x14ac:dyDescent="0.45">
      <c r="A22" s="3" t="s">
        <v>6848</v>
      </c>
      <c r="B22" s="4" t="s">
        <v>5029</v>
      </c>
      <c r="C22" t="s">
        <v>6849</v>
      </c>
      <c r="D22" s="4" t="s">
        <v>6850</v>
      </c>
      <c r="E22" s="4" t="s">
        <v>9135</v>
      </c>
      <c r="F22" t="s">
        <v>2008</v>
      </c>
    </row>
    <row r="23" spans="1:6" x14ac:dyDescent="0.45">
      <c r="A23" s="3" t="s">
        <v>6858</v>
      </c>
      <c r="B23" s="4" t="s">
        <v>5377</v>
      </c>
      <c r="C23" t="s">
        <v>6859</v>
      </c>
      <c r="D23" s="4" t="s">
        <v>6860</v>
      </c>
      <c r="E23" s="4" t="s">
        <v>9136</v>
      </c>
      <c r="F23" t="s">
        <v>2008</v>
      </c>
    </row>
    <row r="24" spans="1:6" x14ac:dyDescent="0.45">
      <c r="A24" s="3" t="s">
        <v>6863</v>
      </c>
      <c r="B24" s="4" t="s">
        <v>5377</v>
      </c>
      <c r="C24" t="s">
        <v>6864</v>
      </c>
      <c r="D24" s="4" t="s">
        <v>6865</v>
      </c>
      <c r="E24" s="4" t="s">
        <v>9137</v>
      </c>
      <c r="F24" t="s">
        <v>2008</v>
      </c>
    </row>
    <row r="25" spans="1:6" x14ac:dyDescent="0.45">
      <c r="A25" s="3" t="s">
        <v>6867</v>
      </c>
      <c r="B25" s="4" t="s">
        <v>5670</v>
      </c>
      <c r="C25" t="s">
        <v>6868</v>
      </c>
      <c r="D25" s="4" t="s">
        <v>9112</v>
      </c>
      <c r="E25" s="4" t="s">
        <v>9138</v>
      </c>
      <c r="F25" t="s">
        <v>2008</v>
      </c>
    </row>
    <row r="26" spans="1:6" x14ac:dyDescent="0.45">
      <c r="A26" s="3" t="s">
        <v>6872</v>
      </c>
      <c r="B26" s="4" t="s">
        <v>5670</v>
      </c>
      <c r="C26" t="s">
        <v>6873</v>
      </c>
      <c r="D26" s="4" t="s">
        <v>6780</v>
      </c>
      <c r="E26" s="4" t="s">
        <v>9126</v>
      </c>
      <c r="F26" t="s">
        <v>2008</v>
      </c>
    </row>
    <row r="27" spans="1:6" x14ac:dyDescent="0.45">
      <c r="A27" s="3" t="s">
        <v>6874</v>
      </c>
      <c r="B27" s="4" t="s">
        <v>6875</v>
      </c>
      <c r="C27" t="s">
        <v>5739</v>
      </c>
      <c r="D27" s="4" t="s">
        <v>6876</v>
      </c>
      <c r="E27" s="4" t="s">
        <v>9139</v>
      </c>
      <c r="F27" t="s">
        <v>2008</v>
      </c>
    </row>
    <row r="28" spans="1:6" x14ac:dyDescent="0.45">
      <c r="A28" s="3" t="s">
        <v>6881</v>
      </c>
      <c r="B28" s="4" t="s">
        <v>6699</v>
      </c>
      <c r="C28" t="s">
        <v>6882</v>
      </c>
      <c r="D28" s="4" t="s">
        <v>6883</v>
      </c>
      <c r="E28" s="4" t="s">
        <v>9140</v>
      </c>
      <c r="F28" t="s">
        <v>2008</v>
      </c>
    </row>
    <row r="29" spans="1:6" x14ac:dyDescent="0.45">
      <c r="A29" s="3" t="s">
        <v>6889</v>
      </c>
      <c r="B29" s="4" t="s">
        <v>6890</v>
      </c>
      <c r="C29" t="s">
        <v>6891</v>
      </c>
      <c r="D29" s="4" t="s">
        <v>6892</v>
      </c>
      <c r="E29" s="4" t="s">
        <v>9141</v>
      </c>
      <c r="F29" t="s">
        <v>2008</v>
      </c>
    </row>
    <row r="30" spans="1:6" x14ac:dyDescent="0.45">
      <c r="A30" s="3" t="s">
        <v>6894</v>
      </c>
      <c r="B30" s="4" t="s">
        <v>6895</v>
      </c>
      <c r="C30" t="s">
        <v>6896</v>
      </c>
      <c r="D30" s="4" t="s">
        <v>6897</v>
      </c>
      <c r="E30" s="4" t="s">
        <v>9142</v>
      </c>
      <c r="F30" t="s">
        <v>2008</v>
      </c>
    </row>
    <row r="31" spans="1:6" x14ac:dyDescent="0.45">
      <c r="A31" s="3" t="s">
        <v>6909</v>
      </c>
      <c r="B31" s="4" t="s">
        <v>6910</v>
      </c>
      <c r="C31" t="s">
        <v>6911</v>
      </c>
      <c r="D31" s="4" t="s">
        <v>6701</v>
      </c>
      <c r="E31" s="4" t="s">
        <v>9117</v>
      </c>
      <c r="F31" t="s">
        <v>2008</v>
      </c>
    </row>
    <row r="32" spans="1:6" x14ac:dyDescent="0.45">
      <c r="A32" s="3" t="s">
        <v>6914</v>
      </c>
      <c r="B32" s="4" t="s">
        <v>6915</v>
      </c>
      <c r="C32" t="s">
        <v>6916</v>
      </c>
      <c r="D32" s="4" t="s">
        <v>6917</v>
      </c>
      <c r="E32" s="4" t="s">
        <v>9143</v>
      </c>
      <c r="F32" t="s">
        <v>2008</v>
      </c>
    </row>
    <row r="33" spans="1:6" x14ac:dyDescent="0.45">
      <c r="A33" s="3" t="s">
        <v>6926</v>
      </c>
      <c r="B33" s="4" t="s">
        <v>5392</v>
      </c>
      <c r="C33" t="s">
        <v>6927</v>
      </c>
      <c r="D33" s="4" t="s">
        <v>6928</v>
      </c>
      <c r="E33" s="4" t="s">
        <v>9144</v>
      </c>
      <c r="F33" t="s">
        <v>2008</v>
      </c>
    </row>
    <row r="34" spans="1:6" x14ac:dyDescent="0.45">
      <c r="A34" s="3" t="s">
        <v>6935</v>
      </c>
      <c r="B34" s="4" t="s">
        <v>5392</v>
      </c>
      <c r="C34" t="s">
        <v>6936</v>
      </c>
      <c r="D34" s="4" t="s">
        <v>6937</v>
      </c>
      <c r="E34" s="4" t="s">
        <v>9145</v>
      </c>
      <c r="F34" t="s">
        <v>2008</v>
      </c>
    </row>
    <row r="35" spans="1:6" x14ac:dyDescent="0.45">
      <c r="A35" s="3" t="s">
        <v>6946</v>
      </c>
      <c r="B35" s="4" t="s">
        <v>5392</v>
      </c>
      <c r="C35" t="s">
        <v>6947</v>
      </c>
      <c r="D35" s="4" t="s">
        <v>6948</v>
      </c>
      <c r="E35" s="4" t="s">
        <v>9146</v>
      </c>
      <c r="F35" t="s">
        <v>2008</v>
      </c>
    </row>
    <row r="36" spans="1:6" x14ac:dyDescent="0.45">
      <c r="A36" s="3" t="s">
        <v>6957</v>
      </c>
      <c r="B36" s="4" t="s">
        <v>5392</v>
      </c>
      <c r="C36" t="s">
        <v>6958</v>
      </c>
      <c r="D36" s="4" t="s">
        <v>9114</v>
      </c>
      <c r="E36" s="4" t="s">
        <v>9147</v>
      </c>
      <c r="F36" t="s">
        <v>2008</v>
      </c>
    </row>
    <row r="37" spans="1:6" x14ac:dyDescent="0.45">
      <c r="A37" s="3" t="s">
        <v>6970</v>
      </c>
      <c r="B37" s="4" t="s">
        <v>5392</v>
      </c>
      <c r="C37" t="s">
        <v>6971</v>
      </c>
      <c r="D37" s="4" t="s">
        <v>6972</v>
      </c>
      <c r="E37" s="4" t="s">
        <v>9148</v>
      </c>
      <c r="F37" t="s">
        <v>2008</v>
      </c>
    </row>
    <row r="38" spans="1:6" x14ac:dyDescent="0.45">
      <c r="A38" s="3" t="s">
        <v>6974</v>
      </c>
      <c r="B38" s="4" t="s">
        <v>6975</v>
      </c>
      <c r="C38" t="s">
        <v>6976</v>
      </c>
      <c r="D38" s="4" t="s">
        <v>6977</v>
      </c>
      <c r="E38" s="4" t="s">
        <v>9149</v>
      </c>
      <c r="F38" t="s">
        <v>2008</v>
      </c>
    </row>
    <row r="39" spans="1:6" x14ac:dyDescent="0.45">
      <c r="A39" s="3" t="s">
        <v>6980</v>
      </c>
      <c r="B39" s="4" t="s">
        <v>6981</v>
      </c>
      <c r="C39" t="s">
        <v>6982</v>
      </c>
      <c r="D39" s="4" t="s">
        <v>6983</v>
      </c>
      <c r="E39" s="4" t="s">
        <v>9150</v>
      </c>
      <c r="F39" t="s">
        <v>2008</v>
      </c>
    </row>
    <row r="40" spans="1:6" x14ac:dyDescent="0.45">
      <c r="A40" s="3" t="s">
        <v>6986</v>
      </c>
      <c r="B40" s="4" t="s">
        <v>5847</v>
      </c>
      <c r="C40" t="s">
        <v>6987</v>
      </c>
      <c r="D40" s="4" t="s">
        <v>6988</v>
      </c>
      <c r="E40" s="4" t="s">
        <v>9151</v>
      </c>
      <c r="F40" t="s">
        <v>2008</v>
      </c>
    </row>
    <row r="41" spans="1:6" x14ac:dyDescent="0.45">
      <c r="A41" s="3" t="s">
        <v>6991</v>
      </c>
      <c r="B41" s="4" t="s">
        <v>5847</v>
      </c>
      <c r="C41" t="s">
        <v>6992</v>
      </c>
      <c r="D41" s="4" t="s">
        <v>9113</v>
      </c>
      <c r="E41" s="4" t="s">
        <v>9152</v>
      </c>
      <c r="F41" t="s">
        <v>2008</v>
      </c>
    </row>
    <row r="42" spans="1:6" x14ac:dyDescent="0.45">
      <c r="A42" s="3" t="s">
        <v>6995</v>
      </c>
      <c r="B42" s="4" t="s">
        <v>5847</v>
      </c>
      <c r="C42" t="s">
        <v>6996</v>
      </c>
      <c r="D42" s="4" t="s">
        <v>6997</v>
      </c>
      <c r="E42" s="4" t="s">
        <v>9153</v>
      </c>
      <c r="F42" t="s">
        <v>2008</v>
      </c>
    </row>
    <row r="43" spans="1:6" x14ac:dyDescent="0.45">
      <c r="A43" s="4" t="s">
        <v>6999</v>
      </c>
      <c r="B43" s="4" t="s">
        <v>7000</v>
      </c>
      <c r="C43" t="s">
        <v>7001</v>
      </c>
      <c r="D43" s="4" t="s">
        <v>7002</v>
      </c>
      <c r="E43" s="4" t="s">
        <v>9154</v>
      </c>
      <c r="F43" t="s">
        <v>2008</v>
      </c>
    </row>
    <row r="44" spans="1:6" x14ac:dyDescent="0.45">
      <c r="A44" s="3" t="s">
        <v>7006</v>
      </c>
      <c r="B44" s="4" t="s">
        <v>7007</v>
      </c>
      <c r="C44" t="s">
        <v>7008</v>
      </c>
      <c r="D44" s="4" t="s">
        <v>7009</v>
      </c>
      <c r="E44" s="4" t="s">
        <v>9155</v>
      </c>
      <c r="F44" t="s">
        <v>2008</v>
      </c>
    </row>
    <row r="45" spans="1:6" x14ac:dyDescent="0.45">
      <c r="A45" s="3" t="s">
        <v>7011</v>
      </c>
      <c r="B45" s="4" t="s">
        <v>7012</v>
      </c>
      <c r="C45" t="s">
        <v>6583</v>
      </c>
      <c r="D45" s="4" t="s">
        <v>7013</v>
      </c>
      <c r="E45" s="4" t="s">
        <v>9156</v>
      </c>
      <c r="F45" t="s">
        <v>2008</v>
      </c>
    </row>
    <row r="46" spans="1:6" x14ac:dyDescent="0.45">
      <c r="A46" s="3" t="s">
        <v>7016</v>
      </c>
      <c r="B46" s="4" t="s">
        <v>6003</v>
      </c>
      <c r="C46" t="s">
        <v>7017</v>
      </c>
      <c r="D46" s="4" t="s">
        <v>7018</v>
      </c>
      <c r="E46" s="4" t="s">
        <v>9157</v>
      </c>
      <c r="F46" t="s">
        <v>2008</v>
      </c>
    </row>
    <row r="47" spans="1:6" x14ac:dyDescent="0.45">
      <c r="A47" s="3" t="s">
        <v>7021</v>
      </c>
      <c r="B47" s="4" t="s">
        <v>6003</v>
      </c>
      <c r="C47" t="s">
        <v>7022</v>
      </c>
      <c r="D47" s="4" t="s">
        <v>7023</v>
      </c>
      <c r="E47" s="4" t="s">
        <v>9158</v>
      </c>
      <c r="F47" t="s">
        <v>2008</v>
      </c>
    </row>
    <row r="48" spans="1:6" x14ac:dyDescent="0.45">
      <c r="A48" s="3" t="s">
        <v>7025</v>
      </c>
      <c r="B48" s="4" t="s">
        <v>7026</v>
      </c>
      <c r="C48" t="s">
        <v>7027</v>
      </c>
      <c r="D48" s="4" t="s">
        <v>7028</v>
      </c>
      <c r="E48" s="4" t="s">
        <v>9159</v>
      </c>
      <c r="F48" t="s">
        <v>2008</v>
      </c>
    </row>
    <row r="49" spans="1:6" x14ac:dyDescent="0.45">
      <c r="A49" s="3" t="s">
        <v>7031</v>
      </c>
      <c r="B49" s="4" t="s">
        <v>5958</v>
      </c>
      <c r="C49" t="s">
        <v>7032</v>
      </c>
      <c r="D49" s="4" t="s">
        <v>7033</v>
      </c>
      <c r="E49" s="4" t="s">
        <v>9160</v>
      </c>
      <c r="F49" t="s">
        <v>2008</v>
      </c>
    </row>
    <row r="50" spans="1:6" x14ac:dyDescent="0.45">
      <c r="A50" s="3" t="s">
        <v>7041</v>
      </c>
      <c r="B50" s="4" t="s">
        <v>5958</v>
      </c>
      <c r="C50" t="s">
        <v>7042</v>
      </c>
      <c r="D50" s="4" t="s">
        <v>7043</v>
      </c>
      <c r="E50" s="4" t="s">
        <v>9161</v>
      </c>
      <c r="F50" t="s">
        <v>2008</v>
      </c>
    </row>
    <row r="51" spans="1:6" x14ac:dyDescent="0.45">
      <c r="A51" s="3" t="s">
        <v>7047</v>
      </c>
      <c r="B51" s="4" t="s">
        <v>5198</v>
      </c>
      <c r="C51" t="s">
        <v>7048</v>
      </c>
      <c r="D51" s="4" t="s">
        <v>7049</v>
      </c>
      <c r="E51" s="4" t="s">
        <v>9162</v>
      </c>
      <c r="F51" t="s">
        <v>2008</v>
      </c>
    </row>
    <row r="52" spans="1:6" x14ac:dyDescent="0.45">
      <c r="A52" s="3" t="s">
        <v>7053</v>
      </c>
      <c r="B52" s="4" t="s">
        <v>5958</v>
      </c>
      <c r="C52" t="s">
        <v>7054</v>
      </c>
      <c r="D52" s="4" t="s">
        <v>7055</v>
      </c>
      <c r="E52" s="4" t="s">
        <v>9163</v>
      </c>
      <c r="F52" t="s">
        <v>2008</v>
      </c>
    </row>
    <row r="53" spans="1:6" x14ac:dyDescent="0.45">
      <c r="A53" s="3" t="s">
        <v>7058</v>
      </c>
      <c r="B53" s="4" t="s">
        <v>7059</v>
      </c>
      <c r="C53" t="s">
        <v>7060</v>
      </c>
      <c r="D53" s="4" t="s">
        <v>7061</v>
      </c>
      <c r="E53" s="4" t="s">
        <v>9164</v>
      </c>
      <c r="F53" t="s">
        <v>2008</v>
      </c>
    </row>
    <row r="54" spans="1:6" x14ac:dyDescent="0.45">
      <c r="A54" s="3" t="s">
        <v>7063</v>
      </c>
      <c r="B54" s="4" t="s">
        <v>7064</v>
      </c>
      <c r="C54" t="s">
        <v>7065</v>
      </c>
      <c r="D54" s="4" t="s">
        <v>7066</v>
      </c>
      <c r="E54" s="4" t="s">
        <v>9165</v>
      </c>
      <c r="F54" t="s">
        <v>2008</v>
      </c>
    </row>
    <row r="55" spans="1:6" x14ac:dyDescent="0.45">
      <c r="A55" s="3" t="s">
        <v>7069</v>
      </c>
      <c r="B55" s="4" t="s">
        <v>7064</v>
      </c>
      <c r="C55" t="s">
        <v>7070</v>
      </c>
      <c r="D55" s="4" t="s">
        <v>7071</v>
      </c>
      <c r="E55" s="4" t="s">
        <v>9166</v>
      </c>
      <c r="F55" t="s">
        <v>2008</v>
      </c>
    </row>
    <row r="56" spans="1:6" x14ac:dyDescent="0.45">
      <c r="A56" s="3" t="s">
        <v>7073</v>
      </c>
      <c r="B56" s="4" t="s">
        <v>7074</v>
      </c>
      <c r="C56" t="s">
        <v>5297</v>
      </c>
      <c r="D56" s="4" t="s">
        <v>7075</v>
      </c>
      <c r="E56" s="4" t="s">
        <v>9167</v>
      </c>
      <c r="F56" t="s">
        <v>2008</v>
      </c>
    </row>
    <row r="57" spans="1:6" x14ac:dyDescent="0.45">
      <c r="A57" s="3" t="s">
        <v>7077</v>
      </c>
      <c r="B57" s="4" t="s">
        <v>5111</v>
      </c>
      <c r="C57" t="s">
        <v>7078</v>
      </c>
      <c r="D57" s="4" t="s">
        <v>7079</v>
      </c>
      <c r="E57" s="4" t="s">
        <v>9168</v>
      </c>
      <c r="F57" t="s">
        <v>2008</v>
      </c>
    </row>
    <row r="58" spans="1:6" x14ac:dyDescent="0.45">
      <c r="A58" s="3" t="s">
        <v>7082</v>
      </c>
      <c r="B58" s="4" t="s">
        <v>7083</v>
      </c>
      <c r="C58" t="s">
        <v>5414</v>
      </c>
      <c r="D58" s="4" t="s">
        <v>7084</v>
      </c>
      <c r="E58" s="4" t="s">
        <v>9169</v>
      </c>
      <c r="F58" t="s">
        <v>2008</v>
      </c>
    </row>
    <row r="59" spans="1:6" x14ac:dyDescent="0.45">
      <c r="A59" s="3" t="s">
        <v>7087</v>
      </c>
      <c r="B59" s="4" t="s">
        <v>7083</v>
      </c>
      <c r="C59" t="s">
        <v>7088</v>
      </c>
      <c r="D59" s="4" t="s">
        <v>7089</v>
      </c>
      <c r="E59" s="4" t="s">
        <v>9170</v>
      </c>
      <c r="F59" t="s">
        <v>2008</v>
      </c>
    </row>
    <row r="60" spans="1:6" x14ac:dyDescent="0.45">
      <c r="A60" s="3" t="s">
        <v>7096</v>
      </c>
      <c r="B60" s="4" t="s">
        <v>7097</v>
      </c>
      <c r="C60" t="s">
        <v>7098</v>
      </c>
      <c r="D60" s="4" t="s">
        <v>7099</v>
      </c>
      <c r="E60" s="4" t="s">
        <v>9171</v>
      </c>
      <c r="F60" t="s">
        <v>2008</v>
      </c>
    </row>
    <row r="61" spans="1:6" x14ac:dyDescent="0.45">
      <c r="A61" s="3" t="s">
        <v>7102</v>
      </c>
      <c r="B61" s="4" t="s">
        <v>7103</v>
      </c>
      <c r="C61" t="s">
        <v>7104</v>
      </c>
      <c r="D61" s="4" t="s">
        <v>7105</v>
      </c>
      <c r="E61" s="4" t="s">
        <v>9172</v>
      </c>
      <c r="F61" t="s">
        <v>2008</v>
      </c>
    </row>
    <row r="62" spans="1:6" x14ac:dyDescent="0.45">
      <c r="A62" s="3" t="s">
        <v>7107</v>
      </c>
      <c r="B62" s="4" t="s">
        <v>7108</v>
      </c>
      <c r="C62" t="s">
        <v>7109</v>
      </c>
      <c r="D62" s="4" t="s">
        <v>7110</v>
      </c>
      <c r="E62" s="4" t="s">
        <v>9173</v>
      </c>
      <c r="F62" t="s">
        <v>2008</v>
      </c>
    </row>
    <row r="63" spans="1:6" x14ac:dyDescent="0.45">
      <c r="A63" s="3" t="s">
        <v>7113</v>
      </c>
      <c r="B63" s="4" t="s">
        <v>7108</v>
      </c>
      <c r="C63" t="s">
        <v>7114</v>
      </c>
      <c r="D63" s="4" t="s">
        <v>7115</v>
      </c>
      <c r="E63" s="4" t="s">
        <v>9174</v>
      </c>
      <c r="F63" t="s">
        <v>2008</v>
      </c>
    </row>
    <row r="64" spans="1:6" x14ac:dyDescent="0.45">
      <c r="A64" s="3" t="s">
        <v>7118</v>
      </c>
      <c r="B64" s="4" t="s">
        <v>7119</v>
      </c>
      <c r="C64" t="s">
        <v>7120</v>
      </c>
      <c r="D64" s="4" t="s">
        <v>7121</v>
      </c>
      <c r="E64" s="4" t="s">
        <v>9175</v>
      </c>
      <c r="F64" t="s">
        <v>2008</v>
      </c>
    </row>
    <row r="65" spans="1:6" x14ac:dyDescent="0.45">
      <c r="A65" s="3" t="s">
        <v>7124</v>
      </c>
      <c r="B65" s="4" t="s">
        <v>6425</v>
      </c>
      <c r="C65" t="s">
        <v>7125</v>
      </c>
      <c r="D65" s="4" t="s">
        <v>7126</v>
      </c>
      <c r="E65" s="4" t="s">
        <v>9176</v>
      </c>
      <c r="F65" t="s">
        <v>2008</v>
      </c>
    </row>
    <row r="66" spans="1:6" x14ac:dyDescent="0.45">
      <c r="A66" s="3" t="s">
        <v>7130</v>
      </c>
      <c r="B66" s="4" t="s">
        <v>7131</v>
      </c>
      <c r="C66" t="s">
        <v>7132</v>
      </c>
      <c r="D66" s="4" t="s">
        <v>7133</v>
      </c>
      <c r="E66" s="4" t="s">
        <v>9177</v>
      </c>
      <c r="F66" t="s">
        <v>2008</v>
      </c>
    </row>
    <row r="67" spans="1:6" x14ac:dyDescent="0.45">
      <c r="A67" s="3" t="s">
        <v>7135</v>
      </c>
      <c r="B67" s="4" t="s">
        <v>7136</v>
      </c>
      <c r="C67" t="s">
        <v>7137</v>
      </c>
      <c r="D67" s="4" t="s">
        <v>7138</v>
      </c>
      <c r="E67" s="4" t="s">
        <v>9178</v>
      </c>
      <c r="F67" t="s">
        <v>2008</v>
      </c>
    </row>
    <row r="68" spans="1:6" x14ac:dyDescent="0.45">
      <c r="A68" s="3" t="s">
        <v>7141</v>
      </c>
      <c r="B68" s="4" t="s">
        <v>7142</v>
      </c>
      <c r="C68" t="s">
        <v>5447</v>
      </c>
      <c r="D68" s="4" t="s">
        <v>7143</v>
      </c>
      <c r="E68" s="4" t="s">
        <v>9179</v>
      </c>
      <c r="F68" t="s">
        <v>2008</v>
      </c>
    </row>
    <row r="69" spans="1:6" x14ac:dyDescent="0.45">
      <c r="A69" s="3" t="s">
        <v>7146</v>
      </c>
      <c r="B69" s="4" t="s">
        <v>5055</v>
      </c>
      <c r="C69" t="s">
        <v>7147</v>
      </c>
      <c r="D69" s="4" t="s">
        <v>7148</v>
      </c>
      <c r="E69" s="4" t="s">
        <v>9180</v>
      </c>
      <c r="F69" t="s">
        <v>2008</v>
      </c>
    </row>
    <row r="70" spans="1:6" x14ac:dyDescent="0.45">
      <c r="A70" s="3" t="s">
        <v>7151</v>
      </c>
      <c r="B70" s="4" t="s">
        <v>5127</v>
      </c>
      <c r="C70" t="s">
        <v>7152</v>
      </c>
      <c r="D70" s="4" t="s">
        <v>7153</v>
      </c>
      <c r="E70" s="4" t="s">
        <v>9181</v>
      </c>
      <c r="F70" t="s">
        <v>2008</v>
      </c>
    </row>
    <row r="71" spans="1:6" x14ac:dyDescent="0.45">
      <c r="A71" s="3" t="s">
        <v>7160</v>
      </c>
      <c r="B71" s="4" t="s">
        <v>7161</v>
      </c>
      <c r="C71" t="s">
        <v>7162</v>
      </c>
      <c r="D71" s="4" t="s">
        <v>6977</v>
      </c>
      <c r="E71" s="4" t="s">
        <v>9149</v>
      </c>
      <c r="F71" t="s">
        <v>2008</v>
      </c>
    </row>
    <row r="72" spans="1:6" x14ac:dyDescent="0.45">
      <c r="A72" s="3" t="s">
        <v>7165</v>
      </c>
      <c r="B72" s="4" t="s">
        <v>7166</v>
      </c>
      <c r="C72" t="s">
        <v>7167</v>
      </c>
      <c r="D72" s="4" t="s">
        <v>7168</v>
      </c>
      <c r="E72" s="4" t="s">
        <v>9182</v>
      </c>
      <c r="F72" t="s">
        <v>2008</v>
      </c>
    </row>
    <row r="73" spans="1:6" x14ac:dyDescent="0.45">
      <c r="A73" s="3" t="s">
        <v>7171</v>
      </c>
      <c r="B73" s="4" t="s">
        <v>7172</v>
      </c>
      <c r="C73" t="s">
        <v>7173</v>
      </c>
      <c r="D73" s="4" t="s">
        <v>7174</v>
      </c>
      <c r="E73" s="4" t="s">
        <v>9183</v>
      </c>
      <c r="F73" t="s">
        <v>2008</v>
      </c>
    </row>
    <row r="74" spans="1:6" x14ac:dyDescent="0.45">
      <c r="A74" s="3" t="s">
        <v>7178</v>
      </c>
      <c r="B74" s="4" t="s">
        <v>5508</v>
      </c>
      <c r="C74" t="s">
        <v>7179</v>
      </c>
      <c r="D74" s="4" t="s">
        <v>7133</v>
      </c>
      <c r="E74" s="4" t="s">
        <v>9177</v>
      </c>
      <c r="F74" t="s">
        <v>2008</v>
      </c>
    </row>
    <row r="75" spans="1:6" x14ac:dyDescent="0.45">
      <c r="A75" s="3" t="s">
        <v>7182</v>
      </c>
      <c r="B75" s="4" t="s">
        <v>7183</v>
      </c>
      <c r="C75" t="s">
        <v>7184</v>
      </c>
      <c r="D75" s="4" t="s">
        <v>7185</v>
      </c>
      <c r="E75" s="4" t="s">
        <v>9184</v>
      </c>
      <c r="F75" t="s">
        <v>2008</v>
      </c>
    </row>
    <row r="76" spans="1:6" x14ac:dyDescent="0.45">
      <c r="A76" s="3" t="s">
        <v>7193</v>
      </c>
      <c r="B76" s="4" t="s">
        <v>7189</v>
      </c>
      <c r="C76" t="s">
        <v>7194</v>
      </c>
      <c r="D76" s="4" t="s">
        <v>7099</v>
      </c>
      <c r="E76" s="4" t="s">
        <v>9171</v>
      </c>
      <c r="F76" t="s">
        <v>2008</v>
      </c>
    </row>
    <row r="77" spans="1:6" x14ac:dyDescent="0.45">
      <c r="A77" s="3" t="s">
        <v>7196</v>
      </c>
      <c r="B77" s="4" t="s">
        <v>7189</v>
      </c>
      <c r="C77" t="s">
        <v>7197</v>
      </c>
      <c r="D77" s="4" t="s">
        <v>7198</v>
      </c>
      <c r="E77" s="4" t="s">
        <v>9185</v>
      </c>
      <c r="F77" t="s">
        <v>2008</v>
      </c>
    </row>
    <row r="78" spans="1:6" x14ac:dyDescent="0.45">
      <c r="A78" s="3" t="s">
        <v>7201</v>
      </c>
      <c r="B78" s="4" t="s">
        <v>7189</v>
      </c>
      <c r="C78" t="s">
        <v>7202</v>
      </c>
      <c r="D78" s="4" t="s">
        <v>6775</v>
      </c>
      <c r="E78" s="4" t="s">
        <v>9125</v>
      </c>
      <c r="F78" t="s">
        <v>2008</v>
      </c>
    </row>
    <row r="79" spans="1:6" x14ac:dyDescent="0.45">
      <c r="A79" s="3" t="s">
        <v>7205</v>
      </c>
      <c r="B79" s="4" t="s">
        <v>5091</v>
      </c>
      <c r="C79" t="s">
        <v>7206</v>
      </c>
      <c r="D79" s="4" t="s">
        <v>7207</v>
      </c>
      <c r="E79" s="4" t="s">
        <v>9186</v>
      </c>
      <c r="F79" t="s">
        <v>2008</v>
      </c>
    </row>
    <row r="80" spans="1:6" x14ac:dyDescent="0.45">
      <c r="A80" s="3" t="s">
        <v>7208</v>
      </c>
      <c r="B80" s="4" t="s">
        <v>7209</v>
      </c>
      <c r="C80" t="s">
        <v>7210</v>
      </c>
      <c r="D80" s="4" t="s">
        <v>7211</v>
      </c>
      <c r="E80" s="4" t="s">
        <v>9187</v>
      </c>
      <c r="F80" t="s">
        <v>2008</v>
      </c>
    </row>
    <row r="81" spans="1:6" x14ac:dyDescent="0.45">
      <c r="A81" s="3" t="s">
        <v>7215</v>
      </c>
      <c r="B81" s="4" t="s">
        <v>7161</v>
      </c>
      <c r="C81" t="s">
        <v>7216</v>
      </c>
      <c r="D81" s="4" t="s">
        <v>7217</v>
      </c>
      <c r="E81" s="4" t="s">
        <v>9188</v>
      </c>
      <c r="F81" t="s">
        <v>2008</v>
      </c>
    </row>
    <row r="82" spans="1:6" x14ac:dyDescent="0.45">
      <c r="A82" s="3" t="s">
        <v>7220</v>
      </c>
      <c r="B82" s="4" t="s">
        <v>7221</v>
      </c>
      <c r="C82" t="s">
        <v>7222</v>
      </c>
      <c r="D82" s="4" t="s">
        <v>7223</v>
      </c>
      <c r="E82" s="4" t="s">
        <v>9189</v>
      </c>
      <c r="F82" t="s">
        <v>2008</v>
      </c>
    </row>
    <row r="83" spans="1:6" x14ac:dyDescent="0.45">
      <c r="A83" s="3" t="s">
        <v>7232</v>
      </c>
      <c r="B83" s="4" t="s">
        <v>7233</v>
      </c>
      <c r="C83" t="s">
        <v>5255</v>
      </c>
      <c r="D83" s="4" t="s">
        <v>7234</v>
      </c>
      <c r="E83" s="4" t="s">
        <v>9190</v>
      </c>
      <c r="F83" t="s">
        <v>2008</v>
      </c>
    </row>
    <row r="84" spans="1:6" x14ac:dyDescent="0.45">
      <c r="A84" s="3" t="s">
        <v>7237</v>
      </c>
      <c r="B84" s="4" t="s">
        <v>5188</v>
      </c>
      <c r="C84" t="s">
        <v>7238</v>
      </c>
      <c r="D84" s="4" t="s">
        <v>7239</v>
      </c>
      <c r="E84" s="4" t="s">
        <v>9191</v>
      </c>
      <c r="F84" t="s">
        <v>2008</v>
      </c>
    </row>
    <row r="85" spans="1:6" x14ac:dyDescent="0.45">
      <c r="A85" s="3" t="s">
        <v>7246</v>
      </c>
      <c r="B85" s="4" t="s">
        <v>7247</v>
      </c>
      <c r="C85" t="s">
        <v>7248</v>
      </c>
      <c r="D85" s="4" t="s">
        <v>7249</v>
      </c>
      <c r="E85" s="4" t="s">
        <v>9192</v>
      </c>
      <c r="F85" t="s">
        <v>2008</v>
      </c>
    </row>
    <row r="86" spans="1:6" x14ac:dyDescent="0.45">
      <c r="A86" s="3" t="s">
        <v>7252</v>
      </c>
      <c r="B86" s="4" t="s">
        <v>7253</v>
      </c>
      <c r="C86" t="s">
        <v>7254</v>
      </c>
      <c r="D86" s="4" t="s">
        <v>7255</v>
      </c>
      <c r="E86" s="4" t="s">
        <v>9193</v>
      </c>
      <c r="F86" t="s">
        <v>2008</v>
      </c>
    </row>
    <row r="87" spans="1:6" x14ac:dyDescent="0.45">
      <c r="A87" s="3" t="s">
        <v>7257</v>
      </c>
      <c r="B87" s="4" t="s">
        <v>5826</v>
      </c>
      <c r="C87" t="s">
        <v>7258</v>
      </c>
      <c r="D87" s="4" t="s">
        <v>7259</v>
      </c>
      <c r="E87" s="4" t="s">
        <v>9194</v>
      </c>
      <c r="F87" t="s">
        <v>2008</v>
      </c>
    </row>
    <row r="88" spans="1:6" x14ac:dyDescent="0.45">
      <c r="A88" s="3" t="s">
        <v>7261</v>
      </c>
      <c r="B88" s="4" t="s">
        <v>5826</v>
      </c>
      <c r="C88" t="s">
        <v>7262</v>
      </c>
      <c r="D88" s="4" t="s">
        <v>7263</v>
      </c>
      <c r="E88" s="4" t="s">
        <v>9195</v>
      </c>
      <c r="F88" t="s">
        <v>2008</v>
      </c>
    </row>
    <row r="89" spans="1:6" x14ac:dyDescent="0.45">
      <c r="A89" s="3" t="s">
        <v>7266</v>
      </c>
      <c r="B89" s="4" t="s">
        <v>7267</v>
      </c>
      <c r="C89" t="s">
        <v>7268</v>
      </c>
      <c r="D89" s="4" t="s">
        <v>7269</v>
      </c>
      <c r="E89" s="4" t="s">
        <v>9196</v>
      </c>
      <c r="F89" t="s">
        <v>2008</v>
      </c>
    </row>
    <row r="90" spans="1:6" x14ac:dyDescent="0.45">
      <c r="A90" s="3" t="s">
        <v>7272</v>
      </c>
      <c r="B90" s="4" t="s">
        <v>5143</v>
      </c>
      <c r="C90" t="s">
        <v>7273</v>
      </c>
      <c r="D90" s="4" t="s">
        <v>7274</v>
      </c>
      <c r="E90" s="4" t="s">
        <v>9197</v>
      </c>
      <c r="F90" t="s">
        <v>2008</v>
      </c>
    </row>
    <row r="91" spans="1:6" x14ac:dyDescent="0.45">
      <c r="A91" s="3" t="s">
        <v>7276</v>
      </c>
      <c r="B91" s="4" t="s">
        <v>5143</v>
      </c>
      <c r="C91" t="s">
        <v>7277</v>
      </c>
      <c r="D91" s="4" t="s">
        <v>7278</v>
      </c>
      <c r="E91" s="4" t="s">
        <v>9198</v>
      </c>
      <c r="F91" t="s">
        <v>2008</v>
      </c>
    </row>
    <row r="92" spans="1:6" x14ac:dyDescent="0.45">
      <c r="A92" s="3" t="s">
        <v>7281</v>
      </c>
      <c r="B92" s="4" t="s">
        <v>5143</v>
      </c>
      <c r="C92" t="s">
        <v>7282</v>
      </c>
      <c r="D92" s="4" t="s">
        <v>7283</v>
      </c>
      <c r="E92" s="4" t="s">
        <v>9199</v>
      </c>
      <c r="F92" t="s">
        <v>2008</v>
      </c>
    </row>
    <row r="93" spans="1:6" x14ac:dyDescent="0.45">
      <c r="A93" s="3" t="s">
        <v>7297</v>
      </c>
      <c r="B93" s="4" t="s">
        <v>6189</v>
      </c>
      <c r="C93" t="s">
        <v>7298</v>
      </c>
      <c r="D93" s="4" t="s">
        <v>7299</v>
      </c>
      <c r="E93" s="4" t="s">
        <v>9200</v>
      </c>
      <c r="F93" t="s">
        <v>2008</v>
      </c>
    </row>
    <row r="94" spans="1:6" x14ac:dyDescent="0.45">
      <c r="A94" s="3" t="s">
        <v>7301</v>
      </c>
      <c r="B94" s="4" t="s">
        <v>6189</v>
      </c>
      <c r="C94" t="s">
        <v>7302</v>
      </c>
      <c r="D94" s="4" t="s">
        <v>7303</v>
      </c>
      <c r="E94" s="4" t="s">
        <v>9201</v>
      </c>
      <c r="F94" t="s">
        <v>2008</v>
      </c>
    </row>
    <row r="95" spans="1:6" x14ac:dyDescent="0.45">
      <c r="A95" s="3" t="s">
        <v>7311</v>
      </c>
      <c r="B95" s="4" t="s">
        <v>6189</v>
      </c>
      <c r="C95" t="s">
        <v>7312</v>
      </c>
      <c r="D95" s="4" t="s">
        <v>7313</v>
      </c>
      <c r="E95" s="4" t="s">
        <v>9202</v>
      </c>
      <c r="F95" t="s">
        <v>2008</v>
      </c>
    </row>
    <row r="96" spans="1:6" x14ac:dyDescent="0.45">
      <c r="A96" s="3" t="s">
        <v>7315</v>
      </c>
      <c r="B96" s="4" t="s">
        <v>7316</v>
      </c>
      <c r="C96" t="s">
        <v>5144</v>
      </c>
      <c r="D96" s="4" t="s">
        <v>7317</v>
      </c>
      <c r="E96" s="4" t="s">
        <v>9203</v>
      </c>
      <c r="F96" t="s">
        <v>2008</v>
      </c>
    </row>
    <row r="97" spans="1:6" x14ac:dyDescent="0.45">
      <c r="A97" s="3" t="s">
        <v>7324</v>
      </c>
      <c r="B97" s="4" t="s">
        <v>5188</v>
      </c>
      <c r="C97" t="s">
        <v>7325</v>
      </c>
      <c r="D97" s="4" t="s">
        <v>7043</v>
      </c>
      <c r="E97" s="4" t="s">
        <v>9161</v>
      </c>
      <c r="F97" t="s">
        <v>2008</v>
      </c>
    </row>
    <row r="98" spans="1:6" x14ac:dyDescent="0.45">
      <c r="A98" s="4" t="s">
        <v>7327</v>
      </c>
      <c r="B98" s="4" t="s">
        <v>5188</v>
      </c>
      <c r="C98" t="s">
        <v>4660</v>
      </c>
      <c r="D98" s="4" t="s">
        <v>7328</v>
      </c>
      <c r="E98" s="4" t="s">
        <v>9204</v>
      </c>
      <c r="F98" t="s">
        <v>2008</v>
      </c>
    </row>
    <row r="99" spans="1:6" x14ac:dyDescent="0.45">
      <c r="A99" s="3" t="s">
        <v>7330</v>
      </c>
      <c r="B99" s="4" t="s">
        <v>5188</v>
      </c>
      <c r="C99" t="s">
        <v>7331</v>
      </c>
      <c r="D99" s="4" t="s">
        <v>7332</v>
      </c>
      <c r="E99" s="4" t="s">
        <v>9205</v>
      </c>
      <c r="F99" t="s">
        <v>2008</v>
      </c>
    </row>
    <row r="100" spans="1:6" x14ac:dyDescent="0.45">
      <c r="A100" s="3" t="s">
        <v>7335</v>
      </c>
      <c r="B100" s="4" t="s">
        <v>5188</v>
      </c>
      <c r="C100" t="s">
        <v>7325</v>
      </c>
      <c r="D100" s="4" t="s">
        <v>7336</v>
      </c>
      <c r="E100" s="4" t="s">
        <v>9206</v>
      </c>
      <c r="F100" t="s">
        <v>2008</v>
      </c>
    </row>
    <row r="101" spans="1:6" x14ac:dyDescent="0.45">
      <c r="A101" s="3" t="s">
        <v>7340</v>
      </c>
      <c r="B101" s="4" t="s">
        <v>7341</v>
      </c>
      <c r="C101" t="s">
        <v>7342</v>
      </c>
      <c r="D101" s="4" t="s">
        <v>7343</v>
      </c>
      <c r="E101" s="4" t="s">
        <v>9207</v>
      </c>
      <c r="F101" t="s">
        <v>2008</v>
      </c>
    </row>
    <row r="102" spans="1:6" x14ac:dyDescent="0.45">
      <c r="A102" s="3" t="s">
        <v>7349</v>
      </c>
      <c r="B102" s="4" t="s">
        <v>7350</v>
      </c>
      <c r="C102" t="s">
        <v>7351</v>
      </c>
      <c r="D102" s="4" t="s">
        <v>7217</v>
      </c>
      <c r="E102" s="4" t="s">
        <v>9188</v>
      </c>
      <c r="F102" t="s">
        <v>2008</v>
      </c>
    </row>
    <row r="103" spans="1:6" x14ac:dyDescent="0.45">
      <c r="A103" s="3" t="s">
        <v>7358</v>
      </c>
      <c r="B103" s="4" t="s">
        <v>6657</v>
      </c>
      <c r="C103" t="s">
        <v>7359</v>
      </c>
      <c r="D103" s="4" t="s">
        <v>7360</v>
      </c>
      <c r="E103" s="4" t="s">
        <v>9208</v>
      </c>
      <c r="F103" t="s">
        <v>2008</v>
      </c>
    </row>
    <row r="104" spans="1:6" x14ac:dyDescent="0.45">
      <c r="A104" s="3" t="s">
        <v>7363</v>
      </c>
      <c r="B104" s="4" t="s">
        <v>7364</v>
      </c>
      <c r="C104" t="s">
        <v>7365</v>
      </c>
      <c r="D104" s="4" t="s">
        <v>7366</v>
      </c>
      <c r="E104" s="4" t="s">
        <v>9209</v>
      </c>
      <c r="F104" t="s">
        <v>2008</v>
      </c>
    </row>
    <row r="105" spans="1:6" x14ac:dyDescent="0.45">
      <c r="A105" s="3" t="s">
        <v>7368</v>
      </c>
      <c r="B105" s="4" t="s">
        <v>7369</v>
      </c>
      <c r="C105" t="s">
        <v>7370</v>
      </c>
      <c r="D105" s="4" t="s">
        <v>7371</v>
      </c>
      <c r="E105" s="4" t="s">
        <v>9210</v>
      </c>
      <c r="F105" t="s">
        <v>2008</v>
      </c>
    </row>
    <row r="106" spans="1:6" x14ac:dyDescent="0.45">
      <c r="A106" s="3" t="s">
        <v>7373</v>
      </c>
      <c r="B106" s="4" t="s">
        <v>5865</v>
      </c>
      <c r="C106" t="s">
        <v>7374</v>
      </c>
      <c r="D106" s="4" t="s">
        <v>7375</v>
      </c>
      <c r="E106" s="4" t="s">
        <v>9211</v>
      </c>
      <c r="F106" t="s">
        <v>2008</v>
      </c>
    </row>
    <row r="107" spans="1:6" x14ac:dyDescent="0.45">
      <c r="A107" s="3" t="s">
        <v>7382</v>
      </c>
      <c r="B107" s="4" t="s">
        <v>5629</v>
      </c>
      <c r="C107" t="s">
        <v>7383</v>
      </c>
      <c r="D107" s="4" t="s">
        <v>6780</v>
      </c>
      <c r="E107" s="4" t="s">
        <v>9126</v>
      </c>
      <c r="F107" t="s">
        <v>2008</v>
      </c>
    </row>
    <row r="108" spans="1:6" x14ac:dyDescent="0.45">
      <c r="A108" s="3" t="s">
        <v>7390</v>
      </c>
      <c r="B108" s="4" t="s">
        <v>6346</v>
      </c>
      <c r="C108" t="s">
        <v>7293</v>
      </c>
      <c r="D108" s="4" t="s">
        <v>7391</v>
      </c>
      <c r="E108" s="4" t="s">
        <v>9212</v>
      </c>
      <c r="F108" t="s">
        <v>2008</v>
      </c>
    </row>
    <row r="109" spans="1:6" x14ac:dyDescent="0.45">
      <c r="A109" s="3" t="s">
        <v>7397</v>
      </c>
      <c r="B109" s="4" t="s">
        <v>6346</v>
      </c>
      <c r="C109" t="s">
        <v>7398</v>
      </c>
      <c r="D109" s="4" t="s">
        <v>7399</v>
      </c>
      <c r="E109" s="4" t="s">
        <v>9213</v>
      </c>
      <c r="F109" t="s">
        <v>2008</v>
      </c>
    </row>
    <row r="110" spans="1:6" x14ac:dyDescent="0.45">
      <c r="A110" s="3" t="s">
        <v>7401</v>
      </c>
      <c r="B110" s="4" t="s">
        <v>6901</v>
      </c>
      <c r="C110" t="s">
        <v>6902</v>
      </c>
      <c r="D110" s="4" t="s">
        <v>6438</v>
      </c>
      <c r="E110" s="4" t="s">
        <v>9214</v>
      </c>
      <c r="F110" t="s">
        <v>2008</v>
      </c>
    </row>
    <row r="111" spans="1:6" x14ac:dyDescent="0.45">
      <c r="A111" s="3" t="s">
        <v>7402</v>
      </c>
      <c r="B111" s="4" t="s">
        <v>5193</v>
      </c>
      <c r="C111" t="s">
        <v>7403</v>
      </c>
      <c r="D111" s="4" t="s">
        <v>7404</v>
      </c>
      <c r="E111" s="4" t="s">
        <v>9215</v>
      </c>
      <c r="F111" t="s">
        <v>2008</v>
      </c>
    </row>
    <row r="112" spans="1:6" x14ac:dyDescent="0.45">
      <c r="A112" s="3" t="s">
        <v>7406</v>
      </c>
      <c r="B112" s="4" t="s">
        <v>7407</v>
      </c>
      <c r="C112" t="s">
        <v>7408</v>
      </c>
      <c r="D112" s="4" t="s">
        <v>6743</v>
      </c>
      <c r="E112" s="4" t="s">
        <v>9122</v>
      </c>
      <c r="F112" t="s">
        <v>2008</v>
      </c>
    </row>
    <row r="113" spans="1:6" x14ac:dyDescent="0.45">
      <c r="A113" s="3" t="s">
        <v>7411</v>
      </c>
      <c r="B113" s="4" t="s">
        <v>7412</v>
      </c>
      <c r="C113" t="s">
        <v>7413</v>
      </c>
      <c r="D113" s="4" t="s">
        <v>7414</v>
      </c>
      <c r="E113" s="4" t="s">
        <v>9216</v>
      </c>
      <c r="F113" t="s">
        <v>2008</v>
      </c>
    </row>
    <row r="114" spans="1:6" x14ac:dyDescent="0.45">
      <c r="A114" s="3" t="s">
        <v>7418</v>
      </c>
      <c r="B114" s="4" t="s">
        <v>5285</v>
      </c>
      <c r="C114" t="s">
        <v>5763</v>
      </c>
      <c r="D114" s="4" t="s">
        <v>7419</v>
      </c>
      <c r="E114" s="4" t="s">
        <v>9217</v>
      </c>
      <c r="F114" t="s">
        <v>2008</v>
      </c>
    </row>
    <row r="115" spans="1:6" x14ac:dyDescent="0.45">
      <c r="A115" s="3" t="s">
        <v>7427</v>
      </c>
      <c r="B115" s="4" t="s">
        <v>7428</v>
      </c>
      <c r="C115" t="s">
        <v>7429</v>
      </c>
      <c r="D115" s="4" t="s">
        <v>7211</v>
      </c>
      <c r="E115" s="4" t="s">
        <v>9187</v>
      </c>
      <c r="F115" t="s">
        <v>2008</v>
      </c>
    </row>
    <row r="116" spans="1:6" x14ac:dyDescent="0.45">
      <c r="A116" s="3" t="s">
        <v>7431</v>
      </c>
      <c r="B116" s="4" t="s">
        <v>7432</v>
      </c>
      <c r="C116" t="s">
        <v>7433</v>
      </c>
      <c r="D116" s="4" t="s">
        <v>7434</v>
      </c>
      <c r="E116" s="4" t="s">
        <v>9218</v>
      </c>
      <c r="F116" t="s">
        <v>2008</v>
      </c>
    </row>
    <row r="117" spans="1:6" x14ac:dyDescent="0.45">
      <c r="A117" s="3" t="s">
        <v>7436</v>
      </c>
      <c r="B117" s="4" t="s">
        <v>7428</v>
      </c>
      <c r="C117" t="s">
        <v>5498</v>
      </c>
      <c r="D117" s="4" t="s">
        <v>7437</v>
      </c>
      <c r="E117" s="4" t="s">
        <v>9219</v>
      </c>
      <c r="F117" t="s">
        <v>2008</v>
      </c>
    </row>
    <row r="118" spans="1:6" x14ac:dyDescent="0.45">
      <c r="A118" s="3" t="s">
        <v>7440</v>
      </c>
      <c r="B118" s="4" t="s">
        <v>6167</v>
      </c>
      <c r="C118" t="s">
        <v>7441</v>
      </c>
      <c r="D118" s="4" t="s">
        <v>7442</v>
      </c>
      <c r="E118" s="4" t="s">
        <v>9220</v>
      </c>
      <c r="F118" t="s">
        <v>2008</v>
      </c>
    </row>
    <row r="119" spans="1:6" x14ac:dyDescent="0.45">
      <c r="A119" s="3" t="s">
        <v>7444</v>
      </c>
      <c r="B119" s="4" t="s">
        <v>6167</v>
      </c>
      <c r="C119" t="s">
        <v>6292</v>
      </c>
      <c r="D119" s="4" t="s">
        <v>7445</v>
      </c>
      <c r="E119" s="4" t="s">
        <v>9221</v>
      </c>
      <c r="F119" t="s">
        <v>2008</v>
      </c>
    </row>
    <row r="120" spans="1:6" x14ac:dyDescent="0.45">
      <c r="A120" s="3" t="s">
        <v>7447</v>
      </c>
      <c r="B120" s="4" t="s">
        <v>7448</v>
      </c>
      <c r="C120" t="s">
        <v>7449</v>
      </c>
      <c r="D120" s="4" t="s">
        <v>7450</v>
      </c>
      <c r="E120" s="4" t="s">
        <v>9222</v>
      </c>
      <c r="F120" t="s">
        <v>2008</v>
      </c>
    </row>
    <row r="121" spans="1:6" x14ac:dyDescent="0.45">
      <c r="A121" s="3" t="s">
        <v>7459</v>
      </c>
      <c r="B121" s="4" t="s">
        <v>7460</v>
      </c>
      <c r="C121" t="s">
        <v>7461</v>
      </c>
      <c r="D121" s="4" t="s">
        <v>7462</v>
      </c>
      <c r="E121" s="4" t="s">
        <v>9223</v>
      </c>
      <c r="F121" t="s">
        <v>2008</v>
      </c>
    </row>
    <row r="122" spans="1:6" x14ac:dyDescent="0.45">
      <c r="A122" s="3" t="s">
        <v>7472</v>
      </c>
      <c r="B122" s="4" t="s">
        <v>6510</v>
      </c>
      <c r="C122" t="s">
        <v>7473</v>
      </c>
      <c r="D122" s="4" t="s">
        <v>7474</v>
      </c>
      <c r="E122" s="4" t="s">
        <v>9224</v>
      </c>
      <c r="F122" t="s">
        <v>2008</v>
      </c>
    </row>
    <row r="123" spans="1:6" x14ac:dyDescent="0.45">
      <c r="A123" s="3" t="s">
        <v>7482</v>
      </c>
      <c r="B123" s="4" t="s">
        <v>7483</v>
      </c>
      <c r="C123" t="s">
        <v>7484</v>
      </c>
      <c r="D123" s="4" t="s">
        <v>7343</v>
      </c>
      <c r="E123" s="4" t="s">
        <v>9207</v>
      </c>
      <c r="F123" t="s">
        <v>2008</v>
      </c>
    </row>
    <row r="124" spans="1:6" x14ac:dyDescent="0.45">
      <c r="A124" s="3" t="s">
        <v>7488</v>
      </c>
      <c r="B124" s="4" t="s">
        <v>7489</v>
      </c>
      <c r="C124" t="s">
        <v>7490</v>
      </c>
      <c r="D124" s="4" t="s">
        <v>7491</v>
      </c>
      <c r="E124" s="4" t="s">
        <v>9225</v>
      </c>
      <c r="F124" t="s">
        <v>2008</v>
      </c>
    </row>
    <row r="125" spans="1:6" x14ac:dyDescent="0.45">
      <c r="A125" s="3" t="s">
        <v>7505</v>
      </c>
      <c r="B125" s="4" t="s">
        <v>7495</v>
      </c>
      <c r="C125" t="s">
        <v>7506</v>
      </c>
      <c r="D125" s="4" t="s">
        <v>7414</v>
      </c>
      <c r="E125" s="4" t="s">
        <v>9216</v>
      </c>
      <c r="F125" t="s">
        <v>2008</v>
      </c>
    </row>
    <row r="126" spans="1:6" x14ac:dyDescent="0.45">
      <c r="A126" s="3" t="s">
        <v>7514</v>
      </c>
      <c r="B126" s="4" t="s">
        <v>6249</v>
      </c>
      <c r="C126" t="s">
        <v>7515</v>
      </c>
      <c r="D126" s="4" t="s">
        <v>7516</v>
      </c>
      <c r="E126" s="4" t="s">
        <v>9226</v>
      </c>
      <c r="F126" t="s">
        <v>2008</v>
      </c>
    </row>
    <row r="127" spans="1:6" x14ac:dyDescent="0.45">
      <c r="A127" s="3" t="s">
        <v>7518</v>
      </c>
      <c r="B127" s="4" t="s">
        <v>7519</v>
      </c>
      <c r="C127" t="s">
        <v>7520</v>
      </c>
      <c r="D127" s="4" t="s">
        <v>7521</v>
      </c>
      <c r="E127" s="4" t="s">
        <v>9227</v>
      </c>
      <c r="F127" t="s">
        <v>2008</v>
      </c>
    </row>
    <row r="128" spans="1:6" x14ac:dyDescent="0.45">
      <c r="A128" s="3" t="s">
        <v>7524</v>
      </c>
      <c r="B128" s="4" t="s">
        <v>7525</v>
      </c>
      <c r="C128" t="s">
        <v>7526</v>
      </c>
      <c r="D128" s="4" t="s">
        <v>7110</v>
      </c>
      <c r="E128" s="4" t="s">
        <v>9173</v>
      </c>
      <c r="F128" t="s">
        <v>2008</v>
      </c>
    </row>
    <row r="129" spans="1:6" x14ac:dyDescent="0.45">
      <c r="A129" s="3" t="s">
        <v>7528</v>
      </c>
      <c r="B129" s="4" t="s">
        <v>7478</v>
      </c>
      <c r="C129" t="s">
        <v>7529</v>
      </c>
      <c r="D129" s="4" t="s">
        <v>7530</v>
      </c>
      <c r="E129" s="4" t="s">
        <v>9228</v>
      </c>
      <c r="F129" t="s">
        <v>2008</v>
      </c>
    </row>
    <row r="130" spans="1:6" x14ac:dyDescent="0.45">
      <c r="A130" s="3" t="s">
        <v>7531</v>
      </c>
      <c r="B130" s="4" t="s">
        <v>5584</v>
      </c>
      <c r="C130" t="s">
        <v>5585</v>
      </c>
      <c r="D130" s="4" t="s">
        <v>7532</v>
      </c>
      <c r="E130" s="4" t="s">
        <v>9229</v>
      </c>
      <c r="F130" t="s">
        <v>2008</v>
      </c>
    </row>
    <row r="131" spans="1:6" x14ac:dyDescent="0.45">
      <c r="A131" s="3" t="s">
        <v>7534</v>
      </c>
      <c r="B131" s="4" t="s">
        <v>7535</v>
      </c>
      <c r="C131" t="s">
        <v>7536</v>
      </c>
      <c r="D131" s="4" t="s">
        <v>7537</v>
      </c>
      <c r="E131" s="4" t="s">
        <v>9230</v>
      </c>
      <c r="F131" t="s">
        <v>2008</v>
      </c>
    </row>
    <row r="132" spans="1:6" x14ac:dyDescent="0.45">
      <c r="A132" s="4" t="s">
        <v>7539</v>
      </c>
      <c r="B132" s="4" t="s">
        <v>7540</v>
      </c>
      <c r="C132" t="s">
        <v>7541</v>
      </c>
      <c r="D132" s="4" t="s">
        <v>6796</v>
      </c>
      <c r="E132" s="4" t="s">
        <v>9128</v>
      </c>
      <c r="F132" t="s">
        <v>2008</v>
      </c>
    </row>
    <row r="133" spans="1:6" x14ac:dyDescent="0.45">
      <c r="A133" s="3" t="s">
        <v>7544</v>
      </c>
      <c r="B133" s="4" t="s">
        <v>7545</v>
      </c>
      <c r="C133" t="s">
        <v>7546</v>
      </c>
      <c r="D133" s="4" t="s">
        <v>7547</v>
      </c>
      <c r="E133" s="4" t="s">
        <v>9231</v>
      </c>
      <c r="F133" t="s">
        <v>2008</v>
      </c>
    </row>
    <row r="134" spans="1:6" x14ac:dyDescent="0.45">
      <c r="A134" s="3" t="s">
        <v>7549</v>
      </c>
      <c r="B134" s="4" t="s">
        <v>7545</v>
      </c>
      <c r="C134" t="s">
        <v>7550</v>
      </c>
      <c r="D134" s="4" t="s">
        <v>7551</v>
      </c>
      <c r="E134" s="4" t="s">
        <v>9232</v>
      </c>
      <c r="F134" t="s">
        <v>2008</v>
      </c>
    </row>
    <row r="135" spans="1:6" x14ac:dyDescent="0.45">
      <c r="A135" s="3" t="s">
        <v>7554</v>
      </c>
      <c r="B135" s="4" t="s">
        <v>5342</v>
      </c>
      <c r="C135" t="s">
        <v>7555</v>
      </c>
      <c r="D135" s="4" t="s">
        <v>7556</v>
      </c>
      <c r="E135" s="4" t="s">
        <v>9233</v>
      </c>
      <c r="F135" t="s">
        <v>2008</v>
      </c>
    </row>
    <row r="136" spans="1:6" x14ac:dyDescent="0.45">
      <c r="A136" s="4" t="s">
        <v>7559</v>
      </c>
      <c r="B136" s="4" t="s">
        <v>7560</v>
      </c>
      <c r="C136" t="s">
        <v>7561</v>
      </c>
      <c r="D136" s="4" t="s">
        <v>7562</v>
      </c>
      <c r="E136" s="4" t="s">
        <v>9234</v>
      </c>
      <c r="F136" t="s">
        <v>2008</v>
      </c>
    </row>
    <row r="137" spans="1:6" x14ac:dyDescent="0.45">
      <c r="A137" s="3" t="s">
        <v>7565</v>
      </c>
      <c r="B137" s="4" t="s">
        <v>6510</v>
      </c>
      <c r="C137" t="s">
        <v>7473</v>
      </c>
      <c r="D137" s="4" t="s">
        <v>7474</v>
      </c>
      <c r="E137" s="4" t="s">
        <v>9224</v>
      </c>
      <c r="F137" t="s">
        <v>2008</v>
      </c>
    </row>
    <row r="138" spans="1:6" x14ac:dyDescent="0.45">
      <c r="A138" s="3" t="s">
        <v>7571</v>
      </c>
      <c r="B138" s="4" t="s">
        <v>7545</v>
      </c>
      <c r="C138" t="s">
        <v>7572</v>
      </c>
      <c r="D138" s="4" t="s">
        <v>7573</v>
      </c>
      <c r="E138" s="4" t="s">
        <v>9235</v>
      </c>
      <c r="F138" t="s">
        <v>2008</v>
      </c>
    </row>
    <row r="139" spans="1:6" x14ac:dyDescent="0.45">
      <c r="A139" s="3" t="s">
        <v>7575</v>
      </c>
      <c r="B139" s="4" t="s">
        <v>7576</v>
      </c>
      <c r="C139" t="s">
        <v>7577</v>
      </c>
      <c r="D139" s="4" t="s">
        <v>7578</v>
      </c>
      <c r="E139" s="4" t="s">
        <v>9236</v>
      </c>
      <c r="F139" t="s">
        <v>2008</v>
      </c>
    </row>
    <row r="140" spans="1:6" x14ac:dyDescent="0.45">
      <c r="A140" s="3" t="s">
        <v>7581</v>
      </c>
      <c r="B140" s="4" t="s">
        <v>7582</v>
      </c>
      <c r="C140" t="s">
        <v>7583</v>
      </c>
      <c r="D140" s="4" t="s">
        <v>7584</v>
      </c>
      <c r="E140" s="4" t="s">
        <v>9237</v>
      </c>
      <c r="F140" t="s">
        <v>2008</v>
      </c>
    </row>
    <row r="141" spans="1:6" x14ac:dyDescent="0.45">
      <c r="A141" s="3" t="s">
        <v>7590</v>
      </c>
      <c r="B141" s="4" t="s">
        <v>7591</v>
      </c>
      <c r="C141" t="s">
        <v>7592</v>
      </c>
      <c r="D141" s="4" t="s">
        <v>7593</v>
      </c>
      <c r="E141" s="4" t="s">
        <v>9238</v>
      </c>
      <c r="F141" t="s">
        <v>2008</v>
      </c>
    </row>
    <row r="142" spans="1:6" x14ac:dyDescent="0.45">
      <c r="A142" s="3" t="s">
        <v>7595</v>
      </c>
      <c r="B142" s="4" t="s">
        <v>7596</v>
      </c>
      <c r="C142" t="s">
        <v>7597</v>
      </c>
      <c r="D142" s="4" t="s">
        <v>7598</v>
      </c>
      <c r="E142" s="4" t="s">
        <v>9239</v>
      </c>
      <c r="F142" t="s">
        <v>2008</v>
      </c>
    </row>
    <row r="143" spans="1:6" x14ac:dyDescent="0.45">
      <c r="A143" s="3" t="s">
        <v>7601</v>
      </c>
      <c r="B143" s="4" t="s">
        <v>7602</v>
      </c>
      <c r="C143" t="s">
        <v>7603</v>
      </c>
      <c r="D143" s="4" t="s">
        <v>7604</v>
      </c>
      <c r="E143" s="4" t="s">
        <v>9240</v>
      </c>
      <c r="F143" t="s">
        <v>2008</v>
      </c>
    </row>
    <row r="144" spans="1:6" x14ac:dyDescent="0.45">
      <c r="A144" s="3" t="s">
        <v>7613</v>
      </c>
      <c r="B144" s="4" t="s">
        <v>7614</v>
      </c>
      <c r="C144" t="s">
        <v>7615</v>
      </c>
      <c r="D144" s="4" t="s">
        <v>7616</v>
      </c>
      <c r="E144" s="4" t="s">
        <v>9241</v>
      </c>
      <c r="F144" t="s">
        <v>2008</v>
      </c>
    </row>
    <row r="145" spans="1:6" x14ac:dyDescent="0.45">
      <c r="A145" s="3" t="s">
        <v>7619</v>
      </c>
      <c r="B145" s="4" t="s">
        <v>5874</v>
      </c>
      <c r="C145" t="s">
        <v>7620</v>
      </c>
      <c r="D145" s="4" t="s">
        <v>7317</v>
      </c>
      <c r="E145" s="4" t="s">
        <v>9203</v>
      </c>
      <c r="F145" t="s">
        <v>2008</v>
      </c>
    </row>
    <row r="146" spans="1:6" x14ac:dyDescent="0.45">
      <c r="A146" s="3" t="s">
        <v>7622</v>
      </c>
      <c r="B146" s="4" t="s">
        <v>5346</v>
      </c>
      <c r="C146" t="s">
        <v>7623</v>
      </c>
      <c r="D146" s="4" t="s">
        <v>7624</v>
      </c>
      <c r="E146" s="4" t="s">
        <v>9242</v>
      </c>
      <c r="F146" t="s">
        <v>2008</v>
      </c>
    </row>
    <row r="147" spans="1:6" x14ac:dyDescent="0.45">
      <c r="A147" s="3" t="s">
        <v>7629</v>
      </c>
      <c r="B147" s="4" t="s">
        <v>7630</v>
      </c>
      <c r="C147" t="s">
        <v>7631</v>
      </c>
      <c r="D147" s="4" t="s">
        <v>7632</v>
      </c>
      <c r="E147" s="4" t="s">
        <v>9243</v>
      </c>
      <c r="F147" t="s">
        <v>2008</v>
      </c>
    </row>
    <row r="148" spans="1:6" x14ac:dyDescent="0.45">
      <c r="A148" s="3" t="s">
        <v>7637</v>
      </c>
      <c r="B148" s="4" t="s">
        <v>7638</v>
      </c>
      <c r="C148" t="s">
        <v>7639</v>
      </c>
      <c r="D148" s="4" t="s">
        <v>7640</v>
      </c>
      <c r="E148" s="4" t="s">
        <v>9244</v>
      </c>
      <c r="F148" t="s">
        <v>2008</v>
      </c>
    </row>
    <row r="149" spans="1:6" x14ac:dyDescent="0.45">
      <c r="A149" s="3" t="s">
        <v>7642</v>
      </c>
      <c r="B149" s="4" t="s">
        <v>7172</v>
      </c>
      <c r="C149" t="s">
        <v>5897</v>
      </c>
      <c r="D149" s="4" t="s">
        <v>7643</v>
      </c>
      <c r="E149" s="4" t="s">
        <v>9245</v>
      </c>
      <c r="F149" t="s">
        <v>2008</v>
      </c>
    </row>
    <row r="150" spans="1:6" x14ac:dyDescent="0.45">
      <c r="A150" s="3" t="s">
        <v>7646</v>
      </c>
      <c r="B150" s="4" t="s">
        <v>6220</v>
      </c>
      <c r="C150" t="s">
        <v>7647</v>
      </c>
      <c r="D150" s="4" t="s">
        <v>7648</v>
      </c>
      <c r="E150" s="4" t="s">
        <v>9246</v>
      </c>
      <c r="F150" t="s">
        <v>2008</v>
      </c>
    </row>
    <row r="151" spans="1:6" x14ac:dyDescent="0.45">
      <c r="A151" s="3" t="s">
        <v>7654</v>
      </c>
      <c r="B151" s="4" t="s">
        <v>6220</v>
      </c>
      <c r="C151" t="s">
        <v>7655</v>
      </c>
      <c r="D151" s="4" t="s">
        <v>7656</v>
      </c>
      <c r="E151" s="4" t="s">
        <v>9247</v>
      </c>
      <c r="F151" t="s">
        <v>2008</v>
      </c>
    </row>
    <row r="152" spans="1:6" x14ac:dyDescent="0.45">
      <c r="A152" s="3" t="s">
        <v>7662</v>
      </c>
      <c r="B152" s="4" t="s">
        <v>6578</v>
      </c>
      <c r="C152" t="s">
        <v>7663</v>
      </c>
      <c r="D152" s="4" t="s">
        <v>7664</v>
      </c>
      <c r="E152" s="4" t="s">
        <v>9248</v>
      </c>
      <c r="F152" t="s">
        <v>2008</v>
      </c>
    </row>
    <row r="153" spans="1:6" x14ac:dyDescent="0.45">
      <c r="A153" s="3" t="s">
        <v>7666</v>
      </c>
      <c r="B153" s="4" t="s">
        <v>6578</v>
      </c>
      <c r="C153" t="s">
        <v>6579</v>
      </c>
      <c r="D153" s="4" t="s">
        <v>7667</v>
      </c>
      <c r="E153" s="4" t="s">
        <v>9249</v>
      </c>
      <c r="F153" t="s">
        <v>2008</v>
      </c>
    </row>
    <row r="154" spans="1:6" x14ac:dyDescent="0.45">
      <c r="A154" s="3" t="s">
        <v>7670</v>
      </c>
      <c r="B154" s="4" t="s">
        <v>6578</v>
      </c>
      <c r="C154" t="s">
        <v>7671</v>
      </c>
      <c r="D154" s="4" t="s">
        <v>7071</v>
      </c>
      <c r="E154" s="4" t="s">
        <v>9166</v>
      </c>
      <c r="F154" t="s">
        <v>2008</v>
      </c>
    </row>
    <row r="155" spans="1:6" x14ac:dyDescent="0.45">
      <c r="A155" s="3" t="s">
        <v>7673</v>
      </c>
      <c r="B155" s="4" t="s">
        <v>5739</v>
      </c>
      <c r="C155" t="s">
        <v>7674</v>
      </c>
      <c r="D155" s="4" t="s">
        <v>7675</v>
      </c>
      <c r="E155" s="4" t="s">
        <v>9250</v>
      </c>
      <c r="F155" t="s">
        <v>2008</v>
      </c>
    </row>
    <row r="156" spans="1:6" x14ac:dyDescent="0.45">
      <c r="A156" s="3" t="s">
        <v>7677</v>
      </c>
      <c r="B156" s="4" t="s">
        <v>7172</v>
      </c>
      <c r="C156" t="s">
        <v>7678</v>
      </c>
      <c r="D156" s="4" t="s">
        <v>7679</v>
      </c>
      <c r="E156" s="4" t="s">
        <v>9251</v>
      </c>
      <c r="F156" t="s">
        <v>2008</v>
      </c>
    </row>
    <row r="157" spans="1:6" x14ac:dyDescent="0.45">
      <c r="A157" s="3" t="s">
        <v>7682</v>
      </c>
      <c r="B157" s="4" t="s">
        <v>7172</v>
      </c>
      <c r="C157" t="s">
        <v>5255</v>
      </c>
      <c r="D157" s="4" t="s">
        <v>7683</v>
      </c>
      <c r="E157" s="4" t="s">
        <v>9252</v>
      </c>
      <c r="F157" t="s">
        <v>2008</v>
      </c>
    </row>
    <row r="158" spans="1:6" x14ac:dyDescent="0.45">
      <c r="A158" s="3" t="s">
        <v>7687</v>
      </c>
      <c r="B158" s="4" t="s">
        <v>7172</v>
      </c>
      <c r="C158" t="s">
        <v>7688</v>
      </c>
      <c r="D158" s="4" t="s">
        <v>7689</v>
      </c>
      <c r="E158" s="4" t="s">
        <v>9253</v>
      </c>
      <c r="F158" t="s">
        <v>2008</v>
      </c>
    </row>
    <row r="159" spans="1:6" x14ac:dyDescent="0.45">
      <c r="A159" s="3" t="s">
        <v>7692</v>
      </c>
      <c r="B159" s="4" t="s">
        <v>7172</v>
      </c>
      <c r="C159" t="s">
        <v>7693</v>
      </c>
      <c r="D159" s="4" t="s">
        <v>7694</v>
      </c>
      <c r="E159" s="4" t="s">
        <v>9254</v>
      </c>
      <c r="F159" t="s">
        <v>2008</v>
      </c>
    </row>
    <row r="160" spans="1:6" x14ac:dyDescent="0.45">
      <c r="A160" s="3" t="s">
        <v>7695</v>
      </c>
      <c r="B160" s="4" t="s">
        <v>5851</v>
      </c>
      <c r="C160" t="s">
        <v>7696</v>
      </c>
      <c r="D160" s="4" t="s">
        <v>7697</v>
      </c>
      <c r="E160" s="4" t="s">
        <v>9255</v>
      </c>
      <c r="F160" t="s">
        <v>2008</v>
      </c>
    </row>
    <row r="161" spans="1:6" x14ac:dyDescent="0.45">
      <c r="A161" s="3" t="s">
        <v>7699</v>
      </c>
      <c r="B161" s="4" t="s">
        <v>7700</v>
      </c>
      <c r="C161" t="s">
        <v>7701</v>
      </c>
      <c r="D161" s="4" t="s">
        <v>7702</v>
      </c>
      <c r="E161" s="4" t="s">
        <v>9256</v>
      </c>
      <c r="F161" t="s">
        <v>2008</v>
      </c>
    </row>
    <row r="162" spans="1:6" x14ac:dyDescent="0.45">
      <c r="A162" s="3" t="s">
        <v>7704</v>
      </c>
      <c r="B162" s="4" t="s">
        <v>5126</v>
      </c>
      <c r="C162" t="s">
        <v>7705</v>
      </c>
      <c r="D162" s="4" t="s">
        <v>7706</v>
      </c>
      <c r="E162" s="4" t="s">
        <v>9257</v>
      </c>
      <c r="F162" t="s">
        <v>2008</v>
      </c>
    </row>
    <row r="163" spans="1:6" x14ac:dyDescent="0.45">
      <c r="A163" s="3" t="s">
        <v>7709</v>
      </c>
      <c r="B163" s="4" t="s">
        <v>7710</v>
      </c>
      <c r="C163" t="s">
        <v>7711</v>
      </c>
      <c r="D163" s="4" t="s">
        <v>7712</v>
      </c>
      <c r="E163" s="4" t="s">
        <v>9258</v>
      </c>
      <c r="F163" t="s">
        <v>2008</v>
      </c>
    </row>
    <row r="164" spans="1:6" x14ac:dyDescent="0.45">
      <c r="A164" s="3" t="s">
        <v>7725</v>
      </c>
      <c r="B164" s="4" t="s">
        <v>6158</v>
      </c>
      <c r="C164" t="s">
        <v>7321</v>
      </c>
      <c r="D164" s="4" t="s">
        <v>6977</v>
      </c>
      <c r="E164" s="4" t="s">
        <v>9149</v>
      </c>
      <c r="F164" t="s">
        <v>2008</v>
      </c>
    </row>
    <row r="165" spans="1:6" x14ac:dyDescent="0.45">
      <c r="A165" s="3" t="s">
        <v>7728</v>
      </c>
      <c r="B165" s="4" t="s">
        <v>7729</v>
      </c>
      <c r="C165" t="s">
        <v>5182</v>
      </c>
      <c r="D165" s="4" t="s">
        <v>7730</v>
      </c>
      <c r="E165" s="4" t="s">
        <v>9259</v>
      </c>
      <c r="F165" t="s">
        <v>2008</v>
      </c>
    </row>
    <row r="166" spans="1:6" x14ac:dyDescent="0.45">
      <c r="A166" s="3" t="s">
        <v>7733</v>
      </c>
      <c r="B166" s="4" t="s">
        <v>7729</v>
      </c>
      <c r="C166" t="s">
        <v>7734</v>
      </c>
      <c r="D166" s="4" t="s">
        <v>7735</v>
      </c>
      <c r="E166" s="4" t="s">
        <v>9260</v>
      </c>
      <c r="F166" t="s">
        <v>2008</v>
      </c>
    </row>
    <row r="167" spans="1:6" x14ac:dyDescent="0.45">
      <c r="A167" s="3" t="s">
        <v>7738</v>
      </c>
      <c r="B167" s="4" t="s">
        <v>7739</v>
      </c>
      <c r="C167" t="s">
        <v>7740</v>
      </c>
      <c r="D167" s="4" t="s">
        <v>7741</v>
      </c>
      <c r="E167" s="4" t="s">
        <v>9261</v>
      </c>
      <c r="F167" t="s">
        <v>2008</v>
      </c>
    </row>
    <row r="168" spans="1:6" x14ac:dyDescent="0.45">
      <c r="A168" s="3" t="s">
        <v>7744</v>
      </c>
      <c r="B168" s="4" t="s">
        <v>7745</v>
      </c>
      <c r="C168" t="s">
        <v>7746</v>
      </c>
      <c r="D168" s="4" t="s">
        <v>6917</v>
      </c>
      <c r="E168" s="4" t="s">
        <v>9143</v>
      </c>
      <c r="F168" t="s">
        <v>2008</v>
      </c>
    </row>
    <row r="169" spans="1:6" x14ac:dyDescent="0.45">
      <c r="A169" s="3" t="s">
        <v>7749</v>
      </c>
      <c r="B169" s="4" t="s">
        <v>7750</v>
      </c>
      <c r="C169" t="s">
        <v>7751</v>
      </c>
      <c r="D169" s="4" t="s">
        <v>7752</v>
      </c>
      <c r="E169" s="4" t="s">
        <v>9262</v>
      </c>
      <c r="F169" t="s">
        <v>2008</v>
      </c>
    </row>
    <row r="170" spans="1:6" x14ac:dyDescent="0.45">
      <c r="A170" s="3" t="s">
        <v>6014</v>
      </c>
      <c r="B170" s="4" t="s">
        <v>6012</v>
      </c>
      <c r="C170" t="s">
        <v>6013</v>
      </c>
      <c r="D170" s="4" t="s">
        <v>7755</v>
      </c>
      <c r="E170" s="4" t="s">
        <v>9263</v>
      </c>
      <c r="F170" t="s">
        <v>2008</v>
      </c>
    </row>
    <row r="171" spans="1:6" x14ac:dyDescent="0.45">
      <c r="A171" s="3" t="s">
        <v>7763</v>
      </c>
      <c r="B171" s="4" t="s">
        <v>6012</v>
      </c>
      <c r="C171" t="s">
        <v>7764</v>
      </c>
      <c r="D171" s="4" t="s">
        <v>7765</v>
      </c>
      <c r="E171" s="4" t="s">
        <v>9264</v>
      </c>
      <c r="F171" t="s">
        <v>2008</v>
      </c>
    </row>
    <row r="172" spans="1:6" x14ac:dyDescent="0.45">
      <c r="A172" s="3" t="s">
        <v>7768</v>
      </c>
      <c r="B172" s="4" t="s">
        <v>6012</v>
      </c>
      <c r="C172" t="s">
        <v>7769</v>
      </c>
      <c r="D172" s="4" t="s">
        <v>7770</v>
      </c>
      <c r="E172" s="4" t="s">
        <v>9265</v>
      </c>
      <c r="F172" t="s">
        <v>2008</v>
      </c>
    </row>
    <row r="173" spans="1:6" x14ac:dyDescent="0.45">
      <c r="A173" s="3" t="s">
        <v>7776</v>
      </c>
      <c r="B173" s="4" t="s">
        <v>6012</v>
      </c>
      <c r="C173" t="s">
        <v>7777</v>
      </c>
      <c r="D173" s="4" t="s">
        <v>7778</v>
      </c>
      <c r="E173" s="4" t="s">
        <v>9266</v>
      </c>
      <c r="F173" t="s">
        <v>2008</v>
      </c>
    </row>
    <row r="174" spans="1:6" x14ac:dyDescent="0.45">
      <c r="A174" s="3" t="s">
        <v>7785</v>
      </c>
      <c r="B174" s="4" t="s">
        <v>6158</v>
      </c>
      <c r="C174" t="s">
        <v>7786</v>
      </c>
      <c r="D174" s="4" t="s">
        <v>7787</v>
      </c>
      <c r="E174" s="4" t="s">
        <v>9267</v>
      </c>
      <c r="F174" t="s">
        <v>2008</v>
      </c>
    </row>
    <row r="175" spans="1:6" x14ac:dyDescent="0.45">
      <c r="A175" s="3" t="s">
        <v>7790</v>
      </c>
      <c r="B175" s="4" t="s">
        <v>6158</v>
      </c>
      <c r="C175" t="s">
        <v>6906</v>
      </c>
      <c r="D175" s="4" t="s">
        <v>7791</v>
      </c>
      <c r="E175" s="4" t="s">
        <v>9268</v>
      </c>
      <c r="F175" t="s">
        <v>2008</v>
      </c>
    </row>
    <row r="176" spans="1:6" x14ac:dyDescent="0.45">
      <c r="A176" s="3" t="s">
        <v>7796</v>
      </c>
      <c r="B176" s="4" t="s">
        <v>7797</v>
      </c>
      <c r="C176" t="s">
        <v>7798</v>
      </c>
      <c r="D176" s="4" t="s">
        <v>7799</v>
      </c>
      <c r="E176" s="4" t="s">
        <v>9269</v>
      </c>
      <c r="F176" t="s">
        <v>2008</v>
      </c>
    </row>
    <row r="177" spans="1:6" x14ac:dyDescent="0.45">
      <c r="A177" s="3" t="s">
        <v>7802</v>
      </c>
      <c r="B177" s="4" t="s">
        <v>7803</v>
      </c>
      <c r="C177" t="s">
        <v>7804</v>
      </c>
      <c r="D177" s="4" t="s">
        <v>7207</v>
      </c>
      <c r="E177" s="4" t="s">
        <v>9186</v>
      </c>
      <c r="F177" t="s">
        <v>2008</v>
      </c>
    </row>
    <row r="178" spans="1:6" x14ac:dyDescent="0.45">
      <c r="A178" s="3" t="s">
        <v>7805</v>
      </c>
      <c r="B178" s="4" t="s">
        <v>7806</v>
      </c>
      <c r="C178" t="s">
        <v>7807</v>
      </c>
      <c r="D178" s="4" t="s">
        <v>7808</v>
      </c>
      <c r="E178" s="4" t="s">
        <v>9270</v>
      </c>
      <c r="F178" t="s">
        <v>2008</v>
      </c>
    </row>
    <row r="179" spans="1:6" x14ac:dyDescent="0.45">
      <c r="A179" s="3" t="s">
        <v>7811</v>
      </c>
      <c r="B179" s="4" t="s">
        <v>5209</v>
      </c>
      <c r="C179" t="s">
        <v>7812</v>
      </c>
      <c r="D179" s="4" t="s">
        <v>7263</v>
      </c>
      <c r="E179" s="4" t="s">
        <v>9195</v>
      </c>
      <c r="F179" t="s">
        <v>2008</v>
      </c>
    </row>
    <row r="180" spans="1:6" x14ac:dyDescent="0.45">
      <c r="A180" s="3" t="s">
        <v>7814</v>
      </c>
      <c r="B180" s="4" t="s">
        <v>7815</v>
      </c>
      <c r="C180" t="s">
        <v>7816</v>
      </c>
      <c r="D180" s="4" t="s">
        <v>7817</v>
      </c>
      <c r="E180" s="4" t="s">
        <v>9271</v>
      </c>
      <c r="F180" t="s">
        <v>2008</v>
      </c>
    </row>
    <row r="181" spans="1:6" x14ac:dyDescent="0.45">
      <c r="A181" s="3" t="s">
        <v>7819</v>
      </c>
      <c r="B181" s="4" t="s">
        <v>7729</v>
      </c>
      <c r="C181" t="s">
        <v>7820</v>
      </c>
      <c r="D181" s="4" t="s">
        <v>7821</v>
      </c>
      <c r="E181" s="4" t="s">
        <v>9272</v>
      </c>
      <c r="F181" t="s">
        <v>2008</v>
      </c>
    </row>
    <row r="182" spans="1:6" x14ac:dyDescent="0.45">
      <c r="A182" s="3" t="s">
        <v>7832</v>
      </c>
      <c r="B182" s="4" t="s">
        <v>7833</v>
      </c>
      <c r="C182" t="s">
        <v>7834</v>
      </c>
      <c r="D182" s="4" t="s">
        <v>7835</v>
      </c>
      <c r="E182" s="4" t="s">
        <v>9273</v>
      </c>
      <c r="F182" t="s">
        <v>2008</v>
      </c>
    </row>
    <row r="183" spans="1:6" x14ac:dyDescent="0.45">
      <c r="A183" s="3" t="s">
        <v>7842</v>
      </c>
      <c r="B183" s="4" t="s">
        <v>5372</v>
      </c>
      <c r="C183" t="s">
        <v>7843</v>
      </c>
      <c r="D183" s="4" t="s">
        <v>7844</v>
      </c>
      <c r="E183" s="4" t="s">
        <v>9274</v>
      </c>
      <c r="F183" t="s">
        <v>2008</v>
      </c>
    </row>
    <row r="184" spans="1:6" x14ac:dyDescent="0.45">
      <c r="A184" s="3" t="s">
        <v>7848</v>
      </c>
      <c r="B184" s="4" t="s">
        <v>5372</v>
      </c>
      <c r="C184" t="s">
        <v>7849</v>
      </c>
      <c r="D184" s="4" t="s">
        <v>7850</v>
      </c>
      <c r="E184" s="4" t="s">
        <v>9275</v>
      </c>
      <c r="F184" t="s">
        <v>2008</v>
      </c>
    </row>
    <row r="185" spans="1:6" x14ac:dyDescent="0.45">
      <c r="A185" s="3" t="s">
        <v>7853</v>
      </c>
      <c r="B185" s="4" t="s">
        <v>5372</v>
      </c>
      <c r="C185" t="s">
        <v>7854</v>
      </c>
      <c r="D185" s="4" t="s">
        <v>7855</v>
      </c>
      <c r="E185" s="4" t="s">
        <v>9276</v>
      </c>
      <c r="F185" t="s">
        <v>2008</v>
      </c>
    </row>
    <row r="186" spans="1:6" x14ac:dyDescent="0.45">
      <c r="A186" s="3" t="s">
        <v>7858</v>
      </c>
      <c r="B186" s="4" t="s">
        <v>5372</v>
      </c>
      <c r="C186" t="s">
        <v>7859</v>
      </c>
      <c r="D186" s="4" t="s">
        <v>7860</v>
      </c>
      <c r="E186" s="4" t="s">
        <v>9277</v>
      </c>
      <c r="F186" t="s">
        <v>2008</v>
      </c>
    </row>
    <row r="187" spans="1:6" x14ac:dyDescent="0.45">
      <c r="A187" s="3" t="s">
        <v>7863</v>
      </c>
      <c r="B187" s="4" t="s">
        <v>5372</v>
      </c>
      <c r="C187" t="s">
        <v>6750</v>
      </c>
      <c r="D187" s="4" t="s">
        <v>7419</v>
      </c>
      <c r="E187" s="4" t="s">
        <v>9217</v>
      </c>
      <c r="F187" t="s">
        <v>2008</v>
      </c>
    </row>
    <row r="188" spans="1:6" x14ac:dyDescent="0.45">
      <c r="A188" s="3" t="s">
        <v>7870</v>
      </c>
      <c r="B188" s="4" t="s">
        <v>5372</v>
      </c>
      <c r="C188" t="s">
        <v>6624</v>
      </c>
      <c r="D188" s="4" t="s">
        <v>6988</v>
      </c>
      <c r="E188" s="4" t="s">
        <v>9151</v>
      </c>
      <c r="F188" t="s">
        <v>2008</v>
      </c>
    </row>
    <row r="189" spans="1:6" x14ac:dyDescent="0.45">
      <c r="A189" s="3" t="s">
        <v>7871</v>
      </c>
      <c r="B189" s="4" t="s">
        <v>5372</v>
      </c>
      <c r="C189" t="s">
        <v>5715</v>
      </c>
      <c r="D189" s="4" t="s">
        <v>7079</v>
      </c>
      <c r="E189" s="4" t="s">
        <v>9168</v>
      </c>
      <c r="F189" t="s">
        <v>2008</v>
      </c>
    </row>
    <row r="190" spans="1:6" x14ac:dyDescent="0.45">
      <c r="A190" s="3" t="s">
        <v>7873</v>
      </c>
      <c r="B190" s="4" t="s">
        <v>7874</v>
      </c>
      <c r="C190" t="s">
        <v>6230</v>
      </c>
      <c r="D190" s="4" t="s">
        <v>7875</v>
      </c>
      <c r="E190" s="4" t="s">
        <v>9278</v>
      </c>
      <c r="F190" t="s">
        <v>2008</v>
      </c>
    </row>
    <row r="191" spans="1:6" x14ac:dyDescent="0.45">
      <c r="A191" s="3" t="s">
        <v>7878</v>
      </c>
      <c r="B191" s="4" t="s">
        <v>7874</v>
      </c>
      <c r="C191" t="s">
        <v>7879</v>
      </c>
      <c r="D191" s="4" t="s">
        <v>7880</v>
      </c>
      <c r="E191" s="4" t="s">
        <v>9279</v>
      </c>
      <c r="F191" t="s">
        <v>2008</v>
      </c>
    </row>
    <row r="192" spans="1:6" x14ac:dyDescent="0.45">
      <c r="A192" s="3" t="s">
        <v>7882</v>
      </c>
      <c r="B192" s="4" t="s">
        <v>7883</v>
      </c>
      <c r="C192" t="s">
        <v>7884</v>
      </c>
      <c r="D192" s="4" t="s">
        <v>7885</v>
      </c>
      <c r="E192" s="4" t="s">
        <v>9280</v>
      </c>
      <c r="F192" t="s">
        <v>2008</v>
      </c>
    </row>
    <row r="193" spans="1:6" x14ac:dyDescent="0.45">
      <c r="A193" s="3" t="s">
        <v>7887</v>
      </c>
      <c r="B193" s="4" t="s">
        <v>7888</v>
      </c>
      <c r="C193" t="s">
        <v>7889</v>
      </c>
      <c r="D193" s="4" t="s">
        <v>7890</v>
      </c>
      <c r="E193" s="4" t="s">
        <v>9281</v>
      </c>
      <c r="F193" t="s">
        <v>2008</v>
      </c>
    </row>
    <row r="194" spans="1:6" x14ac:dyDescent="0.45">
      <c r="A194" s="3" t="s">
        <v>7893</v>
      </c>
      <c r="B194" s="4" t="s">
        <v>5372</v>
      </c>
      <c r="C194" t="s">
        <v>6266</v>
      </c>
      <c r="D194" s="4" t="s">
        <v>7894</v>
      </c>
      <c r="E194" s="4" t="s">
        <v>9282</v>
      </c>
      <c r="F194" t="s">
        <v>2008</v>
      </c>
    </row>
    <row r="195" spans="1:6" x14ac:dyDescent="0.45">
      <c r="A195" s="3" t="s">
        <v>7902</v>
      </c>
      <c r="B195" s="4" t="s">
        <v>5260</v>
      </c>
      <c r="C195" t="s">
        <v>7903</v>
      </c>
      <c r="D195" s="4" t="s">
        <v>6823</v>
      </c>
      <c r="E195" s="4" t="s">
        <v>9131</v>
      </c>
      <c r="F195" t="s">
        <v>2008</v>
      </c>
    </row>
    <row r="196" spans="1:6" x14ac:dyDescent="0.45">
      <c r="A196" s="3" t="s">
        <v>7905</v>
      </c>
      <c r="B196" s="4" t="s">
        <v>7906</v>
      </c>
      <c r="C196" t="s">
        <v>7907</v>
      </c>
      <c r="D196" s="4" t="s">
        <v>7578</v>
      </c>
      <c r="E196" s="4" t="s">
        <v>9236</v>
      </c>
      <c r="F196" t="s">
        <v>2008</v>
      </c>
    </row>
    <row r="197" spans="1:6" x14ac:dyDescent="0.45">
      <c r="A197" s="3" t="s">
        <v>7909</v>
      </c>
      <c r="B197" s="4" t="s">
        <v>7910</v>
      </c>
      <c r="C197" t="s">
        <v>7911</v>
      </c>
      <c r="D197" s="4" t="s">
        <v>7912</v>
      </c>
      <c r="E197" s="4" t="s">
        <v>9283</v>
      </c>
      <c r="F197" t="s">
        <v>2008</v>
      </c>
    </row>
    <row r="198" spans="1:6" x14ac:dyDescent="0.45">
      <c r="A198" s="3" t="s">
        <v>7921</v>
      </c>
      <c r="B198" s="4" t="s">
        <v>6339</v>
      </c>
      <c r="C198" t="s">
        <v>7922</v>
      </c>
      <c r="D198" s="4" t="s">
        <v>7923</v>
      </c>
      <c r="E198" s="4" t="s">
        <v>9284</v>
      </c>
      <c r="F198" t="s">
        <v>2008</v>
      </c>
    </row>
    <row r="199" spans="1:6" x14ac:dyDescent="0.45">
      <c r="A199" s="3" t="s">
        <v>7926</v>
      </c>
      <c r="B199" s="4" t="s">
        <v>7927</v>
      </c>
      <c r="C199" t="s">
        <v>7928</v>
      </c>
      <c r="D199" s="4" t="s">
        <v>7929</v>
      </c>
      <c r="E199" s="4" t="s">
        <v>9285</v>
      </c>
      <c r="F199" t="s">
        <v>2008</v>
      </c>
    </row>
    <row r="200" spans="1:6" x14ac:dyDescent="0.45">
      <c r="A200" s="3" t="s">
        <v>7930</v>
      </c>
      <c r="B200" s="4" t="s">
        <v>7931</v>
      </c>
      <c r="C200" t="s">
        <v>7932</v>
      </c>
      <c r="D200" s="4" t="s">
        <v>7933</v>
      </c>
      <c r="E200" s="4" t="s">
        <v>9286</v>
      </c>
      <c r="F200" t="s">
        <v>2008</v>
      </c>
    </row>
    <row r="201" spans="1:6" x14ac:dyDescent="0.45">
      <c r="A201" s="3" t="s">
        <v>7935</v>
      </c>
      <c r="B201" s="4" t="s">
        <v>7936</v>
      </c>
      <c r="C201" t="s">
        <v>7937</v>
      </c>
      <c r="D201" s="4" t="s">
        <v>7938</v>
      </c>
      <c r="E201" s="4" t="s">
        <v>9287</v>
      </c>
      <c r="F201" t="s">
        <v>2008</v>
      </c>
    </row>
    <row r="202" spans="1:6" x14ac:dyDescent="0.45">
      <c r="A202" s="3" t="s">
        <v>7946</v>
      </c>
      <c r="B202" s="4" t="s">
        <v>5175</v>
      </c>
      <c r="C202" t="s">
        <v>5176</v>
      </c>
      <c r="D202" s="4" t="s">
        <v>7947</v>
      </c>
      <c r="E202" s="4" t="s">
        <v>9288</v>
      </c>
      <c r="F202" t="s">
        <v>2008</v>
      </c>
    </row>
    <row r="203" spans="1:6" x14ac:dyDescent="0.45">
      <c r="A203" s="3" t="s">
        <v>7950</v>
      </c>
      <c r="B203" s="4" t="s">
        <v>7951</v>
      </c>
      <c r="C203" t="s">
        <v>7952</v>
      </c>
      <c r="D203" s="4" t="s">
        <v>7953</v>
      </c>
      <c r="E203" s="4" t="s">
        <v>9289</v>
      </c>
      <c r="F203" t="s">
        <v>2008</v>
      </c>
    </row>
    <row r="204" spans="1:6" x14ac:dyDescent="0.45">
      <c r="A204" s="3" t="s">
        <v>7954</v>
      </c>
      <c r="B204" s="4" t="s">
        <v>5351</v>
      </c>
      <c r="C204" t="s">
        <v>5286</v>
      </c>
      <c r="D204" s="4" t="s">
        <v>7955</v>
      </c>
      <c r="E204" s="4" t="s">
        <v>9290</v>
      </c>
      <c r="F204" t="s">
        <v>2008</v>
      </c>
    </row>
    <row r="205" spans="1:6" x14ac:dyDescent="0.45">
      <c r="A205" s="3" t="s">
        <v>7958</v>
      </c>
      <c r="B205" s="4" t="s">
        <v>5351</v>
      </c>
      <c r="C205" t="s">
        <v>7959</v>
      </c>
      <c r="D205" s="4" t="s">
        <v>7960</v>
      </c>
      <c r="E205" s="4" t="s">
        <v>9291</v>
      </c>
      <c r="F205" t="s">
        <v>2008</v>
      </c>
    </row>
    <row r="206" spans="1:6" x14ac:dyDescent="0.45">
      <c r="A206" s="3" t="s">
        <v>7964</v>
      </c>
      <c r="B206" s="4" t="s">
        <v>5351</v>
      </c>
      <c r="C206" t="s">
        <v>5255</v>
      </c>
      <c r="D206" s="4" t="s">
        <v>7817</v>
      </c>
      <c r="E206" s="4" t="s">
        <v>9271</v>
      </c>
      <c r="F206" t="s">
        <v>2008</v>
      </c>
    </row>
    <row r="207" spans="1:6" x14ac:dyDescent="0.45">
      <c r="A207" s="3" t="s">
        <v>7966</v>
      </c>
      <c r="B207" s="4" t="s">
        <v>7967</v>
      </c>
      <c r="C207" t="s">
        <v>7968</v>
      </c>
      <c r="D207" s="4" t="s">
        <v>7604</v>
      </c>
      <c r="E207" s="4" t="s">
        <v>9240</v>
      </c>
      <c r="F207" t="s">
        <v>2008</v>
      </c>
    </row>
    <row r="208" spans="1:6" x14ac:dyDescent="0.45">
      <c r="A208" s="3" t="s">
        <v>7975</v>
      </c>
      <c r="B208" s="4" t="s">
        <v>7976</v>
      </c>
      <c r="C208" t="s">
        <v>7977</v>
      </c>
      <c r="D208" s="4" t="s">
        <v>7978</v>
      </c>
      <c r="E208" s="4" t="s">
        <v>9292</v>
      </c>
      <c r="F208" t="s">
        <v>2008</v>
      </c>
    </row>
    <row r="209" spans="1:6" x14ac:dyDescent="0.45">
      <c r="A209" s="3" t="s">
        <v>7981</v>
      </c>
      <c r="B209" s="4" t="s">
        <v>5562</v>
      </c>
      <c r="C209" t="s">
        <v>7982</v>
      </c>
      <c r="D209" s="4" t="s">
        <v>7983</v>
      </c>
      <c r="E209" s="4" t="s">
        <v>9293</v>
      </c>
      <c r="F209" t="s">
        <v>2008</v>
      </c>
    </row>
    <row r="210" spans="1:6" x14ac:dyDescent="0.45">
      <c r="A210" s="3" t="s">
        <v>7986</v>
      </c>
      <c r="B210" s="4" t="s">
        <v>5714</v>
      </c>
      <c r="C210" t="s">
        <v>7987</v>
      </c>
      <c r="D210" s="4" t="s">
        <v>7988</v>
      </c>
      <c r="E210" s="4" t="s">
        <v>9294</v>
      </c>
      <c r="F210" t="s">
        <v>2008</v>
      </c>
    </row>
    <row r="211" spans="1:6" x14ac:dyDescent="0.45">
      <c r="A211" s="3" t="s">
        <v>7992</v>
      </c>
      <c r="B211" s="4" t="s">
        <v>6229</v>
      </c>
      <c r="C211" t="s">
        <v>7991</v>
      </c>
      <c r="D211" s="4" t="s">
        <v>6959</v>
      </c>
      <c r="E211" s="4" t="s">
        <v>9295</v>
      </c>
      <c r="F211" t="s">
        <v>2008</v>
      </c>
    </row>
    <row r="212" spans="1:6" x14ac:dyDescent="0.45">
      <c r="A212" s="3" t="s">
        <v>7994</v>
      </c>
      <c r="B212" s="4" t="s">
        <v>7995</v>
      </c>
      <c r="C212" t="s">
        <v>5905</v>
      </c>
      <c r="D212" s="4" t="s">
        <v>7996</v>
      </c>
      <c r="E212" s="4" t="s">
        <v>9296</v>
      </c>
      <c r="F212" t="s">
        <v>2008</v>
      </c>
    </row>
    <row r="213" spans="1:6" x14ac:dyDescent="0.45">
      <c r="A213" s="3" t="s">
        <v>8004</v>
      </c>
      <c r="B213" s="4" t="s">
        <v>8005</v>
      </c>
      <c r="C213" t="s">
        <v>8006</v>
      </c>
      <c r="D213" s="4" t="s">
        <v>7664</v>
      </c>
      <c r="E213" s="4" t="s">
        <v>9248</v>
      </c>
      <c r="F213" t="s">
        <v>2008</v>
      </c>
    </row>
    <row r="214" spans="1:6" x14ac:dyDescent="0.45">
      <c r="A214" s="3" t="s">
        <v>8007</v>
      </c>
      <c r="B214" s="4" t="s">
        <v>8008</v>
      </c>
      <c r="C214" t="s">
        <v>8009</v>
      </c>
      <c r="D214" s="4" t="s">
        <v>8010</v>
      </c>
      <c r="E214" s="4" t="s">
        <v>9297</v>
      </c>
      <c r="F214" t="s">
        <v>2008</v>
      </c>
    </row>
    <row r="215" spans="1:6" x14ac:dyDescent="0.45">
      <c r="A215" s="3" t="s">
        <v>8015</v>
      </c>
      <c r="B215" s="4" t="s">
        <v>6008</v>
      </c>
      <c r="C215" t="s">
        <v>8016</v>
      </c>
      <c r="D215" s="4" t="s">
        <v>8017</v>
      </c>
      <c r="E215" s="4" t="s">
        <v>9298</v>
      </c>
      <c r="F215" t="s">
        <v>2008</v>
      </c>
    </row>
    <row r="216" spans="1:6" x14ac:dyDescent="0.45">
      <c r="A216" s="3" t="s">
        <v>8020</v>
      </c>
      <c r="B216" s="4" t="s">
        <v>7166</v>
      </c>
      <c r="C216" t="s">
        <v>8021</v>
      </c>
      <c r="D216" s="4" t="s">
        <v>8022</v>
      </c>
      <c r="E216" s="4" t="s">
        <v>9299</v>
      </c>
      <c r="F216" t="s">
        <v>2008</v>
      </c>
    </row>
    <row r="217" spans="1:6" x14ac:dyDescent="0.45">
      <c r="A217" s="3" t="s">
        <v>8028</v>
      </c>
      <c r="B217" s="4" t="s">
        <v>6515</v>
      </c>
      <c r="C217" t="s">
        <v>5062</v>
      </c>
      <c r="D217" s="4" t="s">
        <v>8029</v>
      </c>
      <c r="E217" s="4" t="s">
        <v>9300</v>
      </c>
      <c r="F217" t="s">
        <v>2008</v>
      </c>
    </row>
    <row r="218" spans="1:6" x14ac:dyDescent="0.45">
      <c r="A218" s="3" t="s">
        <v>8033</v>
      </c>
      <c r="B218" s="4" t="s">
        <v>6515</v>
      </c>
      <c r="C218" t="s">
        <v>8034</v>
      </c>
      <c r="D218" s="4" t="s">
        <v>7667</v>
      </c>
      <c r="E218" s="4" t="s">
        <v>9249</v>
      </c>
      <c r="F218" t="s">
        <v>2008</v>
      </c>
    </row>
    <row r="219" spans="1:6" x14ac:dyDescent="0.45">
      <c r="A219" s="3" t="s">
        <v>8039</v>
      </c>
      <c r="B219" s="4" t="s">
        <v>5562</v>
      </c>
      <c r="C219" t="s">
        <v>8040</v>
      </c>
      <c r="D219" s="4" t="s">
        <v>8041</v>
      </c>
      <c r="E219" s="4" t="s">
        <v>9301</v>
      </c>
      <c r="F219" t="s">
        <v>2008</v>
      </c>
    </row>
    <row r="220" spans="1:6" x14ac:dyDescent="0.45">
      <c r="A220" s="3" t="s">
        <v>8043</v>
      </c>
      <c r="B220" s="4" t="s">
        <v>5562</v>
      </c>
      <c r="C220" t="s">
        <v>8044</v>
      </c>
      <c r="D220" s="4" t="s">
        <v>8045</v>
      </c>
      <c r="E220" s="4" t="s">
        <v>9302</v>
      </c>
      <c r="F220" t="s">
        <v>2008</v>
      </c>
    </row>
    <row r="221" spans="1:6" x14ac:dyDescent="0.45">
      <c r="A221" s="3" t="s">
        <v>8051</v>
      </c>
      <c r="B221" s="4" t="s">
        <v>5562</v>
      </c>
      <c r="C221" t="s">
        <v>8052</v>
      </c>
      <c r="D221" s="4" t="s">
        <v>8053</v>
      </c>
      <c r="E221" s="4" t="s">
        <v>9303</v>
      </c>
      <c r="F221" t="s">
        <v>2008</v>
      </c>
    </row>
    <row r="222" spans="1:6" x14ac:dyDescent="0.45">
      <c r="A222" s="3" t="s">
        <v>8060</v>
      </c>
      <c r="B222" s="4" t="s">
        <v>6890</v>
      </c>
      <c r="C222" t="s">
        <v>6891</v>
      </c>
      <c r="D222" s="4" t="s">
        <v>8061</v>
      </c>
      <c r="E222" s="4" t="s">
        <v>9304</v>
      </c>
      <c r="F222" t="s">
        <v>2008</v>
      </c>
    </row>
    <row r="223" spans="1:6" x14ac:dyDescent="0.45">
      <c r="A223" s="3" t="s">
        <v>8064</v>
      </c>
      <c r="B223" s="4" t="s">
        <v>5714</v>
      </c>
      <c r="C223" t="s">
        <v>8065</v>
      </c>
      <c r="D223" s="4" t="s">
        <v>8066</v>
      </c>
      <c r="E223" s="4" t="s">
        <v>9305</v>
      </c>
      <c r="F223" t="s">
        <v>2008</v>
      </c>
    </row>
    <row r="224" spans="1:6" x14ac:dyDescent="0.45">
      <c r="A224" s="3" t="s">
        <v>8069</v>
      </c>
      <c r="B224" s="4" t="s">
        <v>5714</v>
      </c>
      <c r="C224" t="s">
        <v>6953</v>
      </c>
      <c r="D224" s="4" t="s">
        <v>8070</v>
      </c>
      <c r="E224" s="4" t="s">
        <v>9306</v>
      </c>
      <c r="F224" t="s">
        <v>2008</v>
      </c>
    </row>
    <row r="225" spans="1:6" x14ac:dyDescent="0.45">
      <c r="A225" s="3" t="s">
        <v>8079</v>
      </c>
      <c r="B225" s="4" t="s">
        <v>8080</v>
      </c>
      <c r="C225" t="s">
        <v>8081</v>
      </c>
      <c r="D225" s="4" t="s">
        <v>8082</v>
      </c>
      <c r="E225" s="4" t="s">
        <v>9307</v>
      </c>
      <c r="F225" t="s">
        <v>2008</v>
      </c>
    </row>
    <row r="226" spans="1:6" x14ac:dyDescent="0.45">
      <c r="A226" s="3" t="s">
        <v>8087</v>
      </c>
      <c r="B226" s="4" t="s">
        <v>8080</v>
      </c>
      <c r="C226" t="s">
        <v>8088</v>
      </c>
      <c r="D226" s="4" t="s">
        <v>8089</v>
      </c>
      <c r="E226" s="4" t="s">
        <v>9308</v>
      </c>
      <c r="F226" t="s">
        <v>2008</v>
      </c>
    </row>
    <row r="227" spans="1:6" x14ac:dyDescent="0.45">
      <c r="A227" s="3" t="s">
        <v>8091</v>
      </c>
      <c r="B227" s="4" t="s">
        <v>8080</v>
      </c>
      <c r="C227" t="s">
        <v>8092</v>
      </c>
      <c r="D227" s="4" t="s">
        <v>7656</v>
      </c>
      <c r="E227" s="4" t="s">
        <v>9247</v>
      </c>
      <c r="F227" t="s">
        <v>2008</v>
      </c>
    </row>
    <row r="228" spans="1:6" x14ac:dyDescent="0.45">
      <c r="A228" s="3" t="s">
        <v>8104</v>
      </c>
      <c r="B228" s="4" t="s">
        <v>5983</v>
      </c>
      <c r="C228" t="s">
        <v>8105</v>
      </c>
      <c r="D228" s="4" t="s">
        <v>7442</v>
      </c>
      <c r="E228" s="4" t="s">
        <v>9220</v>
      </c>
      <c r="F228" t="s">
        <v>2008</v>
      </c>
    </row>
    <row r="229" spans="1:6" x14ac:dyDescent="0.45">
      <c r="A229" s="3" t="s">
        <v>8115</v>
      </c>
      <c r="B229" s="4" t="s">
        <v>5714</v>
      </c>
      <c r="C229" t="s">
        <v>8116</v>
      </c>
      <c r="D229" s="4" t="s">
        <v>6977</v>
      </c>
      <c r="E229" s="4" t="s">
        <v>9149</v>
      </c>
      <c r="F229" t="s">
        <v>2008</v>
      </c>
    </row>
    <row r="230" spans="1:6" x14ac:dyDescent="0.45">
      <c r="A230" s="3" t="s">
        <v>8122</v>
      </c>
      <c r="B230" s="4" t="s">
        <v>6595</v>
      </c>
      <c r="C230" t="s">
        <v>8123</v>
      </c>
      <c r="D230" s="4" t="s">
        <v>6717</v>
      </c>
      <c r="E230" s="4" t="s">
        <v>9120</v>
      </c>
      <c r="F230" t="s">
        <v>2008</v>
      </c>
    </row>
    <row r="231" spans="1:6" x14ac:dyDescent="0.45">
      <c r="A231" s="3" t="s">
        <v>8126</v>
      </c>
      <c r="B231" s="4" t="s">
        <v>8127</v>
      </c>
      <c r="C231" t="s">
        <v>8128</v>
      </c>
      <c r="D231" s="4" t="s">
        <v>8129</v>
      </c>
      <c r="E231" s="4" t="s">
        <v>9309</v>
      </c>
      <c r="F231" t="s">
        <v>2008</v>
      </c>
    </row>
    <row r="232" spans="1:6" x14ac:dyDescent="0.45">
      <c r="A232" s="3" t="s">
        <v>8138</v>
      </c>
      <c r="B232" s="4" t="s">
        <v>8139</v>
      </c>
      <c r="C232" t="s">
        <v>8140</v>
      </c>
      <c r="D232" s="4" t="s">
        <v>8141</v>
      </c>
      <c r="E232" s="4" t="s">
        <v>9310</v>
      </c>
      <c r="F232" t="s">
        <v>2008</v>
      </c>
    </row>
    <row r="233" spans="1:6" x14ac:dyDescent="0.45">
      <c r="A233" s="3" t="s">
        <v>8144</v>
      </c>
      <c r="B233" s="4" t="s">
        <v>8139</v>
      </c>
      <c r="C233" t="s">
        <v>8145</v>
      </c>
      <c r="D233" s="4" t="s">
        <v>8146</v>
      </c>
      <c r="E233" s="4" t="s">
        <v>9311</v>
      </c>
      <c r="F233" t="s">
        <v>2008</v>
      </c>
    </row>
    <row r="234" spans="1:6" x14ac:dyDescent="0.45">
      <c r="A234" s="3" t="s">
        <v>8150</v>
      </c>
      <c r="B234" s="4" t="s">
        <v>8151</v>
      </c>
      <c r="C234" t="s">
        <v>8152</v>
      </c>
      <c r="D234" s="4" t="s">
        <v>8153</v>
      </c>
      <c r="E234" s="4" t="s">
        <v>9312</v>
      </c>
      <c r="F234" t="s">
        <v>2008</v>
      </c>
    </row>
    <row r="235" spans="1:6" x14ac:dyDescent="0.45">
      <c r="A235" s="3" t="s">
        <v>8154</v>
      </c>
      <c r="B235" s="4" t="s">
        <v>6595</v>
      </c>
      <c r="C235" t="s">
        <v>8155</v>
      </c>
      <c r="D235" s="4" t="s">
        <v>8156</v>
      </c>
      <c r="E235" s="4" t="s">
        <v>9313</v>
      </c>
      <c r="F235" t="s">
        <v>2008</v>
      </c>
    </row>
    <row r="236" spans="1:6" x14ac:dyDescent="0.45">
      <c r="A236" s="3" t="s">
        <v>8158</v>
      </c>
      <c r="B236" s="4" t="s">
        <v>8159</v>
      </c>
      <c r="C236" t="s">
        <v>8160</v>
      </c>
      <c r="D236" s="4" t="s">
        <v>8161</v>
      </c>
      <c r="E236" s="4" t="s">
        <v>9314</v>
      </c>
      <c r="F236" t="s">
        <v>2008</v>
      </c>
    </row>
    <row r="237" spans="1:6" x14ac:dyDescent="0.45">
      <c r="A237" s="3" t="s">
        <v>8165</v>
      </c>
      <c r="B237" s="4" t="s">
        <v>8166</v>
      </c>
      <c r="C237" t="s">
        <v>8167</v>
      </c>
      <c r="D237" s="4" t="s">
        <v>6977</v>
      </c>
      <c r="E237" s="4" t="s">
        <v>9149</v>
      </c>
      <c r="F237" t="s">
        <v>2008</v>
      </c>
    </row>
    <row r="238" spans="1:6" x14ac:dyDescent="0.45">
      <c r="A238" s="3" t="s">
        <v>8168</v>
      </c>
      <c r="B238" s="4" t="s">
        <v>8169</v>
      </c>
      <c r="C238" t="s">
        <v>5182</v>
      </c>
      <c r="D238" s="4" t="s">
        <v>8170</v>
      </c>
      <c r="E238" s="4" t="s">
        <v>9315</v>
      </c>
      <c r="F238" t="s">
        <v>2008</v>
      </c>
    </row>
    <row r="239" spans="1:6" x14ac:dyDescent="0.45">
      <c r="A239" s="3" t="s">
        <v>8173</v>
      </c>
      <c r="B239" s="4" t="s">
        <v>8169</v>
      </c>
      <c r="C239" t="s">
        <v>8174</v>
      </c>
      <c r="D239" s="4" t="s">
        <v>8175</v>
      </c>
      <c r="E239" s="4" t="s">
        <v>9316</v>
      </c>
      <c r="F239" t="s">
        <v>2008</v>
      </c>
    </row>
    <row r="240" spans="1:6" x14ac:dyDescent="0.45">
      <c r="A240" s="3" t="s">
        <v>8182</v>
      </c>
      <c r="B240" s="4" t="s">
        <v>5181</v>
      </c>
      <c r="C240" t="s">
        <v>8183</v>
      </c>
      <c r="D240" s="4" t="s">
        <v>7419</v>
      </c>
      <c r="E240" s="4" t="s">
        <v>9217</v>
      </c>
      <c r="F240" t="s">
        <v>2008</v>
      </c>
    </row>
    <row r="241" spans="1:6" x14ac:dyDescent="0.45">
      <c r="A241" s="3" t="s">
        <v>8184</v>
      </c>
      <c r="B241" s="4" t="s">
        <v>8185</v>
      </c>
      <c r="C241" t="s">
        <v>8186</v>
      </c>
      <c r="D241" s="4" t="s">
        <v>7207</v>
      </c>
      <c r="E241" s="4" t="s">
        <v>9186</v>
      </c>
      <c r="F241" t="s">
        <v>2008</v>
      </c>
    </row>
    <row r="242" spans="1:6" x14ac:dyDescent="0.45">
      <c r="A242" s="3" t="s">
        <v>8187</v>
      </c>
      <c r="B242" s="4" t="s">
        <v>6128</v>
      </c>
      <c r="C242" t="s">
        <v>8188</v>
      </c>
      <c r="D242" s="4" t="s">
        <v>8189</v>
      </c>
      <c r="E242" s="4" t="s">
        <v>9317</v>
      </c>
      <c r="F242" t="s">
        <v>2008</v>
      </c>
    </row>
    <row r="243" spans="1:6" x14ac:dyDescent="0.45">
      <c r="A243" s="3" t="s">
        <v>8194</v>
      </c>
      <c r="B243" s="4" t="s">
        <v>6128</v>
      </c>
      <c r="C243" t="s">
        <v>8195</v>
      </c>
      <c r="D243" s="4" t="s">
        <v>8146</v>
      </c>
      <c r="E243" s="4" t="s">
        <v>9311</v>
      </c>
      <c r="F243" t="s">
        <v>2008</v>
      </c>
    </row>
    <row r="244" spans="1:6" x14ac:dyDescent="0.45">
      <c r="A244" s="3" t="s">
        <v>8197</v>
      </c>
      <c r="B244" s="4" t="s">
        <v>5545</v>
      </c>
      <c r="C244" t="s">
        <v>8198</v>
      </c>
      <c r="D244" s="4" t="s">
        <v>7752</v>
      </c>
      <c r="E244" s="4" t="s">
        <v>9262</v>
      </c>
      <c r="F244" t="s">
        <v>2008</v>
      </c>
    </row>
    <row r="245" spans="1:6" x14ac:dyDescent="0.45">
      <c r="A245" s="3" t="s">
        <v>8200</v>
      </c>
      <c r="B245" s="4" t="s">
        <v>5408</v>
      </c>
      <c r="C245" t="s">
        <v>8201</v>
      </c>
      <c r="D245" s="4" t="s">
        <v>8202</v>
      </c>
      <c r="E245" s="4" t="s">
        <v>9318</v>
      </c>
      <c r="F245" t="s">
        <v>2008</v>
      </c>
    </row>
    <row r="246" spans="1:6" x14ac:dyDescent="0.45">
      <c r="A246" s="3" t="s">
        <v>8204</v>
      </c>
      <c r="B246" s="4" t="s">
        <v>5408</v>
      </c>
      <c r="C246" t="s">
        <v>8205</v>
      </c>
      <c r="D246" s="4" t="s">
        <v>7537</v>
      </c>
      <c r="E246" s="4" t="s">
        <v>9230</v>
      </c>
      <c r="F246" t="s">
        <v>2008</v>
      </c>
    </row>
    <row r="247" spans="1:6" x14ac:dyDescent="0.45">
      <c r="A247" s="3" t="s">
        <v>8213</v>
      </c>
      <c r="B247" s="4" t="s">
        <v>8166</v>
      </c>
      <c r="C247" t="s">
        <v>8214</v>
      </c>
      <c r="D247" s="4" t="s">
        <v>8215</v>
      </c>
      <c r="E247" s="4" t="s">
        <v>9319</v>
      </c>
      <c r="F247" t="s">
        <v>2008</v>
      </c>
    </row>
    <row r="248" spans="1:6" x14ac:dyDescent="0.45">
      <c r="A248" s="3" t="s">
        <v>8219</v>
      </c>
      <c r="B248" s="4" t="s">
        <v>5918</v>
      </c>
      <c r="C248" t="s">
        <v>8220</v>
      </c>
      <c r="D248" s="4" t="s">
        <v>8221</v>
      </c>
      <c r="E248" s="4" t="s">
        <v>9320</v>
      </c>
      <c r="F248" t="s">
        <v>2008</v>
      </c>
    </row>
    <row r="249" spans="1:6" x14ac:dyDescent="0.45">
      <c r="A249" s="3" t="s">
        <v>8231</v>
      </c>
      <c r="B249" s="4" t="s">
        <v>8232</v>
      </c>
      <c r="C249" t="s">
        <v>8233</v>
      </c>
      <c r="D249" s="4" t="s">
        <v>7079</v>
      </c>
      <c r="E249" s="4" t="s">
        <v>9168</v>
      </c>
      <c r="F249" t="s">
        <v>2008</v>
      </c>
    </row>
    <row r="250" spans="1:6" x14ac:dyDescent="0.45">
      <c r="A250" s="3" t="s">
        <v>8239</v>
      </c>
      <c r="B250" s="4" t="s">
        <v>8240</v>
      </c>
      <c r="C250" t="s">
        <v>8116</v>
      </c>
      <c r="D250" s="4" t="s">
        <v>8241</v>
      </c>
      <c r="E250" s="4" t="s">
        <v>9321</v>
      </c>
      <c r="F250" t="s">
        <v>2008</v>
      </c>
    </row>
    <row r="251" spans="1:6" x14ac:dyDescent="0.45">
      <c r="A251" s="3" t="s">
        <v>8244</v>
      </c>
      <c r="B251" s="4" t="s">
        <v>8245</v>
      </c>
      <c r="C251" t="s">
        <v>8246</v>
      </c>
      <c r="D251" s="4" t="s">
        <v>8247</v>
      </c>
      <c r="E251" s="4" t="s">
        <v>9322</v>
      </c>
      <c r="F251" t="s">
        <v>2008</v>
      </c>
    </row>
    <row r="252" spans="1:6" x14ac:dyDescent="0.45">
      <c r="A252" s="3" t="s">
        <v>8250</v>
      </c>
      <c r="B252" s="4" t="s">
        <v>8251</v>
      </c>
      <c r="C252" t="s">
        <v>5084</v>
      </c>
      <c r="D252" s="4" t="s">
        <v>7604</v>
      </c>
      <c r="E252" s="4" t="s">
        <v>9240</v>
      </c>
      <c r="F252" t="s">
        <v>2008</v>
      </c>
    </row>
    <row r="253" spans="1:6" x14ac:dyDescent="0.45">
      <c r="A253" s="3" t="s">
        <v>8255</v>
      </c>
      <c r="B253" s="4" t="s">
        <v>8251</v>
      </c>
      <c r="C253" t="s">
        <v>5084</v>
      </c>
      <c r="D253" s="4" t="s">
        <v>8256</v>
      </c>
      <c r="E253" s="4" t="s">
        <v>9323</v>
      </c>
      <c r="F253" t="s">
        <v>2008</v>
      </c>
    </row>
    <row r="254" spans="1:6" x14ac:dyDescent="0.45">
      <c r="A254" s="3" t="s">
        <v>8258</v>
      </c>
      <c r="B254" s="4" t="s">
        <v>8259</v>
      </c>
      <c r="C254" t="s">
        <v>8260</v>
      </c>
      <c r="D254" s="4" t="s">
        <v>8261</v>
      </c>
      <c r="E254" s="4" t="s">
        <v>9324</v>
      </c>
      <c r="F254" t="s">
        <v>2008</v>
      </c>
    </row>
    <row r="255" spans="1:6" x14ac:dyDescent="0.45">
      <c r="A255" s="4" t="s">
        <v>8270</v>
      </c>
      <c r="B255" s="4" t="s">
        <v>8271</v>
      </c>
      <c r="C255" t="s">
        <v>8272</v>
      </c>
      <c r="D255" s="4" t="s">
        <v>7624</v>
      </c>
      <c r="E255" s="4" t="s">
        <v>9242</v>
      </c>
      <c r="F255" t="s">
        <v>2008</v>
      </c>
    </row>
    <row r="256" spans="1:6" x14ac:dyDescent="0.45">
      <c r="A256" s="3" t="s">
        <v>8274</v>
      </c>
      <c r="B256" s="4" t="s">
        <v>8275</v>
      </c>
      <c r="C256" t="s">
        <v>8276</v>
      </c>
      <c r="D256" s="4" t="s">
        <v>8277</v>
      </c>
      <c r="E256" s="4" t="s">
        <v>9325</v>
      </c>
      <c r="F256" t="s">
        <v>2008</v>
      </c>
    </row>
    <row r="257" spans="1:6" x14ac:dyDescent="0.45">
      <c r="A257" s="3" t="s">
        <v>8279</v>
      </c>
      <c r="B257" s="4" t="s">
        <v>8280</v>
      </c>
      <c r="C257" t="s">
        <v>8281</v>
      </c>
      <c r="D257" s="4" t="s">
        <v>8282</v>
      </c>
      <c r="E257" s="4" t="s">
        <v>9326</v>
      </c>
      <c r="F257" t="s">
        <v>2008</v>
      </c>
    </row>
    <row r="258" spans="1:6" x14ac:dyDescent="0.45">
      <c r="A258" s="3" t="s">
        <v>8284</v>
      </c>
      <c r="B258" s="4" t="s">
        <v>5545</v>
      </c>
      <c r="C258" t="s">
        <v>8285</v>
      </c>
      <c r="D258" s="4" t="s">
        <v>8286</v>
      </c>
      <c r="E258" s="4" t="s">
        <v>9327</v>
      </c>
      <c r="F258" t="s">
        <v>2008</v>
      </c>
    </row>
    <row r="259" spans="1:6" x14ac:dyDescent="0.45">
      <c r="A259" s="3" t="s">
        <v>8288</v>
      </c>
      <c r="B259" s="4" t="s">
        <v>5148</v>
      </c>
      <c r="C259" t="s">
        <v>8289</v>
      </c>
      <c r="D259" s="4" t="s">
        <v>8290</v>
      </c>
      <c r="E259" s="4" t="s">
        <v>9328</v>
      </c>
      <c r="F259" t="s">
        <v>2008</v>
      </c>
    </row>
    <row r="260" spans="1:6" x14ac:dyDescent="0.45">
      <c r="A260" s="3" t="s">
        <v>8293</v>
      </c>
      <c r="B260" s="4" t="s">
        <v>8294</v>
      </c>
      <c r="C260" t="s">
        <v>8295</v>
      </c>
      <c r="D260" s="4" t="s">
        <v>8296</v>
      </c>
      <c r="E260" s="4" t="s">
        <v>9329</v>
      </c>
      <c r="F260" t="s">
        <v>2008</v>
      </c>
    </row>
    <row r="261" spans="1:6" x14ac:dyDescent="0.45">
      <c r="A261" s="3" t="s">
        <v>8300</v>
      </c>
      <c r="B261" s="4" t="s">
        <v>8301</v>
      </c>
      <c r="C261" t="s">
        <v>8302</v>
      </c>
      <c r="D261" s="4" t="s">
        <v>8303</v>
      </c>
      <c r="E261" s="4" t="s">
        <v>9330</v>
      </c>
      <c r="F261" t="s">
        <v>2008</v>
      </c>
    </row>
    <row r="262" spans="1:6" x14ac:dyDescent="0.45">
      <c r="A262" s="3" t="s">
        <v>8316</v>
      </c>
      <c r="B262" s="4" t="s">
        <v>5148</v>
      </c>
      <c r="C262" t="s">
        <v>8289</v>
      </c>
      <c r="D262" s="4" t="s">
        <v>8290</v>
      </c>
      <c r="E262" s="4" t="s">
        <v>9328</v>
      </c>
      <c r="F262" t="s">
        <v>2008</v>
      </c>
    </row>
    <row r="263" spans="1:6" x14ac:dyDescent="0.45">
      <c r="A263" s="3" t="s">
        <v>8327</v>
      </c>
      <c r="B263" s="4" t="s">
        <v>8328</v>
      </c>
      <c r="C263" t="s">
        <v>8329</v>
      </c>
      <c r="D263" s="4" t="s">
        <v>8330</v>
      </c>
      <c r="E263" s="4" t="s">
        <v>9331</v>
      </c>
      <c r="F263" t="s">
        <v>2008</v>
      </c>
    </row>
    <row r="264" spans="1:6" x14ac:dyDescent="0.45">
      <c r="A264" s="3" t="s">
        <v>8332</v>
      </c>
      <c r="B264" s="4" t="s">
        <v>8333</v>
      </c>
      <c r="C264" t="s">
        <v>8334</v>
      </c>
      <c r="D264" s="4" t="s">
        <v>7013</v>
      </c>
      <c r="E264" s="4" t="s">
        <v>9156</v>
      </c>
      <c r="F264" t="s">
        <v>2008</v>
      </c>
    </row>
    <row r="265" spans="1:6" x14ac:dyDescent="0.45">
      <c r="A265" s="3" t="s">
        <v>8337</v>
      </c>
      <c r="B265" s="4" t="s">
        <v>8338</v>
      </c>
      <c r="C265" t="s">
        <v>8339</v>
      </c>
      <c r="D265" s="4" t="s">
        <v>8340</v>
      </c>
      <c r="E265" s="4" t="s">
        <v>9332</v>
      </c>
      <c r="F265" t="s">
        <v>2008</v>
      </c>
    </row>
    <row r="266" spans="1:6" x14ac:dyDescent="0.45">
      <c r="A266" s="3" t="s">
        <v>8343</v>
      </c>
      <c r="B266" s="4" t="s">
        <v>8344</v>
      </c>
      <c r="C266" t="s">
        <v>8345</v>
      </c>
      <c r="D266" s="4" t="s">
        <v>8346</v>
      </c>
      <c r="E266" s="4" t="s">
        <v>9333</v>
      </c>
      <c r="F266" t="s">
        <v>2008</v>
      </c>
    </row>
    <row r="267" spans="1:6" x14ac:dyDescent="0.45">
      <c r="A267" s="3" t="s">
        <v>8353</v>
      </c>
      <c r="B267" s="4" t="s">
        <v>6409</v>
      </c>
      <c r="C267" t="s">
        <v>8354</v>
      </c>
      <c r="D267" s="4" t="s">
        <v>7604</v>
      </c>
      <c r="E267" s="4" t="s">
        <v>9240</v>
      </c>
      <c r="F267" t="s">
        <v>2008</v>
      </c>
    </row>
    <row r="268" spans="1:6" x14ac:dyDescent="0.45">
      <c r="A268" s="3" t="s">
        <v>8356</v>
      </c>
      <c r="B268" s="4" t="s">
        <v>8357</v>
      </c>
      <c r="C268" t="s">
        <v>8358</v>
      </c>
      <c r="D268" s="4" t="s">
        <v>8359</v>
      </c>
      <c r="E268" s="4" t="s">
        <v>9334</v>
      </c>
      <c r="F268" t="s">
        <v>2008</v>
      </c>
    </row>
    <row r="269" spans="1:6" x14ac:dyDescent="0.45">
      <c r="A269" s="3" t="s">
        <v>8362</v>
      </c>
      <c r="B269" s="4" t="s">
        <v>8363</v>
      </c>
      <c r="C269" t="s">
        <v>8364</v>
      </c>
      <c r="D269" s="4" t="s">
        <v>7667</v>
      </c>
      <c r="E269" s="4" t="s">
        <v>9249</v>
      </c>
      <c r="F269" t="s">
        <v>2008</v>
      </c>
    </row>
    <row r="270" spans="1:6" x14ac:dyDescent="0.45">
      <c r="A270" s="3" t="s">
        <v>8367</v>
      </c>
      <c r="B270" s="4" t="s">
        <v>8363</v>
      </c>
      <c r="C270" t="s">
        <v>8368</v>
      </c>
      <c r="D270" s="4" t="s">
        <v>7009</v>
      </c>
      <c r="E270" s="4" t="s">
        <v>9155</v>
      </c>
      <c r="F270" t="s">
        <v>2008</v>
      </c>
    </row>
    <row r="271" spans="1:6" x14ac:dyDescent="0.45">
      <c r="A271" s="3" t="s">
        <v>8375</v>
      </c>
      <c r="B271" s="4" t="s">
        <v>6582</v>
      </c>
      <c r="C271" t="s">
        <v>8376</v>
      </c>
      <c r="D271" s="4" t="s">
        <v>8377</v>
      </c>
      <c r="E271" s="4" t="s">
        <v>9335</v>
      </c>
      <c r="F271" t="s">
        <v>2008</v>
      </c>
    </row>
    <row r="272" spans="1:6" x14ac:dyDescent="0.45">
      <c r="A272" s="3" t="s">
        <v>8380</v>
      </c>
      <c r="B272" s="4" t="s">
        <v>6582</v>
      </c>
      <c r="C272" t="s">
        <v>8381</v>
      </c>
      <c r="D272" s="4" t="s">
        <v>8382</v>
      </c>
      <c r="E272" s="4" t="s">
        <v>9336</v>
      </c>
      <c r="F272" t="s">
        <v>2008</v>
      </c>
    </row>
    <row r="273" spans="1:6" x14ac:dyDescent="0.45">
      <c r="A273" s="3" t="s">
        <v>8385</v>
      </c>
      <c r="B273" s="4" t="s">
        <v>8386</v>
      </c>
      <c r="C273" t="s">
        <v>8387</v>
      </c>
      <c r="D273" s="4" t="s">
        <v>8388</v>
      </c>
      <c r="E273" s="4" t="s">
        <v>9337</v>
      </c>
      <c r="F273" t="s">
        <v>2008</v>
      </c>
    </row>
    <row r="274" spans="1:6" x14ac:dyDescent="0.45">
      <c r="A274" s="3" t="s">
        <v>8391</v>
      </c>
      <c r="B274" s="4" t="s">
        <v>5217</v>
      </c>
      <c r="C274" t="s">
        <v>8392</v>
      </c>
      <c r="D274" s="4" t="s">
        <v>8393</v>
      </c>
      <c r="E274" s="4" t="s">
        <v>9338</v>
      </c>
      <c r="F274" t="s">
        <v>2008</v>
      </c>
    </row>
    <row r="275" spans="1:6" x14ac:dyDescent="0.45">
      <c r="A275" s="3" t="s">
        <v>8396</v>
      </c>
      <c r="B275" s="4" t="s">
        <v>5217</v>
      </c>
      <c r="C275" t="s">
        <v>8397</v>
      </c>
      <c r="D275" s="4" t="s">
        <v>8398</v>
      </c>
      <c r="E275" s="4" t="s">
        <v>9339</v>
      </c>
      <c r="F275" t="s">
        <v>2008</v>
      </c>
    </row>
    <row r="276" spans="1:6" x14ac:dyDescent="0.45">
      <c r="A276" s="3" t="s">
        <v>8402</v>
      </c>
      <c r="B276" s="4" t="s">
        <v>8403</v>
      </c>
      <c r="C276" t="s">
        <v>6086</v>
      </c>
      <c r="D276" s="4" t="s">
        <v>8404</v>
      </c>
      <c r="E276" s="4" t="s">
        <v>9340</v>
      </c>
      <c r="F276" t="s">
        <v>2008</v>
      </c>
    </row>
    <row r="277" spans="1:6" x14ac:dyDescent="0.45">
      <c r="A277" s="3" t="s">
        <v>8413</v>
      </c>
      <c r="B277" s="4" t="s">
        <v>8386</v>
      </c>
      <c r="C277" t="s">
        <v>8414</v>
      </c>
      <c r="D277" s="4" t="s">
        <v>8415</v>
      </c>
      <c r="E277" s="4" t="s">
        <v>9341</v>
      </c>
      <c r="F277" t="s">
        <v>2008</v>
      </c>
    </row>
    <row r="278" spans="1:6" x14ac:dyDescent="0.45">
      <c r="A278" s="3" t="s">
        <v>8417</v>
      </c>
      <c r="B278" s="4" t="s">
        <v>8418</v>
      </c>
      <c r="C278" t="s">
        <v>8419</v>
      </c>
      <c r="D278" s="4" t="s">
        <v>7061</v>
      </c>
      <c r="E278" s="4" t="s">
        <v>9164</v>
      </c>
      <c r="F278" t="s">
        <v>2008</v>
      </c>
    </row>
    <row r="279" spans="1:6" x14ac:dyDescent="0.45">
      <c r="A279" s="3" t="s">
        <v>8421</v>
      </c>
      <c r="B279" s="4" t="s">
        <v>8422</v>
      </c>
      <c r="C279" t="s">
        <v>8423</v>
      </c>
      <c r="D279" s="4" t="s">
        <v>6977</v>
      </c>
      <c r="E279" s="4" t="s">
        <v>9149</v>
      </c>
      <c r="F279" t="s">
        <v>2008</v>
      </c>
    </row>
    <row r="280" spans="1:6" x14ac:dyDescent="0.45">
      <c r="A280" s="3" t="s">
        <v>8425</v>
      </c>
      <c r="B280" s="4" t="s">
        <v>8426</v>
      </c>
      <c r="C280" t="s">
        <v>8423</v>
      </c>
      <c r="D280" s="4" t="s">
        <v>8427</v>
      </c>
      <c r="E280" s="4" t="s">
        <v>9342</v>
      </c>
      <c r="F280" t="s">
        <v>2008</v>
      </c>
    </row>
    <row r="281" spans="1:6" x14ac:dyDescent="0.45">
      <c r="A281" s="3" t="s">
        <v>8432</v>
      </c>
      <c r="B281" s="4" t="s">
        <v>6396</v>
      </c>
      <c r="C281" t="s">
        <v>8433</v>
      </c>
      <c r="D281" s="4" t="s">
        <v>8434</v>
      </c>
      <c r="E281" s="4" t="s">
        <v>9343</v>
      </c>
      <c r="F281" t="s">
        <v>2008</v>
      </c>
    </row>
    <row r="282" spans="1:6" x14ac:dyDescent="0.45">
      <c r="A282" s="3" t="s">
        <v>8439</v>
      </c>
      <c r="B282" s="4" t="s">
        <v>8440</v>
      </c>
      <c r="C282" t="s">
        <v>8441</v>
      </c>
      <c r="D282" s="4" t="s">
        <v>8442</v>
      </c>
      <c r="E282" s="4" t="s">
        <v>9344</v>
      </c>
      <c r="F282" t="s">
        <v>2008</v>
      </c>
    </row>
    <row r="283" spans="1:6" x14ac:dyDescent="0.45">
      <c r="A283" s="3" t="s">
        <v>8444</v>
      </c>
      <c r="B283" s="4" t="s">
        <v>8445</v>
      </c>
      <c r="C283" t="s">
        <v>8446</v>
      </c>
      <c r="D283" s="4" t="s">
        <v>8447</v>
      </c>
      <c r="E283" s="4" t="s">
        <v>9345</v>
      </c>
      <c r="F283" t="s">
        <v>2008</v>
      </c>
    </row>
    <row r="284" spans="1:6" x14ac:dyDescent="0.45">
      <c r="A284" s="3" t="s">
        <v>8451</v>
      </c>
      <c r="B284" s="4" t="s">
        <v>6471</v>
      </c>
      <c r="C284" t="s">
        <v>8452</v>
      </c>
      <c r="D284" s="4" t="s">
        <v>7211</v>
      </c>
      <c r="E284" s="4" t="s">
        <v>9187</v>
      </c>
      <c r="F284" t="s">
        <v>2008</v>
      </c>
    </row>
    <row r="285" spans="1:6" x14ac:dyDescent="0.45">
      <c r="A285" s="3" t="s">
        <v>8460</v>
      </c>
      <c r="B285" s="4" t="s">
        <v>5422</v>
      </c>
      <c r="C285" t="s">
        <v>8461</v>
      </c>
      <c r="D285" s="4" t="s">
        <v>8462</v>
      </c>
      <c r="E285" s="4" t="s">
        <v>9346</v>
      </c>
      <c r="F285" t="s">
        <v>2008</v>
      </c>
    </row>
    <row r="286" spans="1:6" x14ac:dyDescent="0.45">
      <c r="A286" s="3" t="s">
        <v>8465</v>
      </c>
      <c r="B286" s="4" t="s">
        <v>8466</v>
      </c>
      <c r="C286" t="s">
        <v>8467</v>
      </c>
      <c r="D286" s="4" t="s">
        <v>7578</v>
      </c>
      <c r="E286" s="4" t="s">
        <v>9236</v>
      </c>
      <c r="F286" t="s">
        <v>2008</v>
      </c>
    </row>
    <row r="287" spans="1:6" x14ac:dyDescent="0.45">
      <c r="A287" s="3" t="s">
        <v>8477</v>
      </c>
      <c r="B287" s="4" t="s">
        <v>5555</v>
      </c>
      <c r="C287" t="s">
        <v>8478</v>
      </c>
      <c r="D287" s="4" t="s">
        <v>8479</v>
      </c>
      <c r="E287" s="4" t="s">
        <v>9347</v>
      </c>
      <c r="F287" t="s">
        <v>2008</v>
      </c>
    </row>
    <row r="288" spans="1:6" x14ac:dyDescent="0.45">
      <c r="A288" s="3" t="s">
        <v>8482</v>
      </c>
      <c r="B288" s="4" t="s">
        <v>8483</v>
      </c>
      <c r="C288" t="s">
        <v>8484</v>
      </c>
      <c r="D288" s="4" t="s">
        <v>7894</v>
      </c>
      <c r="E288" s="4" t="s">
        <v>9282</v>
      </c>
      <c r="F288" t="s">
        <v>2008</v>
      </c>
    </row>
    <row r="289" spans="1:6" x14ac:dyDescent="0.45">
      <c r="A289" s="3" t="s">
        <v>8485</v>
      </c>
      <c r="B289" s="4" t="s">
        <v>8486</v>
      </c>
      <c r="C289" t="s">
        <v>8487</v>
      </c>
      <c r="D289" s="4" t="s">
        <v>8488</v>
      </c>
      <c r="E289" s="4" t="s">
        <v>9348</v>
      </c>
      <c r="F289" t="s">
        <v>2008</v>
      </c>
    </row>
    <row r="290" spans="1:6" x14ac:dyDescent="0.45">
      <c r="A290" s="3" t="s">
        <v>8491</v>
      </c>
      <c r="B290" s="4" t="s">
        <v>8492</v>
      </c>
      <c r="C290" t="s">
        <v>8493</v>
      </c>
      <c r="D290" s="4" t="s">
        <v>8189</v>
      </c>
      <c r="E290" s="4" t="s">
        <v>9317</v>
      </c>
      <c r="F290" t="s">
        <v>2008</v>
      </c>
    </row>
    <row r="291" spans="1:6" x14ac:dyDescent="0.45">
      <c r="A291" s="3" t="s">
        <v>8494</v>
      </c>
      <c r="B291" s="4" t="s">
        <v>8495</v>
      </c>
      <c r="C291" t="s">
        <v>8496</v>
      </c>
      <c r="D291" s="4" t="s">
        <v>8497</v>
      </c>
      <c r="E291" s="4" t="s">
        <v>9349</v>
      </c>
      <c r="F291" t="s">
        <v>2008</v>
      </c>
    </row>
    <row r="292" spans="1:6" x14ac:dyDescent="0.45">
      <c r="A292" s="3" t="s">
        <v>8502</v>
      </c>
      <c r="B292" s="4" t="s">
        <v>5290</v>
      </c>
      <c r="C292" t="s">
        <v>8503</v>
      </c>
      <c r="D292" s="4" t="s">
        <v>8504</v>
      </c>
      <c r="E292" s="4" t="s">
        <v>9350</v>
      </c>
      <c r="F292" t="s">
        <v>2008</v>
      </c>
    </row>
    <row r="293" spans="1:6" x14ac:dyDescent="0.45">
      <c r="A293" s="3" t="s">
        <v>8506</v>
      </c>
      <c r="B293" s="4" t="s">
        <v>5290</v>
      </c>
      <c r="C293" t="s">
        <v>5359</v>
      </c>
      <c r="D293" s="4" t="s">
        <v>6959</v>
      </c>
      <c r="E293" s="4" t="s">
        <v>9295</v>
      </c>
      <c r="F293" t="s">
        <v>2008</v>
      </c>
    </row>
    <row r="294" spans="1:6" x14ac:dyDescent="0.45">
      <c r="A294" s="3" t="s">
        <v>8510</v>
      </c>
      <c r="B294" s="4" t="s">
        <v>5290</v>
      </c>
      <c r="C294" t="s">
        <v>8511</v>
      </c>
      <c r="D294" s="4" t="s">
        <v>8512</v>
      </c>
      <c r="E294" s="4" t="s">
        <v>9351</v>
      </c>
      <c r="F294" t="s">
        <v>2008</v>
      </c>
    </row>
    <row r="295" spans="1:6" x14ac:dyDescent="0.45">
      <c r="A295" s="3" t="s">
        <v>8515</v>
      </c>
      <c r="B295" s="4" t="s">
        <v>5290</v>
      </c>
      <c r="C295" t="s">
        <v>8516</v>
      </c>
      <c r="D295" s="4" t="s">
        <v>7996</v>
      </c>
      <c r="E295" s="4" t="s">
        <v>9296</v>
      </c>
      <c r="F295" t="s">
        <v>2008</v>
      </c>
    </row>
    <row r="296" spans="1:6" x14ac:dyDescent="0.45">
      <c r="A296" s="3" t="s">
        <v>8521</v>
      </c>
      <c r="B296" s="4" t="s">
        <v>5290</v>
      </c>
      <c r="C296" t="s">
        <v>8522</v>
      </c>
      <c r="D296" s="4" t="s">
        <v>8523</v>
      </c>
      <c r="E296" s="4" t="s">
        <v>9352</v>
      </c>
      <c r="F296" t="s">
        <v>2008</v>
      </c>
    </row>
    <row r="297" spans="1:6" x14ac:dyDescent="0.45">
      <c r="A297" s="3" t="s">
        <v>8531</v>
      </c>
      <c r="B297" s="4" t="s">
        <v>8532</v>
      </c>
      <c r="C297" t="s">
        <v>8533</v>
      </c>
      <c r="D297" s="4" t="s">
        <v>8534</v>
      </c>
      <c r="E297" s="4" t="s">
        <v>9353</v>
      </c>
      <c r="F297" t="s">
        <v>2008</v>
      </c>
    </row>
    <row r="298" spans="1:6" x14ac:dyDescent="0.45">
      <c r="A298" s="3" t="s">
        <v>8540</v>
      </c>
      <c r="B298" s="4" t="s">
        <v>8541</v>
      </c>
      <c r="C298" t="s">
        <v>8542</v>
      </c>
      <c r="D298" s="4" t="s">
        <v>8543</v>
      </c>
      <c r="E298" s="4" t="s">
        <v>9354</v>
      </c>
      <c r="F298" t="s">
        <v>2008</v>
      </c>
    </row>
    <row r="299" spans="1:6" x14ac:dyDescent="0.45">
      <c r="A299" s="3" t="s">
        <v>8551</v>
      </c>
      <c r="B299" s="4" t="s">
        <v>8552</v>
      </c>
      <c r="C299" t="s">
        <v>5714</v>
      </c>
      <c r="D299" s="4" t="s">
        <v>8553</v>
      </c>
      <c r="E299" s="4" t="s">
        <v>9355</v>
      </c>
      <c r="F299" t="s">
        <v>2008</v>
      </c>
    </row>
    <row r="300" spans="1:6" x14ac:dyDescent="0.45">
      <c r="A300" s="3" t="s">
        <v>8560</v>
      </c>
      <c r="B300" s="4" t="s">
        <v>8561</v>
      </c>
      <c r="C300" t="s">
        <v>8562</v>
      </c>
      <c r="D300" s="4" t="s">
        <v>8563</v>
      </c>
      <c r="E300" s="4" t="s">
        <v>9356</v>
      </c>
      <c r="F300" t="s">
        <v>2008</v>
      </c>
    </row>
    <row r="301" spans="1:6" x14ac:dyDescent="0.45">
      <c r="A301" s="3" t="s">
        <v>8570</v>
      </c>
      <c r="B301" s="4" t="s">
        <v>6099</v>
      </c>
      <c r="C301" t="s">
        <v>8571</v>
      </c>
      <c r="D301" s="4" t="s">
        <v>8572</v>
      </c>
      <c r="E301" s="4" t="s">
        <v>9357</v>
      </c>
      <c r="F301" t="s">
        <v>2008</v>
      </c>
    </row>
    <row r="302" spans="1:6" x14ac:dyDescent="0.45">
      <c r="A302" s="3" t="s">
        <v>8574</v>
      </c>
      <c r="B302" s="4" t="s">
        <v>5126</v>
      </c>
      <c r="C302" t="s">
        <v>8575</v>
      </c>
      <c r="D302" s="4" t="s">
        <v>8576</v>
      </c>
      <c r="E302" s="4" t="s">
        <v>9358</v>
      </c>
      <c r="F302" t="s">
        <v>2008</v>
      </c>
    </row>
    <row r="303" spans="1:6" x14ac:dyDescent="0.45">
      <c r="A303" s="3" t="s">
        <v>8578</v>
      </c>
      <c r="B303" s="4" t="s">
        <v>5101</v>
      </c>
      <c r="C303" t="s">
        <v>8579</v>
      </c>
      <c r="D303" s="4" t="s">
        <v>8580</v>
      </c>
      <c r="E303" s="4" t="s">
        <v>9359</v>
      </c>
      <c r="F303" t="s">
        <v>2008</v>
      </c>
    </row>
    <row r="304" spans="1:6" x14ac:dyDescent="0.45">
      <c r="A304" s="3" t="s">
        <v>8582</v>
      </c>
      <c r="B304" s="4" t="s">
        <v>5101</v>
      </c>
      <c r="C304" t="s">
        <v>8583</v>
      </c>
      <c r="D304" s="4" t="s">
        <v>8584</v>
      </c>
      <c r="E304" s="4" t="s">
        <v>9360</v>
      </c>
      <c r="F304" t="s">
        <v>2008</v>
      </c>
    </row>
    <row r="305" spans="1:6" x14ac:dyDescent="0.45">
      <c r="A305" s="3" t="s">
        <v>8587</v>
      </c>
      <c r="B305" s="4" t="s">
        <v>8588</v>
      </c>
      <c r="C305" t="s">
        <v>8589</v>
      </c>
      <c r="D305" s="4" t="s">
        <v>7988</v>
      </c>
      <c r="E305" s="4" t="s">
        <v>9294</v>
      </c>
      <c r="F305" t="s">
        <v>2008</v>
      </c>
    </row>
    <row r="306" spans="1:6" x14ac:dyDescent="0.45">
      <c r="A306" s="3" t="s">
        <v>8595</v>
      </c>
      <c r="B306" s="4" t="s">
        <v>8596</v>
      </c>
      <c r="C306" t="s">
        <v>8597</v>
      </c>
      <c r="D306" s="4" t="s">
        <v>8598</v>
      </c>
      <c r="E306" s="4" t="s">
        <v>9361</v>
      </c>
      <c r="F306" t="s">
        <v>2008</v>
      </c>
    </row>
    <row r="307" spans="1:6" x14ac:dyDescent="0.45">
      <c r="A307" s="3" t="s">
        <v>8604</v>
      </c>
      <c r="B307" s="4" t="s">
        <v>8601</v>
      </c>
      <c r="C307" t="s">
        <v>8605</v>
      </c>
      <c r="D307" s="4" t="s">
        <v>8606</v>
      </c>
      <c r="E307" s="4" t="s">
        <v>9362</v>
      </c>
      <c r="F307" t="s">
        <v>2008</v>
      </c>
    </row>
    <row r="308" spans="1:6" x14ac:dyDescent="0.45">
      <c r="A308" s="3" t="s">
        <v>8609</v>
      </c>
      <c r="B308" s="4" t="s">
        <v>8601</v>
      </c>
      <c r="C308" t="s">
        <v>7206</v>
      </c>
      <c r="D308" s="4" t="s">
        <v>8610</v>
      </c>
      <c r="E308" s="4" t="s">
        <v>9363</v>
      </c>
      <c r="F308" t="s">
        <v>2008</v>
      </c>
    </row>
    <row r="309" spans="1:6" x14ac:dyDescent="0.45">
      <c r="A309" s="3" t="s">
        <v>8614</v>
      </c>
      <c r="B309" s="4" t="s">
        <v>5137</v>
      </c>
      <c r="C309" t="s">
        <v>8615</v>
      </c>
      <c r="D309" s="4" t="s">
        <v>8616</v>
      </c>
      <c r="E309" s="4" t="s">
        <v>9364</v>
      </c>
      <c r="F309" t="s">
        <v>2008</v>
      </c>
    </row>
    <row r="310" spans="1:6" x14ac:dyDescent="0.45">
      <c r="A310" s="3" t="s">
        <v>8618</v>
      </c>
      <c r="B310" s="4" t="s">
        <v>5137</v>
      </c>
      <c r="C310" t="s">
        <v>8619</v>
      </c>
      <c r="D310" s="4" t="s">
        <v>8620</v>
      </c>
      <c r="E310" s="4" t="s">
        <v>9365</v>
      </c>
      <c r="F310" t="s">
        <v>2008</v>
      </c>
    </row>
    <row r="311" spans="1:6" x14ac:dyDescent="0.45">
      <c r="A311" s="3" t="s">
        <v>8623</v>
      </c>
      <c r="B311" s="4" t="s">
        <v>5137</v>
      </c>
      <c r="C311" t="s">
        <v>8624</v>
      </c>
      <c r="D311" s="4" t="s">
        <v>8625</v>
      </c>
      <c r="E311" s="4" t="s">
        <v>9366</v>
      </c>
      <c r="F311" t="s">
        <v>2008</v>
      </c>
    </row>
    <row r="312" spans="1:6" x14ac:dyDescent="0.45">
      <c r="A312" s="3" t="s">
        <v>8629</v>
      </c>
      <c r="B312" s="4" t="s">
        <v>6022</v>
      </c>
      <c r="C312" t="s">
        <v>8630</v>
      </c>
      <c r="D312" s="4" t="s">
        <v>8631</v>
      </c>
      <c r="E312" s="4" t="s">
        <v>9367</v>
      </c>
      <c r="F312" t="s">
        <v>2008</v>
      </c>
    </row>
    <row r="313" spans="1:6" x14ac:dyDescent="0.45">
      <c r="A313" s="3" t="s">
        <v>8638</v>
      </c>
      <c r="B313" s="4" t="s">
        <v>6563</v>
      </c>
      <c r="C313" t="s">
        <v>8579</v>
      </c>
      <c r="D313" s="4" t="s">
        <v>8639</v>
      </c>
      <c r="E313" s="4" t="s">
        <v>9368</v>
      </c>
      <c r="F313" t="s">
        <v>2008</v>
      </c>
    </row>
    <row r="314" spans="1:6" x14ac:dyDescent="0.45">
      <c r="A314" s="3" t="s">
        <v>8642</v>
      </c>
      <c r="B314" s="4" t="s">
        <v>5137</v>
      </c>
      <c r="C314" t="s">
        <v>8643</v>
      </c>
      <c r="D314" s="4" t="s">
        <v>8189</v>
      </c>
      <c r="E314" s="4" t="s">
        <v>9317</v>
      </c>
      <c r="F314" t="s">
        <v>2008</v>
      </c>
    </row>
    <row r="315" spans="1:6" x14ac:dyDescent="0.45">
      <c r="A315" s="3" t="s">
        <v>8646</v>
      </c>
      <c r="B315" s="4" t="s">
        <v>5392</v>
      </c>
      <c r="C315" t="s">
        <v>8647</v>
      </c>
      <c r="D315" s="4" t="s">
        <v>7133</v>
      </c>
      <c r="E315" s="4" t="s">
        <v>9177</v>
      </c>
      <c r="F315" t="s">
        <v>2008</v>
      </c>
    </row>
    <row r="316" spans="1:6" x14ac:dyDescent="0.45">
      <c r="A316" s="3" t="s">
        <v>8657</v>
      </c>
      <c r="B316" s="4" t="s">
        <v>8658</v>
      </c>
      <c r="C316" t="s">
        <v>8659</v>
      </c>
      <c r="D316" s="4" t="s">
        <v>8660</v>
      </c>
      <c r="E316" s="4" t="s">
        <v>9369</v>
      </c>
      <c r="F316" t="s">
        <v>2008</v>
      </c>
    </row>
    <row r="317" spans="1:6" x14ac:dyDescent="0.45">
      <c r="A317" s="3" t="s">
        <v>8662</v>
      </c>
      <c r="B317" s="4" t="s">
        <v>8663</v>
      </c>
      <c r="C317" t="s">
        <v>8664</v>
      </c>
      <c r="D317" s="4" t="s">
        <v>8665</v>
      </c>
      <c r="E317" s="4" t="s">
        <v>9370</v>
      </c>
      <c r="F317" t="s">
        <v>2008</v>
      </c>
    </row>
    <row r="318" spans="1:6" x14ac:dyDescent="0.45">
      <c r="A318" s="3" t="s">
        <v>8668</v>
      </c>
      <c r="B318" s="4" t="s">
        <v>8669</v>
      </c>
      <c r="C318" t="s">
        <v>6923</v>
      </c>
      <c r="D318" s="4" t="s">
        <v>7442</v>
      </c>
      <c r="E318" s="4" t="s">
        <v>9220</v>
      </c>
      <c r="F318" t="s">
        <v>2008</v>
      </c>
    </row>
    <row r="319" spans="1:6" x14ac:dyDescent="0.45">
      <c r="A319" s="3" t="s">
        <v>8671</v>
      </c>
      <c r="B319" s="4" t="s">
        <v>8672</v>
      </c>
      <c r="C319" t="s">
        <v>8673</v>
      </c>
      <c r="D319" s="4" t="s">
        <v>8674</v>
      </c>
      <c r="E319" s="4" t="s">
        <v>9371</v>
      </c>
      <c r="F319" t="s">
        <v>2008</v>
      </c>
    </row>
    <row r="320" spans="1:6" x14ac:dyDescent="0.45">
      <c r="A320" s="3" t="s">
        <v>8682</v>
      </c>
      <c r="B320" s="4" t="s">
        <v>8683</v>
      </c>
      <c r="C320" t="s">
        <v>8684</v>
      </c>
      <c r="D320" s="4" t="s">
        <v>8685</v>
      </c>
      <c r="E320" s="4" t="s">
        <v>9372</v>
      </c>
      <c r="F320" t="s">
        <v>2008</v>
      </c>
    </row>
    <row r="321" spans="1:6" x14ac:dyDescent="0.45">
      <c r="A321" s="3" t="s">
        <v>8687</v>
      </c>
      <c r="B321" s="4" t="s">
        <v>8688</v>
      </c>
      <c r="C321" t="s">
        <v>8689</v>
      </c>
      <c r="D321" s="4" t="s">
        <v>8690</v>
      </c>
      <c r="E321" s="4" t="s">
        <v>9373</v>
      </c>
      <c r="F321" t="s">
        <v>2008</v>
      </c>
    </row>
    <row r="322" spans="1:6" x14ac:dyDescent="0.45">
      <c r="A322" s="3" t="s">
        <v>8692</v>
      </c>
      <c r="B322" s="4" t="s">
        <v>8693</v>
      </c>
      <c r="C322" t="s">
        <v>6906</v>
      </c>
      <c r="D322" s="4" t="s">
        <v>8694</v>
      </c>
      <c r="E322" s="4" t="s">
        <v>9374</v>
      </c>
      <c r="F322" t="s">
        <v>2008</v>
      </c>
    </row>
    <row r="323" spans="1:6" x14ac:dyDescent="0.45">
      <c r="A323" s="3" t="s">
        <v>8697</v>
      </c>
      <c r="B323" s="4" t="s">
        <v>8698</v>
      </c>
      <c r="C323" t="s">
        <v>8699</v>
      </c>
      <c r="D323" s="4" t="s">
        <v>8700</v>
      </c>
      <c r="E323" s="4" t="s">
        <v>9375</v>
      </c>
      <c r="F323" t="s">
        <v>2008</v>
      </c>
    </row>
    <row r="324" spans="1:6" x14ac:dyDescent="0.45">
      <c r="A324" s="3" t="s">
        <v>8702</v>
      </c>
      <c r="B324" s="4" t="s">
        <v>8703</v>
      </c>
      <c r="C324" t="s">
        <v>8704</v>
      </c>
      <c r="D324" s="4" t="s">
        <v>8705</v>
      </c>
      <c r="E324" s="4" t="s">
        <v>9376</v>
      </c>
      <c r="F324" t="s">
        <v>2008</v>
      </c>
    </row>
    <row r="325" spans="1:6" x14ac:dyDescent="0.45">
      <c r="A325" s="3" t="s">
        <v>8708</v>
      </c>
      <c r="B325" s="4" t="s">
        <v>8709</v>
      </c>
      <c r="C325" t="s">
        <v>5062</v>
      </c>
      <c r="D325" s="4" t="s">
        <v>8710</v>
      </c>
      <c r="E325" s="4" t="s">
        <v>9377</v>
      </c>
      <c r="F325" t="s">
        <v>2008</v>
      </c>
    </row>
    <row r="326" spans="1:6" x14ac:dyDescent="0.45">
      <c r="A326" s="3" t="s">
        <v>8718</v>
      </c>
      <c r="B326" s="4" t="s">
        <v>5675</v>
      </c>
      <c r="C326" t="s">
        <v>8719</v>
      </c>
      <c r="D326" s="4" t="s">
        <v>8189</v>
      </c>
      <c r="E326" s="4" t="s">
        <v>9317</v>
      </c>
      <c r="F326" t="s">
        <v>2008</v>
      </c>
    </row>
    <row r="327" spans="1:6" x14ac:dyDescent="0.45">
      <c r="A327" s="3" t="s">
        <v>8721</v>
      </c>
      <c r="B327" s="4" t="s">
        <v>8722</v>
      </c>
      <c r="C327" t="s">
        <v>8723</v>
      </c>
      <c r="D327" s="4" t="s">
        <v>8724</v>
      </c>
      <c r="E327" s="4" t="s">
        <v>9378</v>
      </c>
      <c r="F327" t="s">
        <v>2008</v>
      </c>
    </row>
    <row r="328" spans="1:6" x14ac:dyDescent="0.45">
      <c r="A328" s="3" t="s">
        <v>8727</v>
      </c>
      <c r="B328" s="4" t="s">
        <v>8722</v>
      </c>
      <c r="C328" t="s">
        <v>5297</v>
      </c>
      <c r="D328" s="4" t="s">
        <v>8728</v>
      </c>
      <c r="E328" s="4" t="s">
        <v>9379</v>
      </c>
      <c r="F328" t="s">
        <v>2008</v>
      </c>
    </row>
    <row r="329" spans="1:6" x14ac:dyDescent="0.45">
      <c r="A329" s="3" t="s">
        <v>8735</v>
      </c>
      <c r="B329" s="4" t="s">
        <v>8736</v>
      </c>
      <c r="C329" t="s">
        <v>8737</v>
      </c>
      <c r="D329" s="4" t="s">
        <v>8738</v>
      </c>
      <c r="E329" s="4" t="s">
        <v>9380</v>
      </c>
      <c r="F329" t="s">
        <v>2008</v>
      </c>
    </row>
    <row r="330" spans="1:6" x14ac:dyDescent="0.45">
      <c r="A330" s="3" t="s">
        <v>8741</v>
      </c>
      <c r="B330" s="4" t="s">
        <v>5020</v>
      </c>
      <c r="C330" t="s">
        <v>8742</v>
      </c>
      <c r="D330" s="4" t="s">
        <v>8743</v>
      </c>
      <c r="E330" s="4" t="s">
        <v>8743</v>
      </c>
      <c r="F330" t="s">
        <v>2008</v>
      </c>
    </row>
    <row r="331" spans="1:6" x14ac:dyDescent="0.45">
      <c r="A331" s="3" t="s">
        <v>8750</v>
      </c>
      <c r="B331" s="4" t="s">
        <v>8751</v>
      </c>
      <c r="C331" t="s">
        <v>8752</v>
      </c>
      <c r="D331" s="4" t="s">
        <v>6780</v>
      </c>
      <c r="E331" s="4" t="s">
        <v>9126</v>
      </c>
      <c r="F331" t="s">
        <v>2008</v>
      </c>
    </row>
    <row r="332" spans="1:6" x14ac:dyDescent="0.45">
      <c r="A332" s="3" t="s">
        <v>8755</v>
      </c>
      <c r="B332" s="4" t="s">
        <v>5497</v>
      </c>
      <c r="C332" t="s">
        <v>6750</v>
      </c>
      <c r="D332" s="4" t="s">
        <v>7303</v>
      </c>
      <c r="E332" s="4" t="s">
        <v>9201</v>
      </c>
      <c r="F332" t="s">
        <v>2008</v>
      </c>
    </row>
    <row r="333" spans="1:6" x14ac:dyDescent="0.45">
      <c r="A333" s="3" t="s">
        <v>8757</v>
      </c>
      <c r="B333" s="4" t="s">
        <v>5497</v>
      </c>
      <c r="C333" t="s">
        <v>8758</v>
      </c>
      <c r="D333" s="4" t="s">
        <v>8759</v>
      </c>
      <c r="E333" s="4" t="s">
        <v>9381</v>
      </c>
      <c r="F333" t="s">
        <v>2008</v>
      </c>
    </row>
    <row r="334" spans="1:6" x14ac:dyDescent="0.45">
      <c r="A334" s="3" t="s">
        <v>8761</v>
      </c>
      <c r="B334" s="4" t="s">
        <v>6170</v>
      </c>
      <c r="C334" t="s">
        <v>8762</v>
      </c>
      <c r="D334" s="4" t="s">
        <v>8763</v>
      </c>
      <c r="E334" s="4" t="s">
        <v>9382</v>
      </c>
      <c r="F334" t="s">
        <v>2008</v>
      </c>
    </row>
    <row r="335" spans="1:6" x14ac:dyDescent="0.45">
      <c r="A335" s="3" t="s">
        <v>8769</v>
      </c>
      <c r="B335" s="4" t="s">
        <v>5446</v>
      </c>
      <c r="C335" t="s">
        <v>5791</v>
      </c>
      <c r="D335" s="4" t="s">
        <v>8770</v>
      </c>
      <c r="E335" s="4" t="s">
        <v>9383</v>
      </c>
      <c r="F335" t="s">
        <v>2008</v>
      </c>
    </row>
    <row r="336" spans="1:6" x14ac:dyDescent="0.45">
      <c r="A336" s="3" t="s">
        <v>8772</v>
      </c>
      <c r="B336" s="4" t="s">
        <v>8773</v>
      </c>
      <c r="C336" t="s">
        <v>8774</v>
      </c>
      <c r="D336" s="4" t="s">
        <v>8775</v>
      </c>
      <c r="E336" s="4" t="s">
        <v>9384</v>
      </c>
      <c r="F336" t="s">
        <v>2008</v>
      </c>
    </row>
    <row r="337" spans="1:6" x14ac:dyDescent="0.45">
      <c r="A337" s="3" t="s">
        <v>8777</v>
      </c>
      <c r="B337" s="4" t="s">
        <v>8778</v>
      </c>
      <c r="C337" t="s">
        <v>8779</v>
      </c>
      <c r="D337" s="4" t="s">
        <v>6780</v>
      </c>
      <c r="E337" s="4" t="s">
        <v>9126</v>
      </c>
      <c r="F337" t="s">
        <v>2008</v>
      </c>
    </row>
    <row r="338" spans="1:6" x14ac:dyDescent="0.45">
      <c r="A338" s="4" t="s">
        <v>8782</v>
      </c>
      <c r="B338" s="4" t="s">
        <v>5675</v>
      </c>
      <c r="C338" t="s">
        <v>8783</v>
      </c>
      <c r="D338" s="4" t="s">
        <v>6977</v>
      </c>
      <c r="E338" s="4" t="s">
        <v>9149</v>
      </c>
      <c r="F338" t="s">
        <v>2008</v>
      </c>
    </row>
    <row r="339" spans="1:6" x14ac:dyDescent="0.45">
      <c r="A339" s="3" t="s">
        <v>8786</v>
      </c>
      <c r="B339" s="4" t="s">
        <v>8787</v>
      </c>
      <c r="C339" t="s">
        <v>6849</v>
      </c>
      <c r="D339" s="4" t="s">
        <v>8788</v>
      </c>
      <c r="E339" s="4" t="s">
        <v>9385</v>
      </c>
      <c r="F339" t="s">
        <v>2008</v>
      </c>
    </row>
    <row r="340" spans="1:6" x14ac:dyDescent="0.45">
      <c r="A340" s="3" t="s">
        <v>8791</v>
      </c>
      <c r="B340" s="4" t="s">
        <v>8792</v>
      </c>
      <c r="C340" t="s">
        <v>8793</v>
      </c>
      <c r="D340" s="4" t="s">
        <v>8794</v>
      </c>
      <c r="E340" s="4" t="s">
        <v>9386</v>
      </c>
      <c r="F340" t="s">
        <v>2008</v>
      </c>
    </row>
    <row r="341" spans="1:6" x14ac:dyDescent="0.45">
      <c r="A341" s="3" t="s">
        <v>8797</v>
      </c>
      <c r="B341" s="4" t="s">
        <v>8798</v>
      </c>
      <c r="C341" t="s">
        <v>8799</v>
      </c>
      <c r="D341" s="4" t="s">
        <v>8800</v>
      </c>
      <c r="E341" s="4" t="s">
        <v>9387</v>
      </c>
      <c r="F341" t="s">
        <v>2008</v>
      </c>
    </row>
    <row r="342" spans="1:6" x14ac:dyDescent="0.45">
      <c r="A342" s="3" t="s">
        <v>8803</v>
      </c>
      <c r="B342" s="4" t="s">
        <v>8804</v>
      </c>
      <c r="C342" t="s">
        <v>8805</v>
      </c>
      <c r="D342" s="4" t="s">
        <v>8724</v>
      </c>
      <c r="E342" s="4" t="s">
        <v>9378</v>
      </c>
      <c r="F342" t="s">
        <v>2008</v>
      </c>
    </row>
    <row r="343" spans="1:6" x14ac:dyDescent="0.45">
      <c r="A343" s="3" t="s">
        <v>8814</v>
      </c>
      <c r="B343" s="4" t="s">
        <v>5675</v>
      </c>
      <c r="C343" t="s">
        <v>8793</v>
      </c>
      <c r="D343" s="4" t="s">
        <v>8815</v>
      </c>
      <c r="E343" s="4" t="s">
        <v>9388</v>
      </c>
      <c r="F343" t="s">
        <v>2008</v>
      </c>
    </row>
    <row r="344" spans="1:6" x14ac:dyDescent="0.45">
      <c r="A344" s="3" t="s">
        <v>8817</v>
      </c>
      <c r="B344" s="4" t="s">
        <v>5038</v>
      </c>
      <c r="C344" t="s">
        <v>8188</v>
      </c>
      <c r="D344" s="4" t="s">
        <v>8818</v>
      </c>
      <c r="E344" s="4" t="s">
        <v>9389</v>
      </c>
      <c r="F344" t="s">
        <v>2008</v>
      </c>
    </row>
    <row r="345" spans="1:6" x14ac:dyDescent="0.45">
      <c r="A345" s="3" t="s">
        <v>8822</v>
      </c>
      <c r="B345" s="4" t="s">
        <v>5038</v>
      </c>
      <c r="C345" t="s">
        <v>8823</v>
      </c>
      <c r="D345" s="4" t="s">
        <v>8824</v>
      </c>
      <c r="E345" s="4" t="s">
        <v>9390</v>
      </c>
      <c r="F345" t="s">
        <v>2008</v>
      </c>
    </row>
    <row r="346" spans="1:6" x14ac:dyDescent="0.45">
      <c r="A346" s="3" t="s">
        <v>8830</v>
      </c>
      <c r="B346" s="4" t="s">
        <v>5038</v>
      </c>
      <c r="C346" t="s">
        <v>8831</v>
      </c>
      <c r="D346" s="4" t="s">
        <v>7343</v>
      </c>
      <c r="E346" s="4" t="s">
        <v>9207</v>
      </c>
      <c r="F346" t="s">
        <v>2008</v>
      </c>
    </row>
    <row r="347" spans="1:6" x14ac:dyDescent="0.45">
      <c r="A347" s="3" t="s">
        <v>8832</v>
      </c>
      <c r="B347" s="4" t="s">
        <v>8833</v>
      </c>
      <c r="C347" t="s">
        <v>8834</v>
      </c>
      <c r="D347" s="4" t="s">
        <v>7632</v>
      </c>
      <c r="E347" s="4" t="s">
        <v>9243</v>
      </c>
      <c r="F347" t="s">
        <v>2008</v>
      </c>
    </row>
    <row r="348" spans="1:6" x14ac:dyDescent="0.45">
      <c r="A348" s="3" t="s">
        <v>8836</v>
      </c>
      <c r="B348" s="4" t="s">
        <v>8833</v>
      </c>
      <c r="C348" t="s">
        <v>8837</v>
      </c>
      <c r="D348" s="4" t="s">
        <v>8838</v>
      </c>
      <c r="E348" s="4" t="s">
        <v>9391</v>
      </c>
      <c r="F348" t="s">
        <v>2008</v>
      </c>
    </row>
    <row r="349" spans="1:6" x14ac:dyDescent="0.45">
      <c r="A349" s="3" t="s">
        <v>8840</v>
      </c>
      <c r="B349" s="4" t="s">
        <v>7927</v>
      </c>
      <c r="C349" t="s">
        <v>8766</v>
      </c>
      <c r="D349" s="4" t="s">
        <v>8841</v>
      </c>
      <c r="E349" s="4" t="s">
        <v>9392</v>
      </c>
      <c r="F349" t="s">
        <v>2008</v>
      </c>
    </row>
    <row r="350" spans="1:6" x14ac:dyDescent="0.45">
      <c r="A350" s="3" t="s">
        <v>8844</v>
      </c>
      <c r="B350" s="4" t="s">
        <v>7927</v>
      </c>
      <c r="C350" t="s">
        <v>8845</v>
      </c>
      <c r="D350" s="4" t="s">
        <v>6755</v>
      </c>
      <c r="E350" s="4" t="s">
        <v>9123</v>
      </c>
      <c r="F350" t="s">
        <v>2008</v>
      </c>
    </row>
    <row r="351" spans="1:6" x14ac:dyDescent="0.45">
      <c r="A351" s="3" t="s">
        <v>8848</v>
      </c>
      <c r="B351" s="4" t="s">
        <v>7927</v>
      </c>
      <c r="C351" t="s">
        <v>8849</v>
      </c>
      <c r="D351" s="4" t="s">
        <v>6823</v>
      </c>
      <c r="E351" s="4" t="s">
        <v>9131</v>
      </c>
      <c r="F351" t="s">
        <v>2008</v>
      </c>
    </row>
    <row r="352" spans="1:6" x14ac:dyDescent="0.45">
      <c r="A352" s="3" t="s">
        <v>8852</v>
      </c>
      <c r="B352" s="4" t="s">
        <v>8853</v>
      </c>
      <c r="C352" t="s">
        <v>7927</v>
      </c>
      <c r="D352" s="4" t="s">
        <v>8854</v>
      </c>
      <c r="E352" s="4" t="s">
        <v>9393</v>
      </c>
      <c r="F352" t="s">
        <v>2008</v>
      </c>
    </row>
    <row r="353" spans="1:6" x14ac:dyDescent="0.45">
      <c r="A353" s="3" t="s">
        <v>8858</v>
      </c>
      <c r="B353" s="4" t="s">
        <v>8859</v>
      </c>
      <c r="C353" t="s">
        <v>7529</v>
      </c>
      <c r="D353" s="4" t="s">
        <v>8860</v>
      </c>
      <c r="E353" s="4" t="s">
        <v>9394</v>
      </c>
      <c r="F353" t="s">
        <v>2008</v>
      </c>
    </row>
    <row r="354" spans="1:6" x14ac:dyDescent="0.45">
      <c r="A354" s="3" t="s">
        <v>8863</v>
      </c>
      <c r="B354" s="4" t="s">
        <v>8864</v>
      </c>
      <c r="C354" t="s">
        <v>8865</v>
      </c>
      <c r="D354" s="4" t="s">
        <v>8866</v>
      </c>
      <c r="E354" s="4" t="s">
        <v>9395</v>
      </c>
      <c r="F354" t="s">
        <v>2008</v>
      </c>
    </row>
    <row r="355" spans="1:6" x14ac:dyDescent="0.45">
      <c r="A355" s="3" t="s">
        <v>8868</v>
      </c>
      <c r="B355" s="4" t="s">
        <v>8864</v>
      </c>
      <c r="C355" t="s">
        <v>8869</v>
      </c>
      <c r="D355" s="4" t="s">
        <v>8189</v>
      </c>
      <c r="E355" s="4" t="s">
        <v>9317</v>
      </c>
      <c r="F355" t="s">
        <v>2008</v>
      </c>
    </row>
    <row r="356" spans="1:6" x14ac:dyDescent="0.45">
      <c r="A356" s="3" t="s">
        <v>8880</v>
      </c>
      <c r="B356" s="4" t="s">
        <v>5970</v>
      </c>
      <c r="C356" t="s">
        <v>8881</v>
      </c>
      <c r="D356" s="4" t="s">
        <v>7578</v>
      </c>
      <c r="E356" s="4" t="s">
        <v>9236</v>
      </c>
      <c r="F356" t="s">
        <v>2008</v>
      </c>
    </row>
    <row r="357" spans="1:6" x14ac:dyDescent="0.45">
      <c r="A357" s="3" t="s">
        <v>8884</v>
      </c>
      <c r="B357" s="4" t="s">
        <v>8885</v>
      </c>
      <c r="C357" t="s">
        <v>5970</v>
      </c>
      <c r="D357" s="4" t="s">
        <v>8886</v>
      </c>
      <c r="E357" s="4" t="s">
        <v>9396</v>
      </c>
      <c r="F357" t="s">
        <v>2008</v>
      </c>
    </row>
    <row r="358" spans="1:6" x14ac:dyDescent="0.45">
      <c r="A358" s="3" t="s">
        <v>8889</v>
      </c>
      <c r="B358" s="4" t="s">
        <v>5970</v>
      </c>
      <c r="C358" t="s">
        <v>8890</v>
      </c>
      <c r="D358" s="4" t="s">
        <v>7153</v>
      </c>
      <c r="E358" s="4" t="s">
        <v>9181</v>
      </c>
      <c r="F358" t="s">
        <v>2008</v>
      </c>
    </row>
    <row r="359" spans="1:6" x14ac:dyDescent="0.45">
      <c r="A359" s="3" t="s">
        <v>8898</v>
      </c>
      <c r="B359" s="4" t="s">
        <v>6323</v>
      </c>
      <c r="C359" t="s">
        <v>5182</v>
      </c>
      <c r="D359" s="4" t="s">
        <v>8899</v>
      </c>
      <c r="E359" s="4" t="s">
        <v>9397</v>
      </c>
      <c r="F359" t="s">
        <v>2008</v>
      </c>
    </row>
    <row r="360" spans="1:6" x14ac:dyDescent="0.45">
      <c r="A360" s="3" t="s">
        <v>8901</v>
      </c>
      <c r="B360" s="4" t="s">
        <v>6323</v>
      </c>
      <c r="C360" t="s">
        <v>8902</v>
      </c>
      <c r="D360" s="4" t="s">
        <v>7844</v>
      </c>
      <c r="E360" s="4" t="s">
        <v>9274</v>
      </c>
      <c r="F360" t="s">
        <v>2008</v>
      </c>
    </row>
    <row r="361" spans="1:6" x14ac:dyDescent="0.45">
      <c r="A361" s="3" t="s">
        <v>8904</v>
      </c>
      <c r="B361" s="4" t="s">
        <v>6323</v>
      </c>
      <c r="C361" t="s">
        <v>8905</v>
      </c>
      <c r="D361" s="4" t="s">
        <v>8906</v>
      </c>
      <c r="E361" s="4" t="s">
        <v>9398</v>
      </c>
      <c r="F361" t="s">
        <v>2008</v>
      </c>
    </row>
    <row r="362" spans="1:6" x14ac:dyDescent="0.45">
      <c r="A362" s="3" t="s">
        <v>8908</v>
      </c>
      <c r="B362" s="4" t="s">
        <v>7927</v>
      </c>
      <c r="C362" t="s">
        <v>8320</v>
      </c>
      <c r="D362" s="4" t="s">
        <v>8909</v>
      </c>
      <c r="E362" s="4" t="s">
        <v>9399</v>
      </c>
      <c r="F362" t="s">
        <v>2008</v>
      </c>
    </row>
    <row r="363" spans="1:6" x14ac:dyDescent="0.45">
      <c r="A363" s="3" t="s">
        <v>8912</v>
      </c>
      <c r="B363" s="4" t="s">
        <v>6453</v>
      </c>
      <c r="C363" t="s">
        <v>8913</v>
      </c>
      <c r="D363" s="4" t="s">
        <v>7153</v>
      </c>
      <c r="E363" s="4" t="s">
        <v>9181</v>
      </c>
      <c r="F363" t="s">
        <v>2008</v>
      </c>
    </row>
    <row r="364" spans="1:6" x14ac:dyDescent="0.45">
      <c r="A364" s="3" t="s">
        <v>8922</v>
      </c>
      <c r="B364" s="4" t="s">
        <v>6567</v>
      </c>
      <c r="C364" t="s">
        <v>8923</v>
      </c>
      <c r="D364" s="4" t="s">
        <v>8924</v>
      </c>
      <c r="E364" s="4" t="s">
        <v>9400</v>
      </c>
      <c r="F364" t="s">
        <v>2008</v>
      </c>
    </row>
    <row r="365" spans="1:6" x14ac:dyDescent="0.45">
      <c r="A365" s="3" t="s">
        <v>8926</v>
      </c>
      <c r="B365" s="4" t="s">
        <v>6567</v>
      </c>
      <c r="C365" t="s">
        <v>8927</v>
      </c>
      <c r="D365" s="4" t="s">
        <v>8928</v>
      </c>
      <c r="E365" s="4" t="s">
        <v>9401</v>
      </c>
      <c r="F365" t="s">
        <v>2008</v>
      </c>
    </row>
    <row r="366" spans="1:6" x14ac:dyDescent="0.45">
      <c r="A366" s="3" t="s">
        <v>8940</v>
      </c>
      <c r="B366" s="4" t="s">
        <v>8941</v>
      </c>
      <c r="C366" t="s">
        <v>8942</v>
      </c>
      <c r="D366" s="4" t="s">
        <v>8943</v>
      </c>
      <c r="E366" s="4" t="s">
        <v>9402</v>
      </c>
      <c r="F366" t="s">
        <v>2008</v>
      </c>
    </row>
    <row r="367" spans="1:6" x14ac:dyDescent="0.45">
      <c r="A367" s="3" t="s">
        <v>8953</v>
      </c>
      <c r="B367" s="4" t="s">
        <v>8954</v>
      </c>
      <c r="C367" t="s">
        <v>5816</v>
      </c>
      <c r="D367" s="4" t="s">
        <v>8955</v>
      </c>
      <c r="E367" s="4" t="s">
        <v>9403</v>
      </c>
      <c r="F367" t="s">
        <v>2008</v>
      </c>
    </row>
    <row r="368" spans="1:6" x14ac:dyDescent="0.45">
      <c r="A368" s="3" t="s">
        <v>8958</v>
      </c>
      <c r="B368" s="4" t="s">
        <v>8954</v>
      </c>
      <c r="C368" t="s">
        <v>8959</v>
      </c>
      <c r="D368" s="4" t="s">
        <v>8960</v>
      </c>
      <c r="E368" s="4" t="s">
        <v>9404</v>
      </c>
      <c r="F368" t="s">
        <v>2008</v>
      </c>
    </row>
    <row r="369" spans="1:6" x14ac:dyDescent="0.45">
      <c r="A369" s="3" t="s">
        <v>8962</v>
      </c>
      <c r="B369" s="4" t="s">
        <v>6211</v>
      </c>
      <c r="C369" t="s">
        <v>8963</v>
      </c>
      <c r="D369" s="4" t="s">
        <v>8563</v>
      </c>
      <c r="E369" s="4" t="s">
        <v>9356</v>
      </c>
      <c r="F369" t="s">
        <v>2008</v>
      </c>
    </row>
    <row r="370" spans="1:6" x14ac:dyDescent="0.45">
      <c r="A370" s="3" t="s">
        <v>8965</v>
      </c>
      <c r="B370" s="4" t="s">
        <v>6211</v>
      </c>
      <c r="C370" t="s">
        <v>6342</v>
      </c>
      <c r="D370" s="4" t="s">
        <v>8620</v>
      </c>
      <c r="E370" s="4" t="s">
        <v>9365</v>
      </c>
      <c r="F370" t="s">
        <v>2008</v>
      </c>
    </row>
    <row r="371" spans="1:6" x14ac:dyDescent="0.45">
      <c r="A371" s="3" t="s">
        <v>8968</v>
      </c>
      <c r="B371" s="4" t="s">
        <v>6211</v>
      </c>
      <c r="C371" t="s">
        <v>6849</v>
      </c>
      <c r="D371" s="4" t="s">
        <v>8189</v>
      </c>
      <c r="E371" s="4" t="s">
        <v>9317</v>
      </c>
      <c r="F371" t="s">
        <v>2008</v>
      </c>
    </row>
    <row r="372" spans="1:6" x14ac:dyDescent="0.45">
      <c r="A372" s="3" t="s">
        <v>8972</v>
      </c>
      <c r="B372" s="4" t="s">
        <v>6211</v>
      </c>
      <c r="C372" t="s">
        <v>6212</v>
      </c>
      <c r="D372" s="4" t="s">
        <v>8616</v>
      </c>
      <c r="E372" s="4" t="s">
        <v>9364</v>
      </c>
      <c r="F372" t="s">
        <v>2008</v>
      </c>
    </row>
    <row r="373" spans="1:6" x14ac:dyDescent="0.45">
      <c r="A373" s="3" t="s">
        <v>8976</v>
      </c>
      <c r="B373" s="4" t="s">
        <v>6211</v>
      </c>
      <c r="C373" t="s">
        <v>8977</v>
      </c>
      <c r="D373" s="4" t="s">
        <v>8616</v>
      </c>
      <c r="E373" s="4" t="s">
        <v>9364</v>
      </c>
      <c r="F373" t="s">
        <v>2008</v>
      </c>
    </row>
    <row r="374" spans="1:6" x14ac:dyDescent="0.45">
      <c r="A374" s="3" t="s">
        <v>8979</v>
      </c>
      <c r="B374" s="4" t="s">
        <v>8949</v>
      </c>
      <c r="C374" t="s">
        <v>8980</v>
      </c>
      <c r="D374" s="4" t="s">
        <v>8981</v>
      </c>
      <c r="E374" s="4" t="s">
        <v>9405</v>
      </c>
      <c r="F374" t="s">
        <v>2008</v>
      </c>
    </row>
    <row r="375" spans="1:6" x14ac:dyDescent="0.45">
      <c r="A375" s="3" t="s">
        <v>8983</v>
      </c>
      <c r="B375" s="4" t="s">
        <v>8984</v>
      </c>
      <c r="C375" t="s">
        <v>8985</v>
      </c>
      <c r="D375" s="4" t="s">
        <v>8986</v>
      </c>
      <c r="E375" s="4" t="s">
        <v>9406</v>
      </c>
      <c r="F375" t="s">
        <v>2008</v>
      </c>
    </row>
    <row r="376" spans="1:6" x14ac:dyDescent="0.45">
      <c r="A376" s="3" t="s">
        <v>8990</v>
      </c>
      <c r="B376" s="4" t="s">
        <v>5818</v>
      </c>
      <c r="C376" t="s">
        <v>8991</v>
      </c>
      <c r="D376" s="4" t="s">
        <v>7133</v>
      </c>
      <c r="E376" s="4" t="s">
        <v>9177</v>
      </c>
      <c r="F376" t="s">
        <v>2008</v>
      </c>
    </row>
    <row r="377" spans="1:6" x14ac:dyDescent="0.45">
      <c r="A377" s="3" t="s">
        <v>8994</v>
      </c>
      <c r="B377" s="4" t="s">
        <v>8984</v>
      </c>
      <c r="C377" t="s">
        <v>8995</v>
      </c>
      <c r="D377" s="4" t="s">
        <v>8996</v>
      </c>
      <c r="E377" s="4" t="s">
        <v>9407</v>
      </c>
      <c r="F377" t="s">
        <v>2008</v>
      </c>
    </row>
    <row r="378" spans="1:6" x14ac:dyDescent="0.45">
      <c r="A378" s="3" t="s">
        <v>8999</v>
      </c>
      <c r="B378" s="4" t="s">
        <v>5518</v>
      </c>
      <c r="C378" t="s">
        <v>9000</v>
      </c>
      <c r="D378" s="4" t="s">
        <v>8330</v>
      </c>
      <c r="E378" s="4" t="s">
        <v>9331</v>
      </c>
      <c r="F378" t="s">
        <v>2008</v>
      </c>
    </row>
    <row r="379" spans="1:6" x14ac:dyDescent="0.45">
      <c r="A379" s="3" t="s">
        <v>9001</v>
      </c>
      <c r="B379" s="4" t="s">
        <v>5518</v>
      </c>
      <c r="C379" t="s">
        <v>9002</v>
      </c>
      <c r="D379" s="4" t="s">
        <v>9003</v>
      </c>
      <c r="E379" s="4" t="s">
        <v>9408</v>
      </c>
      <c r="F379" t="s">
        <v>2008</v>
      </c>
    </row>
    <row r="380" spans="1:6" x14ac:dyDescent="0.45">
      <c r="A380" s="3" t="s">
        <v>9006</v>
      </c>
      <c r="B380" s="4" t="s">
        <v>5518</v>
      </c>
      <c r="C380" t="s">
        <v>9007</v>
      </c>
      <c r="D380" s="4" t="s">
        <v>9008</v>
      </c>
      <c r="E380" s="4" t="s">
        <v>9409</v>
      </c>
      <c r="F380" t="s">
        <v>2008</v>
      </c>
    </row>
    <row r="381" spans="1:6" x14ac:dyDescent="0.45">
      <c r="A381" s="3" t="s">
        <v>9010</v>
      </c>
      <c r="B381" s="4" t="s">
        <v>9011</v>
      </c>
      <c r="C381" t="s">
        <v>9012</v>
      </c>
      <c r="D381" s="4" t="s">
        <v>7817</v>
      </c>
      <c r="E381" s="4" t="s">
        <v>9271</v>
      </c>
      <c r="F381" t="s">
        <v>2008</v>
      </c>
    </row>
    <row r="382" spans="1:6" x14ac:dyDescent="0.45">
      <c r="A382" s="3" t="s">
        <v>9019</v>
      </c>
      <c r="B382" s="4" t="s">
        <v>9020</v>
      </c>
      <c r="C382" t="s">
        <v>9021</v>
      </c>
      <c r="D382" s="4" t="s">
        <v>8189</v>
      </c>
      <c r="E382" s="4" t="s">
        <v>9317</v>
      </c>
      <c r="F382" t="s">
        <v>2008</v>
      </c>
    </row>
    <row r="383" spans="1:6" x14ac:dyDescent="0.45">
      <c r="A383" s="3" t="s">
        <v>9023</v>
      </c>
      <c r="B383" s="4" t="s">
        <v>9020</v>
      </c>
      <c r="C383" t="s">
        <v>8174</v>
      </c>
      <c r="D383" s="4" t="s">
        <v>7269</v>
      </c>
      <c r="E383" s="4" t="s">
        <v>9196</v>
      </c>
      <c r="F383" t="s">
        <v>2008</v>
      </c>
    </row>
    <row r="384" spans="1:6" x14ac:dyDescent="0.45">
      <c r="A384" s="3" t="s">
        <v>9026</v>
      </c>
      <c r="B384" s="4" t="s">
        <v>9020</v>
      </c>
      <c r="C384" t="s">
        <v>9027</v>
      </c>
      <c r="D384" s="4" t="s">
        <v>9028</v>
      </c>
      <c r="E384" s="4" t="s">
        <v>9410</v>
      </c>
      <c r="F384" t="s">
        <v>2008</v>
      </c>
    </row>
    <row r="385" spans="1:6" x14ac:dyDescent="0.45">
      <c r="A385" s="3" t="s">
        <v>9031</v>
      </c>
      <c r="B385" s="4" t="s">
        <v>5274</v>
      </c>
      <c r="C385" t="s">
        <v>6902</v>
      </c>
      <c r="D385" s="4" t="s">
        <v>9032</v>
      </c>
      <c r="E385" s="4" t="s">
        <v>9411</v>
      </c>
      <c r="F385" t="s">
        <v>2008</v>
      </c>
    </row>
    <row r="386" spans="1:6" x14ac:dyDescent="0.45">
      <c r="A386" s="3" t="s">
        <v>9034</v>
      </c>
      <c r="B386" s="4" t="s">
        <v>9020</v>
      </c>
      <c r="C386" t="s">
        <v>9035</v>
      </c>
      <c r="D386" s="4" t="s">
        <v>9036</v>
      </c>
      <c r="E386" s="4" t="s">
        <v>9412</v>
      </c>
      <c r="F386" t="s">
        <v>2008</v>
      </c>
    </row>
    <row r="387" spans="1:6" x14ac:dyDescent="0.45">
      <c r="A387" s="3" t="s">
        <v>9039</v>
      </c>
      <c r="B387" s="4" t="s">
        <v>5274</v>
      </c>
      <c r="C387" t="s">
        <v>9040</v>
      </c>
      <c r="D387" s="4" t="s">
        <v>8161</v>
      </c>
      <c r="E387" s="4" t="s">
        <v>9314</v>
      </c>
      <c r="F387" t="s">
        <v>2008</v>
      </c>
    </row>
    <row r="388" spans="1:6" x14ac:dyDescent="0.45">
      <c r="A388" s="3" t="s">
        <v>9043</v>
      </c>
      <c r="B388" s="4" t="s">
        <v>5274</v>
      </c>
      <c r="C388" t="s">
        <v>9044</v>
      </c>
      <c r="D388" s="4" t="s">
        <v>6724</v>
      </c>
      <c r="E388" s="4" t="s">
        <v>9121</v>
      </c>
      <c r="F388" t="s">
        <v>2008</v>
      </c>
    </row>
    <row r="389" spans="1:6" x14ac:dyDescent="0.45">
      <c r="A389" s="3" t="s">
        <v>9051</v>
      </c>
      <c r="B389" s="4" t="s">
        <v>9046</v>
      </c>
      <c r="C389" t="s">
        <v>6750</v>
      </c>
      <c r="D389" s="4" t="s">
        <v>9052</v>
      </c>
      <c r="E389" s="4" t="s">
        <v>9413</v>
      </c>
      <c r="F389" t="s">
        <v>2008</v>
      </c>
    </row>
    <row r="390" spans="1:6" x14ac:dyDescent="0.45">
      <c r="A390" s="3" t="s">
        <v>9059</v>
      </c>
      <c r="B390" s="4" t="s">
        <v>5588</v>
      </c>
      <c r="C390" t="s">
        <v>9060</v>
      </c>
      <c r="D390" s="4" t="s">
        <v>8710</v>
      </c>
      <c r="E390" s="4" t="s">
        <v>9377</v>
      </c>
      <c r="F390" t="s">
        <v>2008</v>
      </c>
    </row>
    <row r="391" spans="1:6" x14ac:dyDescent="0.45">
      <c r="A391" s="3" t="s">
        <v>9062</v>
      </c>
      <c r="B391" s="4" t="s">
        <v>5254</v>
      </c>
      <c r="C391" t="s">
        <v>9063</v>
      </c>
      <c r="D391" s="4" t="s">
        <v>6959</v>
      </c>
      <c r="E391" s="4" t="s">
        <v>9295</v>
      </c>
      <c r="F391" t="s">
        <v>2008</v>
      </c>
    </row>
    <row r="392" spans="1:6" x14ac:dyDescent="0.45">
      <c r="A392" s="3" t="s">
        <v>9065</v>
      </c>
      <c r="B392" s="4" t="s">
        <v>5588</v>
      </c>
      <c r="C392" t="s">
        <v>5205</v>
      </c>
      <c r="D392" s="4" t="s">
        <v>8427</v>
      </c>
      <c r="E392" s="4" t="s">
        <v>9342</v>
      </c>
      <c r="F392" t="s">
        <v>2008</v>
      </c>
    </row>
    <row r="393" spans="1:6" x14ac:dyDescent="0.45">
      <c r="A393" s="3" t="s">
        <v>9067</v>
      </c>
      <c r="B393" s="4" t="s">
        <v>5878</v>
      </c>
      <c r="C393" t="s">
        <v>9068</v>
      </c>
      <c r="D393" s="4" t="s">
        <v>9069</v>
      </c>
      <c r="E393" s="4" t="s">
        <v>9414</v>
      </c>
      <c r="F393" t="s">
        <v>2008</v>
      </c>
    </row>
    <row r="394" spans="1:6" x14ac:dyDescent="0.45">
      <c r="A394" s="3" t="s">
        <v>9072</v>
      </c>
      <c r="B394" s="4" t="s">
        <v>6383</v>
      </c>
      <c r="C394" t="s">
        <v>9073</v>
      </c>
      <c r="D394" s="4" t="s">
        <v>7419</v>
      </c>
      <c r="E394" s="4" t="s">
        <v>9217</v>
      </c>
      <c r="F394" t="s">
        <v>2008</v>
      </c>
    </row>
    <row r="395" spans="1:6" x14ac:dyDescent="0.45">
      <c r="A395" s="3" t="s">
        <v>9074</v>
      </c>
      <c r="B395" s="4" t="s">
        <v>5818</v>
      </c>
      <c r="C395" t="s">
        <v>9075</v>
      </c>
      <c r="D395" s="4" t="s">
        <v>9076</v>
      </c>
      <c r="E395" s="4" t="s">
        <v>9415</v>
      </c>
      <c r="F395" t="s">
        <v>2008</v>
      </c>
    </row>
    <row r="396" spans="1:6" x14ac:dyDescent="0.45">
      <c r="A396" s="3" t="s">
        <v>9095</v>
      </c>
      <c r="B396" s="4" t="s">
        <v>9096</v>
      </c>
      <c r="C396" t="s">
        <v>9097</v>
      </c>
      <c r="D396" s="4" t="s">
        <v>9098</v>
      </c>
      <c r="E396" s="4" t="s">
        <v>9416</v>
      </c>
      <c r="F396" t="s">
        <v>2008</v>
      </c>
    </row>
    <row r="397" spans="1:6" x14ac:dyDescent="0.45">
      <c r="A397" s="3" t="s">
        <v>5568</v>
      </c>
      <c r="B397" s="4" t="s">
        <v>5550</v>
      </c>
      <c r="C397" t="s">
        <v>5567</v>
      </c>
      <c r="D397" s="4" t="s">
        <v>8738</v>
      </c>
      <c r="E397" s="4" t="s">
        <v>9380</v>
      </c>
      <c r="F397" t="s">
        <v>2008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bee2b23-3509-448d-940f-dceaf4f994dd" xsi:nil="true"/>
    <lcf76f155ced4ddcb4097134ff3c332f xmlns="aa001a72-e788-4711-a341-0da513deb8d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23BDB639AEC047BF74B5B8C110444B" ma:contentTypeVersion="14" ma:contentTypeDescription="Create a new document." ma:contentTypeScope="" ma:versionID="6da3ad3755a128109216f91e71329282">
  <xsd:schema xmlns:xsd="http://www.w3.org/2001/XMLSchema" xmlns:xs="http://www.w3.org/2001/XMLSchema" xmlns:p="http://schemas.microsoft.com/office/2006/metadata/properties" xmlns:ns2="aa001a72-e788-4711-a341-0da513deb8de" xmlns:ns3="8bee2b23-3509-448d-940f-dceaf4f994dd" targetNamespace="http://schemas.microsoft.com/office/2006/metadata/properties" ma:root="true" ma:fieldsID="29667870306800a4de23b82c7e390345" ns2:_="" ns3:_="">
    <xsd:import namespace="aa001a72-e788-4711-a341-0da513deb8de"/>
    <xsd:import namespace="8bee2b23-3509-448d-940f-dceaf4f994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01a72-e788-4711-a341-0da513deb8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69b330-d82d-4dfd-a124-ae1bef001a7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ee2b23-3509-448d-940f-dceaf4f994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afa43df-d057-47c9-a41d-b6a550365da3}" ma:internalName="TaxCatchAll" ma:showField="CatchAllData" ma:web="8bee2b23-3509-448d-940f-dceaf4f994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9B9233-0A52-4E1C-938C-8A5FEFC7610E}">
  <ds:schemaRefs>
    <ds:schemaRef ds:uri="http://schemas.microsoft.com/office/2006/metadata/properties"/>
    <ds:schemaRef ds:uri="http://schemas.microsoft.com/office/infopath/2007/PartnerControls"/>
    <ds:schemaRef ds:uri="8bee2b23-3509-448d-940f-dceaf4f994dd"/>
    <ds:schemaRef ds:uri="aa001a72-e788-4711-a341-0da513deb8de"/>
  </ds:schemaRefs>
</ds:datastoreItem>
</file>

<file path=customXml/itemProps2.xml><?xml version="1.0" encoding="utf-8"?>
<ds:datastoreItem xmlns:ds="http://schemas.openxmlformats.org/officeDocument/2006/customXml" ds:itemID="{A00DDE73-4E24-4725-8A52-2CC66C7FB4AC}">
  <ds:schemaRefs>
    <ds:schemaRef ds:uri="http://schemas.microsoft.com/sharepoint/v3/contenttype/forms"/>
  </ds:schemaRefs>
</ds:datastoreItem>
</file>

<file path=customXml/itemProps3.xml><?xml version="1.0" encoding="utf-8"?>
<ds:datastoreItem xmlns:ds="http://schemas.openxmlformats.org/officeDocument/2006/customXml" ds:itemID="{09B9D356-CE99-42B4-82AA-9A46C9FBCE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Bedrijven</vt:lpstr>
      <vt:lpstr>Contacten</vt:lpstr>
      <vt:lpstr>CONTACTEN HANNE</vt:lpstr>
      <vt:lpstr>Bedrijven to add</vt:lpstr>
      <vt:lpstr>lijst</vt:lpstr>
      <vt:lpstr>lisj</vt:lpstr>
      <vt:lpstr>web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2024-10-04T12:48:40Z</dcterms:created>
  <dcterms:modified xsi:type="dcterms:W3CDTF">2024-10-07T12:17:59Z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0x0101007723BDB639AEC047BF74B5B8C110444B</vt:lpwstr>
  </property>
  <property fmtid="{D5CDD505-2E9C-101B-9397-08002B2CF9AE}" pid="3" name="MediaServiceImageTags">
    <vt:lpwstr/>
  </property>
</Properties>
</file>